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fileSharing readOnlyRecommended="1"/>
  <workbookPr codeName="ThisWorkbook"/>
  <mc:AlternateContent xmlns:mc="http://schemas.openxmlformats.org/markup-compatibility/2006">
    <mc:Choice Requires="x15">
      <x15ac:absPath xmlns:x15ac="http://schemas.microsoft.com/office/spreadsheetml/2010/11/ac" url="https://massgov-my.sharepoint.com/personal/deborah_harrison_mass_gov/Documents/Documents/Agencies/OLRH/"/>
    </mc:Choice>
  </mc:AlternateContent>
  <xr:revisionPtr revIDLastSave="0" documentId="8_{00BE43F0-8FD2-434A-86B0-339082B59550}" xr6:coauthVersionLast="47" xr6:coauthVersionMax="47" xr10:uidLastSave="{00000000-0000-0000-0000-000000000000}"/>
  <bookViews>
    <workbookView xWindow="3345" yWindow="3285" windowWidth="22350" windowHeight="15600" xr2:uid="{3B28F204-728B-4BC8-969D-92B5D0ECA3AC}"/>
  </bookViews>
  <sheets>
    <sheet name="Cover Page" sheetId="23" r:id="rId1"/>
    <sheet name="1. About" sheetId="5" r:id="rId2"/>
    <sheet name="2. Instructions" sheetId="6" r:id="rId3"/>
    <sheet name="3. All Questions" sheetId="2" r:id="rId4"/>
    <sheet name="4. Administration" sheetId="14" r:id="rId5"/>
    <sheet name="5. Community Sanitation" sheetId="15" r:id="rId6"/>
    <sheet name="6. Disease Control &amp; Prevention" sheetId="9" r:id="rId7"/>
    <sheet name="7. Environmental Protection" sheetId="13" r:id="rId8"/>
    <sheet name="8. Food Protection" sheetId="10" r:id="rId9"/>
    <sheet name="9. Housing" sheetId="12" r:id="rId10"/>
    <sheet name="10. Tobacco Use Prevention" sheetId="11" r:id="rId11"/>
    <sheet name="11. Other" sheetId="16" r:id="rId12"/>
    <sheet name="12. Response #1 Results" sheetId="7" r:id="rId13"/>
    <sheet name="13. Response #2 Results" sheetId="17" r:id="rId14"/>
    <sheet name="14. Response Trends" sheetId="19" r:id="rId15"/>
    <sheet name="Data for Response Trends Graph" sheetId="22" state="veryHidden" r:id="rId16"/>
  </sheets>
  <definedNames>
    <definedName name="_xlnm._FilterDatabase" localSheetId="1" hidden="1">'1. About'!#REF!</definedName>
    <definedName name="_xlnm._FilterDatabase" localSheetId="10" hidden="1">'10. Tobacco Use Prevention'!$C$11:$Q$23</definedName>
    <definedName name="_xlnm._FilterDatabase" localSheetId="11" hidden="1">'11. Other'!$C$11:$Q$22</definedName>
    <definedName name="_xlnm._FilterDatabase" localSheetId="12" hidden="1">'12. Response #1 Results'!#REF!</definedName>
    <definedName name="_xlnm._FilterDatabase" localSheetId="13" hidden="1">'13. Response #2 Results'!#REF!</definedName>
    <definedName name="_xlnm._FilterDatabase" localSheetId="14" hidden="1">'14. Response Trends'!#REF!</definedName>
    <definedName name="_xlnm._FilterDatabase" localSheetId="2" hidden="1">'2. Instructions'!#REF!</definedName>
    <definedName name="_xlnm._FilterDatabase" localSheetId="3" hidden="1">'3. All Questions'!$C$9:$P$159</definedName>
    <definedName name="_xlnm._FilterDatabase" localSheetId="4" hidden="1">'4. Administration'!$C$11:$Q$26</definedName>
    <definedName name="_xlnm._FilterDatabase" localSheetId="5" hidden="1">'5. Community Sanitation'!$C$11:$Q$64</definedName>
    <definedName name="_xlnm._FilterDatabase" localSheetId="6" hidden="1">'6. Disease Control &amp; Prevention'!$C$11:$Q$21</definedName>
    <definedName name="_xlnm._FilterDatabase" localSheetId="7" hidden="1">'7. Environmental Protection'!$C$11:$Q$31</definedName>
    <definedName name="_xlnm._FilterDatabase" localSheetId="8" hidden="1">'8. Food Protection'!$C$11:$Q$30</definedName>
    <definedName name="_xlnm._FilterDatabase" localSheetId="9" hidden="1">'9. Housing'!$C$11:$Q$22</definedName>
    <definedName name="_xlnm._FilterDatabase" localSheetId="15" hidden="1">'Data for Response Trends Graph'!#REF!</definedName>
    <definedName name="admin" localSheetId="13">Administration[Subject Area]</definedName>
    <definedName name="admin" localSheetId="14">Administration[Subject Area]</definedName>
    <definedName name="admin" localSheetId="15">Administration[Subject Area]</definedName>
    <definedName name="admin">Administration[Subject Area]</definedName>
    <definedName name="admin_resp" localSheetId="13">Administration[Response '#1]</definedName>
    <definedName name="admin_resp" localSheetId="14">Administration[Response '#1]</definedName>
    <definedName name="admin_resp" localSheetId="15">Administration[Response '#1]</definedName>
    <definedName name="admin_resp">Administration[Response '#1]</definedName>
    <definedName name="admin_resp2" localSheetId="14">Administration[Response '#2]</definedName>
    <definedName name="admin_resp2" localSheetId="15">Administration[Response '#2]</definedName>
    <definedName name="admin_resp2">Administration[Response '#2]</definedName>
    <definedName name="commsan" localSheetId="13">Community_Sanitation[Subject Area]</definedName>
    <definedName name="commsan" localSheetId="14">Community_Sanitation[Subject Area]</definedName>
    <definedName name="commsan" localSheetId="15">Community_Sanitation[Subject Area]</definedName>
    <definedName name="commsan">Community_Sanitation[Subject Area]</definedName>
    <definedName name="commsan_resp" localSheetId="13">Community_Sanitation[Response '#1]</definedName>
    <definedName name="commsan_resp" localSheetId="14">Community_Sanitation[Response '#1]</definedName>
    <definedName name="commsan_resp" localSheetId="15">Community_Sanitation[Response '#1]</definedName>
    <definedName name="commsan_resp">Community_Sanitation[Response '#1]</definedName>
    <definedName name="commsan_resp2" localSheetId="14">Community_Sanitation[Response '#2]</definedName>
    <definedName name="commsan_resp2" localSheetId="15">Community_Sanitation[Response '#2]</definedName>
    <definedName name="commsan_resp2">Community_Sanitation[Response '#2]</definedName>
    <definedName name="disease" localSheetId="13">Disease_Control_and_Prevention[Subject Area]</definedName>
    <definedName name="disease" localSheetId="14">Disease_Control_and_Prevention[Subject Area]</definedName>
    <definedName name="disease" localSheetId="15">Disease_Control_and_Prevention[Subject Area]</definedName>
    <definedName name="disease">Disease_Control_and_Prevention[Subject Area]</definedName>
    <definedName name="disease_resp" localSheetId="13">Disease_Control_and_Prevention[Response '#1]</definedName>
    <definedName name="disease_resp" localSheetId="14">Disease_Control_and_Prevention[Response '#1]</definedName>
    <definedName name="disease_resp" localSheetId="15">Disease_Control_and_Prevention[Response '#1]</definedName>
    <definedName name="disease_resp">Disease_Control_and_Prevention[Response '#1]</definedName>
    <definedName name="disease_resp2" localSheetId="14">Disease_Control_and_Prevention[Response '#2]</definedName>
    <definedName name="disease_resp2" localSheetId="15">Disease_Control_and_Prevention[Response '#2]</definedName>
    <definedName name="disease_resp2">Disease_Control_and_Prevention[Response '#2]</definedName>
    <definedName name="environ" localSheetId="13">Environmental_Protection[Subject Area]</definedName>
    <definedName name="environ" localSheetId="14">Environmental_Protection[Subject Area]</definedName>
    <definedName name="environ" localSheetId="15">Environmental_Protection[Subject Area]</definedName>
    <definedName name="environ">Environmental_Protection[Subject Area]</definedName>
    <definedName name="environ_resp" localSheetId="13">Environmental_Protection[Response '#1]</definedName>
    <definedName name="environ_resp" localSheetId="14">Environmental_Protection[Response '#1]</definedName>
    <definedName name="environ_resp" localSheetId="15">Environmental_Protection[Response '#1]</definedName>
    <definedName name="environ_resp">Environmental_Protection[Response '#1]</definedName>
    <definedName name="environ_resp2" localSheetId="14">Environmental_Protection[Response '#2]</definedName>
    <definedName name="environ_resp2" localSheetId="15">Environmental_Protection[Response '#2]</definedName>
    <definedName name="environ_resp2">Environmental_Protection[Response '#2]</definedName>
    <definedName name="food" localSheetId="13">Food_Protection[Subject Area]</definedName>
    <definedName name="food" localSheetId="14">Food_Protection[Subject Area]</definedName>
    <definedName name="food" localSheetId="15">Food_Protection[Subject Area]</definedName>
    <definedName name="food">Food_Protection[Subject Area]</definedName>
    <definedName name="food_resp" localSheetId="13">Food_Protection[Response '#1]</definedName>
    <definedName name="food_resp" localSheetId="14">Food_Protection[Response '#1]</definedName>
    <definedName name="food_resp" localSheetId="15">Food_Protection[Response '#1]</definedName>
    <definedName name="food_resp">Food_Protection[Response '#1]</definedName>
    <definedName name="food_resp2" localSheetId="14">Food_Protection[Response '#2]</definedName>
    <definedName name="food_resp2" localSheetId="15">Food_Protection[Response '#2]</definedName>
    <definedName name="food_resp2">Food_Protection[Response '#2]</definedName>
    <definedName name="house" localSheetId="13">Housing[Subject Area]</definedName>
    <definedName name="house" localSheetId="14">Housing[Subject Area]</definedName>
    <definedName name="house" localSheetId="15">Housing[Subject Area]</definedName>
    <definedName name="house">Housing[Subject Area]</definedName>
    <definedName name="house_resp" localSheetId="13">Housing[Response '#1]</definedName>
    <definedName name="house_resp" localSheetId="14">Housing[Response '#1]</definedName>
    <definedName name="house_resp" localSheetId="15">Housing[Response '#1]</definedName>
    <definedName name="house_resp">Housing[Response '#1]</definedName>
    <definedName name="house_resp2" localSheetId="14">Housing[Response '#2]</definedName>
    <definedName name="house_resp2" localSheetId="15">Housing[Response '#2]</definedName>
    <definedName name="house_resp2">Housing[Response '#2]</definedName>
    <definedName name="other" localSheetId="13">Other_Table[Subject Area]</definedName>
    <definedName name="other" localSheetId="14">Other_Table[Subject Area]</definedName>
    <definedName name="other" localSheetId="15">Other_Table[Subject Area]</definedName>
    <definedName name="other">Other_Table[Subject Area]</definedName>
    <definedName name="other_resp" localSheetId="13">Other_Table[Response '#1]</definedName>
    <definedName name="other_resp" localSheetId="14">Other_Table[Response '#1]</definedName>
    <definedName name="other_resp" localSheetId="15">Other_Table[Response '#1]</definedName>
    <definedName name="other_resp">Other_Table[Response '#1]</definedName>
    <definedName name="other_resp2" localSheetId="14">Other_Table[Response '#2]</definedName>
    <definedName name="other_resp2" localSheetId="15">Other_Table[Response '#2]</definedName>
    <definedName name="other_resp2">Other_Table[Response '#2]</definedName>
    <definedName name="tobacco" localSheetId="13">Tobacco_Use_Prevention[Subject Area]</definedName>
    <definedName name="tobacco" localSheetId="14">Tobacco_Use_Prevention[Subject Area]</definedName>
    <definedName name="tobacco" localSheetId="15">Tobacco_Use_Prevention[Subject Area]</definedName>
    <definedName name="tobacco">Tobacco_Use_Prevention[Subject Area]</definedName>
    <definedName name="tobacco_resp" localSheetId="13">Tobacco_Use_Prevention[Response '#1]</definedName>
    <definedName name="tobacco_resp" localSheetId="14">Tobacco_Use_Prevention[Response '#1]</definedName>
    <definedName name="tobacco_resp" localSheetId="15">Tobacco_Use_Prevention[Response '#1]</definedName>
    <definedName name="tobacco_resp">Tobacco_Use_Prevention[Response '#1]</definedName>
    <definedName name="tobacco_resp2" localSheetId="14">Tobacco_Use_Prevention[Response '#2]</definedName>
    <definedName name="tobacco_resp2" localSheetId="15">Tobacco_Use_Prevention[Response '#2]</definedName>
    <definedName name="tobacco_resp2">Tobacco_Use_Prevention[Response '#2]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8" roundtripDataChecksum="YGkRG8r1taJ3rFBAcfOfyO2YbJE3HGNxGF1QxLJBJ50="/>
    </ext>
  </extLst>
</workbook>
</file>

<file path=xl/calcChain.xml><?xml version="1.0" encoding="utf-8"?>
<calcChain xmlns="http://schemas.openxmlformats.org/spreadsheetml/2006/main">
  <c r="D10" i="7" l="1" a="1"/>
  <c r="D10" i="7" s="1"/>
  <c r="F17" i="17" l="1" a="1"/>
  <c r="F17" i="17" s="1"/>
  <c r="G17" i="17" a="1"/>
  <c r="G17" i="17" s="1"/>
  <c r="H17" i="17" a="1"/>
  <c r="H17" i="17" s="1"/>
  <c r="I17" i="17" a="1"/>
  <c r="I17" i="17" s="1"/>
  <c r="E17" i="17" a="1"/>
  <c r="E17" i="17" s="1"/>
  <c r="D17" i="17" a="1"/>
  <c r="D17" i="17" s="1"/>
  <c r="I16" i="17" a="1"/>
  <c r="I16" i="17" s="1"/>
  <c r="F16" i="17" a="1"/>
  <c r="F16" i="17" s="1"/>
  <c r="G16" i="17" a="1"/>
  <c r="G16" i="17" s="1"/>
  <c r="H16" i="17" a="1"/>
  <c r="H16" i="17" s="1"/>
  <c r="E16" i="17" a="1"/>
  <c r="E16" i="17" s="1"/>
  <c r="D16" i="17" a="1"/>
  <c r="D16" i="17" s="1"/>
  <c r="I15" i="17" a="1"/>
  <c r="I15" i="17" s="1"/>
  <c r="H15" i="17" a="1"/>
  <c r="H15" i="17" s="1"/>
  <c r="F15" i="17" a="1"/>
  <c r="F15" i="17" s="1"/>
  <c r="G15" i="17" a="1"/>
  <c r="G15" i="17" s="1"/>
  <c r="E15" i="17" a="1"/>
  <c r="E15" i="17" s="1"/>
  <c r="D15" i="17" a="1"/>
  <c r="D15" i="17" s="1"/>
  <c r="F14" i="17" a="1"/>
  <c r="F14" i="17" s="1"/>
  <c r="G14" i="17" a="1"/>
  <c r="G14" i="17" s="1"/>
  <c r="H14" i="17" a="1"/>
  <c r="H14" i="17" s="1"/>
  <c r="I14" i="17" a="1"/>
  <c r="I14" i="17" s="1"/>
  <c r="E14" i="17" a="1"/>
  <c r="E14" i="17" s="1"/>
  <c r="D14" i="17" a="1"/>
  <c r="D14" i="17" s="1"/>
  <c r="I13" i="17" a="1"/>
  <c r="I13" i="17" s="1"/>
  <c r="H13" i="17" a="1"/>
  <c r="H13" i="17" s="1"/>
  <c r="G13" i="17" a="1"/>
  <c r="G13" i="17" s="1"/>
  <c r="F13" i="17" a="1"/>
  <c r="F13" i="17" s="1"/>
  <c r="E13" i="17" a="1"/>
  <c r="E13" i="17" s="1"/>
  <c r="D13" i="17" a="1"/>
  <c r="D13" i="17" s="1"/>
  <c r="I12" i="17" a="1"/>
  <c r="I12" i="17" s="1"/>
  <c r="H12" i="17" a="1"/>
  <c r="H12" i="17" s="1"/>
  <c r="G12" i="17" a="1"/>
  <c r="G12" i="17" s="1"/>
  <c r="F12" i="17" a="1"/>
  <c r="F12" i="17" s="1"/>
  <c r="E12" i="17" a="1"/>
  <c r="E12" i="17" s="1"/>
  <c r="D12" i="17" a="1"/>
  <c r="D12" i="17" s="1"/>
  <c r="I11" i="17" a="1"/>
  <c r="I11" i="17" s="1"/>
  <c r="H11" i="17" a="1"/>
  <c r="H11" i="17" s="1"/>
  <c r="G11" i="17" a="1"/>
  <c r="G11" i="17" s="1"/>
  <c r="F11" i="17" a="1"/>
  <c r="F11" i="17" s="1"/>
  <c r="E11" i="17" a="1"/>
  <c r="E11" i="17" s="1"/>
  <c r="D11" i="17" a="1"/>
  <c r="D11" i="17" s="1"/>
  <c r="F10" i="17" a="1"/>
  <c r="F10" i="17" s="1"/>
  <c r="G10" i="17" a="1"/>
  <c r="G10" i="17" s="1"/>
  <c r="H10" i="17" a="1"/>
  <c r="H10" i="17" s="1"/>
  <c r="I10" i="17" a="1"/>
  <c r="I10" i="17" s="1"/>
  <c r="E10" i="17" a="1"/>
  <c r="E10" i="17" s="1"/>
  <c r="D10" i="17" a="1"/>
  <c r="D10" i="17" s="1"/>
  <c r="I17" i="7" a="1"/>
  <c r="I17" i="7" s="1"/>
  <c r="H17" i="7" a="1"/>
  <c r="H17" i="7" s="1"/>
  <c r="F17" i="7" a="1"/>
  <c r="F17" i="7" s="1"/>
  <c r="G17" i="7" a="1"/>
  <c r="G17" i="7" s="1"/>
  <c r="E17" i="7" a="1"/>
  <c r="E17" i="7" s="1"/>
  <c r="D17" i="7" a="1"/>
  <c r="D17" i="7" s="1"/>
  <c r="F16" i="7" a="1"/>
  <c r="F16" i="7" s="1"/>
  <c r="G16" i="7" a="1"/>
  <c r="G16" i="7" s="1"/>
  <c r="H16" i="7" a="1"/>
  <c r="H16" i="7" s="1"/>
  <c r="I16" i="7" a="1"/>
  <c r="I16" i="7" s="1"/>
  <c r="E16" i="7" a="1"/>
  <c r="E16" i="7" s="1"/>
  <c r="D16" i="7" a="1"/>
  <c r="D16" i="7" s="1"/>
  <c r="F15" i="7" a="1"/>
  <c r="F15" i="7" s="1"/>
  <c r="G15" i="7" a="1"/>
  <c r="G15" i="7" s="1"/>
  <c r="H15" i="7" a="1"/>
  <c r="H15" i="7" s="1"/>
  <c r="I15" i="7" a="1"/>
  <c r="I15" i="7" s="1"/>
  <c r="E15" i="7" a="1"/>
  <c r="E15" i="7" s="1"/>
  <c r="D15" i="7" a="1"/>
  <c r="D15" i="7" s="1"/>
  <c r="F14" i="7" a="1"/>
  <c r="F14" i="7" s="1"/>
  <c r="G14" i="7" a="1"/>
  <c r="G14" i="7" s="1"/>
  <c r="H14" i="7" a="1"/>
  <c r="H14" i="7" s="1"/>
  <c r="I14" i="7" a="1"/>
  <c r="I14" i="7" s="1"/>
  <c r="E14" i="7" a="1"/>
  <c r="E14" i="7" s="1"/>
  <c r="D14" i="7" a="1"/>
  <c r="D14" i="7" s="1"/>
  <c r="F13" i="7" a="1"/>
  <c r="F13" i="7" s="1"/>
  <c r="G13" i="7" a="1"/>
  <c r="G13" i="7" s="1"/>
  <c r="H13" i="7" a="1"/>
  <c r="H13" i="7" s="1"/>
  <c r="I13" i="7" a="1"/>
  <c r="I13" i="7" s="1"/>
  <c r="E13" i="7" a="1"/>
  <c r="E13" i="7" s="1"/>
  <c r="D13" i="7" a="1"/>
  <c r="D13" i="7" s="1"/>
  <c r="F12" i="7" a="1"/>
  <c r="F12" i="7" s="1"/>
  <c r="G12" i="7" a="1"/>
  <c r="G12" i="7" s="1"/>
  <c r="H12" i="7" a="1"/>
  <c r="H12" i="7" s="1"/>
  <c r="I12" i="7" a="1"/>
  <c r="I12" i="7" s="1"/>
  <c r="E12" i="7" a="1"/>
  <c r="E12" i="7" s="1"/>
  <c r="D12" i="7" a="1"/>
  <c r="D12" i="7" s="1"/>
  <c r="F11" i="7" a="1"/>
  <c r="F11" i="7" s="1"/>
  <c r="G11" i="7" a="1"/>
  <c r="G11" i="7" s="1"/>
  <c r="H11" i="7" a="1"/>
  <c r="H11" i="7" s="1"/>
  <c r="I11" i="7" a="1"/>
  <c r="I11" i="7" s="1"/>
  <c r="E11" i="7" a="1"/>
  <c r="E11" i="7" s="1"/>
  <c r="D11" i="7" a="1"/>
  <c r="D11" i="7" s="1"/>
  <c r="F10" i="7" a="1"/>
  <c r="F10" i="7" s="1"/>
  <c r="G10" i="7" a="1"/>
  <c r="G10" i="7" s="1"/>
  <c r="H10" i="7" a="1"/>
  <c r="H10" i="7" s="1"/>
  <c r="I10" i="7" a="1"/>
  <c r="I10" i="7" s="1"/>
  <c r="E10" i="7" a="1"/>
  <c r="E10" i="7" s="1"/>
  <c r="J16" i="17" l="1"/>
  <c r="K16" i="17" s="1"/>
  <c r="J16" i="7"/>
  <c r="K16" i="7" s="1"/>
  <c r="J17" i="17"/>
  <c r="K17" i="17" s="1"/>
  <c r="J17" i="7"/>
  <c r="K17" i="7" s="1"/>
  <c r="J10" i="7"/>
  <c r="K10" i="7" s="1"/>
  <c r="J11" i="7"/>
  <c r="K11" i="7" s="1"/>
  <c r="J14" i="7"/>
  <c r="K14" i="7" s="1"/>
  <c r="J14" i="17"/>
  <c r="K14" i="17" s="1"/>
  <c r="J12" i="7"/>
  <c r="K12" i="7" s="1"/>
  <c r="J11" i="17"/>
  <c r="K11" i="17" s="1"/>
  <c r="J12" i="17"/>
  <c r="K12" i="17" s="1"/>
  <c r="J15" i="7"/>
  <c r="K15" i="7" s="1"/>
  <c r="J15" i="17"/>
  <c r="K15" i="17" s="1"/>
  <c r="J10" i="17"/>
  <c r="K10" i="17" s="1"/>
  <c r="J13" i="7"/>
  <c r="K13" i="7" s="1"/>
  <c r="J13" i="17"/>
  <c r="K13" i="17" s="1"/>
  <c r="E18" i="22" a="1"/>
  <c r="E18" i="22" s="1"/>
  <c r="E13" i="22" a="1"/>
  <c r="E13" i="22" s="1"/>
  <c r="E20" i="22" a="1"/>
  <c r="E20" i="22" s="1"/>
  <c r="E21" i="22" a="1"/>
  <c r="E21" i="22" s="1"/>
  <c r="E29" i="22" a="1"/>
  <c r="E29" i="22" s="1"/>
  <c r="E17" i="22" a="1"/>
  <c r="E17" i="22" s="1"/>
  <c r="E23" i="22" a="1"/>
  <c r="E23" i="22" s="1"/>
  <c r="E24" i="22" a="1"/>
  <c r="E24" i="22" s="1"/>
  <c r="E12" i="22" a="1"/>
  <c r="E12" i="22" s="1"/>
  <c r="E27" i="22" a="1"/>
  <c r="E27" i="22" s="1"/>
  <c r="E26" i="22" a="1"/>
  <c r="E26" i="22" s="1"/>
  <c r="E14" i="22" a="1"/>
  <c r="E14" i="22" s="1"/>
  <c r="E15" i="22" a="1"/>
  <c r="E15" i="22" s="1"/>
  <c r="E30" i="22" a="1"/>
  <c r="E30" i="22" s="1"/>
  <c r="E9" i="22" a="1"/>
  <c r="E9" i="22" s="1"/>
  <c r="E10" i="22" a="1"/>
  <c r="E10" i="22" s="1"/>
  <c r="D18" i="7"/>
  <c r="I18" i="17"/>
  <c r="D18" i="17"/>
  <c r="E18" i="17"/>
  <c r="H18" i="17"/>
  <c r="E18" i="7"/>
  <c r="I18" i="7"/>
  <c r="H18" i="7"/>
  <c r="G18" i="7"/>
  <c r="F18" i="7"/>
  <c r="G18" i="17"/>
  <c r="F18" i="17"/>
  <c r="J18" i="17" l="1"/>
  <c r="J18" i="7"/>
  <c r="K18" i="7" s="1"/>
  <c r="D16" i="19" s="1"/>
  <c r="E8" i="19" a="1"/>
  <c r="E8" i="19" s="1"/>
  <c r="K18" i="17" l="1"/>
  <c r="E16" i="19" s="1"/>
  <c r="F16" i="19" s="1"/>
  <c r="D8" i="19" a="1"/>
  <c r="D8" i="19" l="1"/>
  <c r="F11" i="19"/>
  <c r="F9" i="19"/>
  <c r="F15" i="19"/>
  <c r="F14" i="19"/>
  <c r="F12" i="19"/>
  <c r="F13" i="19"/>
  <c r="F10" i="19"/>
  <c r="F8" i="1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<sst xmlns="http://schemas.openxmlformats.org/spreadsheetml/2006/main" count="3689" uniqueCount="652">
  <si>
    <t>Performance Standards for Local Public Health Self-Assessment</t>
  </si>
  <si>
    <t>Overview</t>
  </si>
  <si>
    <t>About the Performance Standards for LPH Self-Assessment</t>
  </si>
  <si>
    <t>Useful Links</t>
  </si>
  <si>
    <t>Performance Standards for Local Public Health</t>
  </si>
  <si>
    <t>Capacity Assessment Interactive Data Dashboard</t>
  </si>
  <si>
    <t>Massachusetts Public Health Excellence Shared Services Grant Program Capacity Assessment Summary Report</t>
  </si>
  <si>
    <t>Support</t>
  </si>
  <si>
    <t>Instructions</t>
  </si>
  <si>
    <t>Overall Instructions</t>
  </si>
  <si>
    <t xml:space="preserve">To complete this self-assessment, please follow the directions below. Once a tab has been fully completed, the associated result for that subject area will be calculated on either the "12. Response #1 Results" or "13. Response #2 Results" tab depending on which response has been completed. </t>
  </si>
  <si>
    <t>•</t>
  </si>
  <si>
    <r>
      <t>Navigate to subject area tabs 4-11 to view the Performance Standards in the corresponding subject areas. In each tab, read the "</t>
    </r>
    <r>
      <rPr>
        <i/>
        <sz val="12"/>
        <color rgb="FF000000"/>
        <rFont val="Calibri"/>
        <family val="2"/>
        <scheme val="minor"/>
      </rPr>
      <t>Performance Standard Question</t>
    </r>
    <r>
      <rPr>
        <sz val="12"/>
        <color rgb="FF000000"/>
        <rFont val="Calibri"/>
        <family val="2"/>
        <scheme val="minor"/>
      </rPr>
      <t>" and enter your municipality's response in the "</t>
    </r>
    <r>
      <rPr>
        <i/>
        <sz val="12"/>
        <color rgb="FF000000"/>
        <rFont val="Calibri"/>
        <family val="2"/>
        <scheme val="minor"/>
      </rPr>
      <t>Response #1</t>
    </r>
    <r>
      <rPr>
        <sz val="12"/>
        <color rgb="FF000000"/>
        <rFont val="Calibri"/>
        <family val="2"/>
        <scheme val="minor"/>
      </rPr>
      <t>" column.</t>
    </r>
  </si>
  <si>
    <r>
      <t>Read the directions outlined in the "</t>
    </r>
    <r>
      <rPr>
        <i/>
        <sz val="12"/>
        <color rgb="FF000000"/>
        <rFont val="Calibri"/>
        <family val="2"/>
        <scheme val="minor"/>
      </rPr>
      <t>Directions</t>
    </r>
    <r>
      <rPr>
        <sz val="12"/>
        <color rgb="FF000000"/>
        <rFont val="Calibri"/>
        <family val="2"/>
        <scheme val="minor"/>
      </rPr>
      <t xml:space="preserve">" column, when applicable. </t>
    </r>
  </si>
  <si>
    <r>
      <rPr>
        <b/>
        <i/>
        <sz val="12"/>
        <color rgb="FF833C0C"/>
        <rFont val="Calibri"/>
        <family val="2"/>
      </rPr>
      <t xml:space="preserve">Ensure you respond to </t>
    </r>
    <r>
      <rPr>
        <b/>
        <i/>
        <u/>
        <sz val="12"/>
        <color rgb="FF833C0C"/>
        <rFont val="Calibri"/>
        <family val="2"/>
      </rPr>
      <t>ALL</t>
    </r>
    <r>
      <rPr>
        <b/>
        <i/>
        <sz val="12"/>
        <color rgb="FF833C0C"/>
        <rFont val="Calibri"/>
        <family val="2"/>
      </rPr>
      <t xml:space="preserve"> questions in the tab before reviewing the results in either the "12. Response #1 Results" or "13. Response #2 Results" tab depending on which response has been completed. </t>
    </r>
  </si>
  <si>
    <r>
      <t>All "</t>
    </r>
    <r>
      <rPr>
        <i/>
        <sz val="12"/>
        <color rgb="FF000000"/>
        <rFont val="Calibri"/>
        <family val="2"/>
        <scheme val="minor"/>
      </rPr>
      <t>Response</t>
    </r>
    <r>
      <rPr>
        <sz val="12"/>
        <color rgb="FF000000"/>
        <rFont val="Calibri"/>
        <family val="2"/>
        <scheme val="minor"/>
      </rPr>
      <t>" cells highlighted in light blue indicate it is associated with skip logic, so please review the directions in the corresponding "</t>
    </r>
    <r>
      <rPr>
        <i/>
        <sz val="12"/>
        <color rgb="FF000000"/>
        <rFont val="Calibri"/>
        <family val="2"/>
        <scheme val="minor"/>
      </rPr>
      <t>Directions</t>
    </r>
    <r>
      <rPr>
        <sz val="12"/>
        <color rgb="FF000000"/>
        <rFont val="Calibri"/>
        <family val="2"/>
        <scheme val="minor"/>
      </rPr>
      <t>" cell of the same row.</t>
    </r>
  </si>
  <si>
    <r>
      <t>Repeat steps above for "</t>
    </r>
    <r>
      <rPr>
        <i/>
        <sz val="12"/>
        <color rgb="FF000000"/>
        <rFont val="Calibri"/>
        <family val="2"/>
        <scheme val="minor"/>
      </rPr>
      <t>Response #2</t>
    </r>
    <r>
      <rPr>
        <sz val="12"/>
        <color rgb="FF000000"/>
        <rFont val="Calibri"/>
        <family val="2"/>
        <scheme val="minor"/>
      </rPr>
      <t>". When completed, view the change in responses in the "</t>
    </r>
    <r>
      <rPr>
        <i/>
        <sz val="12"/>
        <color rgb="FF000000"/>
        <rFont val="Calibri"/>
        <family val="2"/>
        <scheme val="minor"/>
      </rPr>
      <t>14. Response Trends</t>
    </r>
    <r>
      <rPr>
        <sz val="12"/>
        <color rgb="FF000000"/>
        <rFont val="Calibri"/>
        <family val="2"/>
        <scheme val="minor"/>
      </rPr>
      <t xml:space="preserve">" tab. </t>
    </r>
  </si>
  <si>
    <r>
      <rPr>
        <b/>
        <sz val="12"/>
        <color rgb="FF833C0C"/>
        <rFont val="Calibri"/>
        <family val="2"/>
        <scheme val="minor"/>
      </rPr>
      <t>NOTE:</t>
    </r>
    <r>
      <rPr>
        <b/>
        <sz val="12"/>
        <color theme="5" tint="-0.249977111117893"/>
        <rFont val="Calibri"/>
        <family val="2"/>
        <scheme val="minor"/>
      </rPr>
      <t xml:space="preserve"> </t>
    </r>
    <r>
      <rPr>
        <sz val="12"/>
        <color rgb="FF000000"/>
        <rFont val="Calibri"/>
        <family val="2"/>
        <scheme val="minor"/>
      </rPr>
      <t>all sheets are protected to limit editing of this workbook to "</t>
    </r>
    <r>
      <rPr>
        <i/>
        <sz val="12"/>
        <color rgb="FF000000"/>
        <rFont val="Calibri"/>
        <family val="2"/>
        <scheme val="minor"/>
      </rPr>
      <t>Response #1</t>
    </r>
    <r>
      <rPr>
        <sz val="12"/>
        <color rgb="FF000000"/>
        <rFont val="Calibri"/>
        <family val="2"/>
        <scheme val="minor"/>
      </rPr>
      <t>" and "</t>
    </r>
    <r>
      <rPr>
        <i/>
        <sz val="12"/>
        <color rgb="FF000000"/>
        <rFont val="Calibri"/>
        <family val="2"/>
        <scheme val="minor"/>
      </rPr>
      <t>Response #2</t>
    </r>
    <r>
      <rPr>
        <sz val="12"/>
        <color rgb="FF000000"/>
        <rFont val="Calibri"/>
        <family val="2"/>
        <scheme val="minor"/>
      </rPr>
      <t xml:space="preserve">" columns. If you would like to unlock any sheet, right click on the tab and select, "Unprotect Sheet...". Similarly, right click on the tab and select, "Protect Sheet..." to lock the sheet again. </t>
    </r>
  </si>
  <si>
    <t>Descriptions of the Performance Standards for LPH Self-Assessment Tabs</t>
  </si>
  <si>
    <t>About</t>
  </si>
  <si>
    <t>Review this tab to understand the purpose of the Performance Standards for LPH Self-Assessment</t>
  </si>
  <si>
    <r>
      <rPr>
        <b/>
        <i/>
        <sz val="12"/>
        <color rgb="FF000000"/>
        <rFont val="Calibri"/>
        <family val="2"/>
      </rPr>
      <t>[Current Tab]</t>
    </r>
    <r>
      <rPr>
        <i/>
        <sz val="12"/>
        <color rgb="FF000000"/>
        <rFont val="Calibri"/>
        <family val="2"/>
      </rPr>
      <t xml:space="preserve"> Instructions on how to fill out the Performance Standards for LPH Self-Assessment and a navigable table of contents.</t>
    </r>
  </si>
  <si>
    <t>All Questions</t>
  </si>
  <si>
    <t>See all of the questions in the Performance Standards for LPH (no responses required).</t>
  </si>
  <si>
    <t xml:space="preserve">Administration </t>
  </si>
  <si>
    <t xml:space="preserve">Tab to respond to all of the Administration-specific questions. </t>
  </si>
  <si>
    <t>Community Sanitation</t>
  </si>
  <si>
    <t xml:space="preserve">Tab to respond to all of the Community Sanitation-specific questions. </t>
  </si>
  <si>
    <t>Disease Control and Prevention</t>
  </si>
  <si>
    <t xml:space="preserve">Tab to respond to all of the Disease Control and Prevention-specific questions. </t>
  </si>
  <si>
    <t>Environmental Protection</t>
  </si>
  <si>
    <t xml:space="preserve">Tab to respond to all of the Environmental Protection-specific questions. </t>
  </si>
  <si>
    <t>Food Protection</t>
  </si>
  <si>
    <t xml:space="preserve">Tab to respond to all of the Food Protection-specific questions. </t>
  </si>
  <si>
    <t>Housing</t>
  </si>
  <si>
    <t xml:space="preserve">Tab to respond to all of the Housing-specific questions. </t>
  </si>
  <si>
    <t>Tobacco Use Prevention</t>
  </si>
  <si>
    <t xml:space="preserve">Tab to respond to all of the Tobacco Use Prevention-specific questions. </t>
  </si>
  <si>
    <t>Other</t>
  </si>
  <si>
    <t xml:space="preserve">Tab to respond to all of the Other questions. </t>
  </si>
  <si>
    <t>Response #1 Results</t>
  </si>
  <si>
    <r>
      <t xml:space="preserve">See the results for subject areas that have been fully completed for </t>
    </r>
    <r>
      <rPr>
        <b/>
        <i/>
        <sz val="12"/>
        <rFont val="Calibri"/>
        <family val="2"/>
        <scheme val="minor"/>
      </rPr>
      <t>Response #1</t>
    </r>
    <r>
      <rPr>
        <i/>
        <sz val="12"/>
        <rFont val="Calibri"/>
        <family val="2"/>
        <scheme val="minor"/>
      </rPr>
      <t>.</t>
    </r>
  </si>
  <si>
    <t>Response #2 Results</t>
  </si>
  <si>
    <r>
      <t xml:space="preserve">See the results for subject areas that have been fully completed for </t>
    </r>
    <r>
      <rPr>
        <b/>
        <i/>
        <sz val="12"/>
        <rFont val="Calibri"/>
        <family val="2"/>
        <scheme val="minor"/>
      </rPr>
      <t>Response #2</t>
    </r>
    <r>
      <rPr>
        <i/>
        <sz val="12"/>
        <rFont val="Calibri"/>
        <family val="2"/>
        <scheme val="minor"/>
      </rPr>
      <t>.</t>
    </r>
  </si>
  <si>
    <t>Response Trends</t>
  </si>
  <si>
    <t xml:space="preserve">See the change in responses from Response #1 to Response #2 and the associated trends. </t>
  </si>
  <si>
    <t>Performance Standards for LPH Self-Assessment All Questions</t>
  </si>
  <si>
    <t>Overview and Directions</t>
  </si>
  <si>
    <t xml:space="preserve">Below are the Performance Standards for LPH questions for all of the subject areas. Read the question in the "Performance Standard Question" column and associated M.G.L./CMR language in the "Link" column. </t>
  </si>
  <si>
    <t>Read the directions outlined in the "Directions" column, when applicable.</t>
  </si>
  <si>
    <t>All Performance Standards for LPH Questions</t>
  </si>
  <si>
    <t>#</t>
  </si>
  <si>
    <t>Subject Area</t>
  </si>
  <si>
    <t>Variable Name</t>
  </si>
  <si>
    <t>Performance Standard Question</t>
  </si>
  <si>
    <t>Link</t>
  </si>
  <si>
    <t>Not Applicable Explanation</t>
  </si>
  <si>
    <t>Response</t>
  </si>
  <si>
    <t>Directions</t>
  </si>
  <si>
    <t>Yes</t>
  </si>
  <si>
    <r>
      <rPr>
        <b/>
        <sz val="11"/>
        <color theme="0"/>
        <rFont val="Calibri"/>
        <family val="2"/>
      </rPr>
      <t xml:space="preserve">More </t>
    </r>
    <r>
      <rPr>
        <b/>
        <u/>
        <sz val="11"/>
        <color theme="0"/>
        <rFont val="Calibri"/>
        <family val="2"/>
      </rPr>
      <t>staff</t>
    </r>
    <r>
      <rPr>
        <b/>
        <sz val="11"/>
        <color theme="0"/>
        <rFont val="Calibri"/>
        <family val="2"/>
      </rPr>
      <t xml:space="preserve"> required </t>
    </r>
  </si>
  <si>
    <r>
      <rPr>
        <b/>
        <sz val="11"/>
        <color theme="0"/>
        <rFont val="Calibri"/>
        <family val="2"/>
      </rPr>
      <t xml:space="preserve">Additional </t>
    </r>
    <r>
      <rPr>
        <b/>
        <u/>
        <sz val="11"/>
        <color theme="0"/>
        <rFont val="Calibri"/>
        <family val="2"/>
      </rPr>
      <t>training</t>
    </r>
    <r>
      <rPr>
        <b/>
        <sz val="11"/>
        <color theme="0"/>
        <rFont val="Calibri"/>
        <family val="2"/>
      </rPr>
      <t xml:space="preserve"> needed </t>
    </r>
  </si>
  <si>
    <r>
      <rPr>
        <b/>
        <sz val="11"/>
        <color theme="0"/>
        <rFont val="Calibri"/>
        <family val="2"/>
      </rPr>
      <t xml:space="preserve">Lack of </t>
    </r>
    <r>
      <rPr>
        <b/>
        <u/>
        <sz val="11"/>
        <color theme="0"/>
        <rFont val="Calibri"/>
        <family val="2"/>
      </rPr>
      <t>funding</t>
    </r>
    <r>
      <rPr>
        <b/>
        <sz val="11"/>
        <color theme="0"/>
        <rFont val="Calibri"/>
        <family val="2"/>
      </rPr>
      <t xml:space="preserve"> 
(not staffing related) </t>
    </r>
  </si>
  <si>
    <r>
      <rPr>
        <b/>
        <u/>
        <sz val="11"/>
        <color theme="0"/>
        <rFont val="Calibri"/>
        <family val="2"/>
      </rPr>
      <t>Unaware</t>
    </r>
    <r>
      <rPr>
        <b/>
        <sz val="11"/>
        <color theme="0"/>
        <rFont val="Calibri"/>
        <family val="2"/>
      </rPr>
      <t xml:space="preserve"> of this requirement </t>
    </r>
  </si>
  <si>
    <t>Not applicable</t>
  </si>
  <si>
    <t>Administration</t>
  </si>
  <si>
    <t>Administration 1</t>
  </si>
  <si>
    <t>5. In the last five years, has your Health Department/Board of Health filed with the Environmental Protection (DEP) attested copies of sanitary codes, all rules, regulations, and standards which have been adopted, and any amendments and additions for the maintenance of a central register in accordance with section eight of chapter twenty-one A AND can provide documentation of submittal? (M.G.L. c. 111, s. 31).</t>
  </si>
  <si>
    <t>M.G.L. c. 111, s. 31</t>
  </si>
  <si>
    <t>Not applicable - We have not had any new sanitary codes, rules, regulations, or standards which have been adopted, or any amendments and additions to the maintenance of a central register in accordance with section eight of chapter twenty-one A in the last five years.</t>
  </si>
  <si>
    <t>No - More staff required.</t>
  </si>
  <si>
    <t>No - Additional training needed.</t>
  </si>
  <si>
    <t>No - Lack of funding (not staffing related).</t>
  </si>
  <si>
    <t>No - I was not aware of this requirement.</t>
  </si>
  <si>
    <t>Administration 2</t>
  </si>
  <si>
    <t>6. In the last five years, has your Health Department/Board of Health held a public hearing, of which notice was published in a local newspaper, regarding regulations or amendments to regulations that relate to the minimum requirements for subsurface disposal of sanitary sewage as provided by the state environmental code? (M.G.L. c. 111, s. 31)</t>
  </si>
  <si>
    <t>Not applicable- We have not had any new regulations or amendments to regulations that relate to the minimum requirements for subsurface disposal of sanitary sewage in the last five years.</t>
  </si>
  <si>
    <r>
      <t xml:space="preserve">If "Not applicable" or "No", choose "Not applicable" for </t>
    </r>
    <r>
      <rPr>
        <b/>
        <sz val="11"/>
        <color theme="5" tint="-0.249977111117893"/>
        <rFont val="Calibri"/>
        <family val="2"/>
      </rPr>
      <t>Question 7</t>
    </r>
  </si>
  <si>
    <t>Administration 3</t>
  </si>
  <si>
    <t>7. At a public hearing, prior to the adoption of any such regulation or amendment which exceeds the minimum requirements for subsurface disposal of sanitary sewage as provided by the state environmental code, does your Health Department/Board of Health state the local conditions which exist or reasons for exceeding such minimum requirements? (M.G.L. c. 111, s. 31)</t>
  </si>
  <si>
    <r>
      <t xml:space="preserve">If "No" or "Not applicable", for Question 6 (above) choose "Not applicable" for </t>
    </r>
    <r>
      <rPr>
        <b/>
        <sz val="11"/>
        <color theme="5" tint="-0.249977111117893"/>
        <rFont val="Calibri"/>
        <family val="2"/>
      </rPr>
      <t>this question</t>
    </r>
  </si>
  <si>
    <t>Administration 4</t>
  </si>
  <si>
    <t>8. Does your Health Department/Board of Health annually publish a list of hazardous chemicals present in the municipal water supply in concentrations greater than fifty percent of the suggested action guidelines (the suggested no adverse response levels or the maximum contaminant levels established by the United States Environmental Protection Agency) AND post the list in a town or city hall and at the offices of the Water Department? (M.G.L. c. 111, s. 26F)</t>
  </si>
  <si>
    <t>M.G.L. c. 111, s. 26F</t>
  </si>
  <si>
    <t>Not applicable - Our Health Department/Board of Health does not accept the provisions of M.G.L. c. 111, s. 26F.</t>
  </si>
  <si>
    <t>Optional 1</t>
  </si>
  <si>
    <t>9. In the last five years, has your Board of Health appointed Agents or Directors of Public Health to act on behalf of the Board of Health in cases of emergency or if the Board of Health could not conveniently assemble? (M.G.L. c. 111, s. 30)</t>
  </si>
  <si>
    <t>M.G.L. c. 111, s. 30</t>
  </si>
  <si>
    <t>Not applicable - Our staff are not appointed by the Board of Health. OR There was not a need to do this in the last five years.</t>
  </si>
  <si>
    <r>
      <t xml:space="preserve">If "Not applicable" or "No", choose "Not applicable" for </t>
    </r>
    <r>
      <rPr>
        <b/>
        <sz val="11"/>
        <color theme="5" tint="-0.249977111117893"/>
        <rFont val="Calibri"/>
        <family val="2"/>
      </rPr>
      <t>Question 10</t>
    </r>
  </si>
  <si>
    <t>Administration 5</t>
  </si>
  <si>
    <t>10. Within two days, does the appointee report to the Board of Health on actions performed in case of emergency on behalf of the Board of Health? (M.G.L. c. 111, s. 30)</t>
  </si>
  <si>
    <r>
      <t xml:space="preserve">If "No" or “Not applicable” for question 9 (above) choose “Not applicable" for </t>
    </r>
    <r>
      <rPr>
        <b/>
        <sz val="11"/>
        <color theme="5" tint="-0.249977111117893"/>
        <rFont val="Calibri"/>
        <family val="2"/>
      </rPr>
      <t>this question</t>
    </r>
  </si>
  <si>
    <t>Optional 2</t>
  </si>
  <si>
    <t>11. In the last five years, has your Health Department/Board of Health made reasonable health regulations? (M.G.L. c. 111, s. 31)</t>
  </si>
  <si>
    <t>Not applicable - We have not needed to make reasonable health regulations in the last five years.</t>
  </si>
  <si>
    <t>Administration 6</t>
  </si>
  <si>
    <t>12. Prior to enacting any regulation that impacts (i) farmers markets; (ii) farms; (iii) the non-commercial keeping of poultry, livestock or bees; or (iv) the non-commercial production of fruit, vegetables or horticultural plants, does your Health Department/Board of Health provide the municipal Agricultural Commission with a copy of the proposed regulation and a 45-day review period? (M.G.L. c. 111, s. 31)</t>
  </si>
  <si>
    <t>Not applicable - Our municipality does not have an Agricultural Commission.</t>
  </si>
  <si>
    <t>Optional 3</t>
  </si>
  <si>
    <t>13. Does your Board of Health nominate Animal Inspectors? (M.G.L. c. 129, s. 15)</t>
  </si>
  <si>
    <t>M.G.L. c. 129, s. 15</t>
  </si>
  <si>
    <t>Not applicable - Our Board of Health has not assumed responsibility to nominate Animal Inspectors per M.G.L. c. 129, s. 15.</t>
  </si>
  <si>
    <t>Administration 7</t>
  </si>
  <si>
    <t>14. In the last five years, within 45 days after submission of a preliminary plan for residential and nonresidential subdivisions, has your Health Department/Board of Health notified the applicant and the town or city clerk by certified mail or directly by hand with a certificate of service that the plan has either: (1) been approved, or that the plan has been approved with modifications suggested by the Health Department/Board of Health or agreed upon by the person submitting the plan OR (2) the plan has been disapproved, and in the case of disapproval, the Health Department/Board of Health provided detailed reasons(M.G.L. c. 41, s. 81S)</t>
  </si>
  <si>
    <t>M.G.L. c. 41, s. 81S</t>
  </si>
  <si>
    <t>Not applicable - We have not been asked to review plans by the Planning Board. OR We have not received any new submissions in the last five years.</t>
  </si>
  <si>
    <t>Environmental Protection 1</t>
  </si>
  <si>
    <t>15. In the last five years, upon receiving a written complaint (any act, neglect or fault in relation to any drain, water closet, earth closet, privy, ash pit, water supply, nuisance or other matter in any industrial establishment) from an Inspector (e.g., municipal, state, or industry inspector) regarding an industrial establishment, did your Health Department/Board of Health investigate and enforce the associated laws? (M.G.L. c. 149, s.136)</t>
  </si>
  <si>
    <t>M.G.L. c. 149, s.136</t>
  </si>
  <si>
    <t>Not applicable - We have not received a written complaint from an Inspector in the last five years.</t>
  </si>
  <si>
    <t>Administration 8</t>
  </si>
  <si>
    <t>16. In the last five years, to avoid service shut off, has your Health Department/Board of Health certified in writing to gas and electric companies any residences where a serious illness existed and the customer could not afford to pay an overdue bill because of financial hardship? (M.G.L. c. 164, s.124A)</t>
  </si>
  <si>
    <t>M.G.L. c. 164, s.124A</t>
  </si>
  <si>
    <t>Not applicable - Our Health Department/Board of Health has not received such a request in the last five years.</t>
  </si>
  <si>
    <t>Administration 9</t>
  </si>
  <si>
    <t>17. In six of the last twelve months, has your Board of Health consisted of at least three individuals and, if you are in a city, one of whom is a physician? (M.G.L. c. 111, s. 26)</t>
  </si>
  <si>
    <t>M.G.L. c. 111, s. 26</t>
  </si>
  <si>
    <t>Not applicable - We are authorized by special legislative act or by the acceptance of sections twenty-six A to twenty-six E, inclusive to not have a three person Board of Health.</t>
  </si>
  <si>
    <t>Administration 10</t>
  </si>
  <si>
    <t>18. Does your Board of Health annually organize and elect a Chairman, as recorded in your meeting minutes? (M.G.L. c. 111, s. 27)</t>
  </si>
  <si>
    <t>M.G.L. c. 111, s. 27</t>
  </si>
  <si>
    <t>Not applicable - Our municipality does not have a Board of Health.</t>
  </si>
  <si>
    <t>Optional 4</t>
  </si>
  <si>
    <t>19. In your city, has the mayor, with the approval of city council (unless otherwise provided in the city charter), ever appointed a Commissioner of Health; OR in your town, has the board of selectmen, if authorized by a vote of the town, ever appointed a Commissioner of Health? (M.G.L c.111, s. 26B)</t>
  </si>
  <si>
    <t>M.G.L. c. 111, s. 26B</t>
  </si>
  <si>
    <r>
      <t xml:space="preserve">If "No", choose "Not applicable" for </t>
    </r>
    <r>
      <rPr>
        <b/>
        <sz val="11"/>
        <color theme="5" tint="-0.249977111117893"/>
        <rFont val="Calibri"/>
        <family val="2"/>
      </rPr>
      <t>Question 20</t>
    </r>
  </si>
  <si>
    <t>No</t>
  </si>
  <si>
    <t>Administration 11</t>
  </si>
  <si>
    <t>20. Has your municipal Commissioner of Health made rules and regulations for your municipal Department of Health and its officers, agents, and assistants? (M.G.L. c. 111, s. 26E)</t>
  </si>
  <si>
    <t>M.G.L. c. 111, s. 26E</t>
  </si>
  <si>
    <t>Not applicable - The Commissioner has not been given the authority to act as the municipal Board of Health.</t>
  </si>
  <si>
    <r>
      <t xml:space="preserve">If "No" or “Not applicable” for Question 19 (above) choose “Not applicable" for </t>
    </r>
    <r>
      <rPr>
        <b/>
        <sz val="11"/>
        <color theme="5" tint="-0.249977111117893"/>
        <rFont val="Calibri"/>
        <family val="2"/>
      </rPr>
      <t>this question</t>
    </r>
  </si>
  <si>
    <t>Tobacco Use Prevention 1</t>
  </si>
  <si>
    <t>24. Does your Health Department/Board of Health issue annual permits/licenses for the retail sale of tobacco and electronic nicotine delivery systems? (105 CMR 665)</t>
  </si>
  <si>
    <t>105 CMR 665</t>
  </si>
  <si>
    <t>Not applicable - We do not have any establishments that sell tobacco products in our municipality.</t>
  </si>
  <si>
    <r>
      <t xml:space="preserve">If "Not applicable", choose "Not applicable for" </t>
    </r>
    <r>
      <rPr>
        <b/>
        <sz val="11"/>
        <color theme="5" tint="-0.249977111117893"/>
        <rFont val="Calibri"/>
        <family val="2"/>
      </rPr>
      <t>Questions 25, 26, 27, 28, 29, 30, 31, 32</t>
    </r>
  </si>
  <si>
    <t>Tobacco Use Prevention 2</t>
  </si>
  <si>
    <t>25. Does your Health Department/Board of Health/Tobacco Control Program enforce 105 CMR 665 or any approved local regulations for the retail sale of tobacco products and electronic nicotine delivery systems? (105 CMR 665)</t>
  </si>
  <si>
    <r>
      <t xml:space="preserve">If "Not applicable" for  Question 24 (above) choose “Not applicable" for </t>
    </r>
    <r>
      <rPr>
        <b/>
        <sz val="11"/>
        <color theme="5" tint="-0.249977111117893"/>
        <rFont val="Calibri"/>
        <family val="2"/>
      </rPr>
      <t>this question</t>
    </r>
  </si>
  <si>
    <t>Tobacco Use Prevention 3</t>
  </si>
  <si>
    <t>26. Does your Health Department/Board of Health/Tobacco Control Agent conduct inspections and compliance checks of tobacco retailers, utilizing department staff or appointed Tobacco Agents/Consultants? (105 CMR 665)</t>
  </si>
  <si>
    <t>Skip Logic</t>
  </si>
  <si>
    <t>Skip Logic 1</t>
  </si>
  <si>
    <t>27. Is your municipality part of a regional effort for tobacco control? (105 CMR 665)</t>
  </si>
  <si>
    <t>Tobacco Use Prevention 4</t>
  </si>
  <si>
    <t>28. In the last five years, has your Health Department/Board of Health/Tobacco Control Agent had to enforce, including providing fines (as outlined 105 CMR 665 or local regulations) and hold hearings for the suspension or revocation of permits/licenses to sell tobacco products and electronic nicotine delivery devices? (105 CMR 665)</t>
  </si>
  <si>
    <t>Not applicable - We have not had this issue in the last five years</t>
  </si>
  <si>
    <t>Tobacco Use Prevention 5</t>
  </si>
  <si>
    <t>29. Does your Health Department/Board of Health/Tobacco Control Coalition enforce M.G.L. c. 270, s. 27 (ensuring liquid or gel substances containing nicotine have child-resistant packaging) by issuing civil penalties for violations through non-criminal disposition? (M.G.L. c. 270, s. 27)</t>
  </si>
  <si>
    <t>M.G.L. c. 270, s. 27</t>
  </si>
  <si>
    <t>Not applicable - We do not use non-criminal disposition for this purpose and use the fee schedule in the M.G.L. or local regulation.</t>
  </si>
  <si>
    <t>Tobacco Use Prevention 6</t>
  </si>
  <si>
    <t>30. Does your Health Department/Board of Health enforce the prohibition of selling tobacco rolling papers to anyone under the age of 21 by fine or suspension? (M.G.L. 270, Section 6A)</t>
  </si>
  <si>
    <t>M.G.L. 270, s. 6A</t>
  </si>
  <si>
    <t>Tobacco Use Prevention 7</t>
  </si>
  <si>
    <t>31. Does your Health Department/Board of Health enforce the 2019 An Act Modernizing Tobacco Control and the 2020 updates on An Act Modernizing Tobacco Control for the sale of electronic nicotine delivery devices? (Chapter 133 of the Acts of 2019)</t>
  </si>
  <si>
    <t>Chapter 133 of the Acts of 2019</t>
  </si>
  <si>
    <r>
      <t xml:space="preserve">If "No" or "Not applicable", choose “Not applicable" for </t>
    </r>
    <r>
      <rPr>
        <b/>
        <sz val="11"/>
        <color theme="5" tint="-0.249977111117893"/>
        <rFont val="Calibri"/>
        <family val="2"/>
      </rPr>
      <t>Question 32</t>
    </r>
  </si>
  <si>
    <t>Tobacco Use Prevention 8</t>
  </si>
  <si>
    <t>32. In the last five years, has your Health Department/Board of Health taken any enforcement actions (fined, held an enforcement hearing, suspended licenses, etc.) related to flavored tobacco prohibition or e-cigarette restrictions? (Chapter 133 of the Acts of 2019)</t>
  </si>
  <si>
    <t>Not applicable - We have not had a violation related to flavored tobacco prohibition or ecigarette restrictions in the last five years.</t>
  </si>
  <si>
    <r>
      <t xml:space="preserve">If "No" or "Not applicable" for Question 31 (above) choose “Not applicable" for </t>
    </r>
    <r>
      <rPr>
        <b/>
        <sz val="11"/>
        <color theme="5" tint="-0.249977111117893"/>
        <rFont val="Calibri"/>
        <family val="2"/>
      </rPr>
      <t>this question</t>
    </r>
  </si>
  <si>
    <t>Tobacco Use Prevention 9</t>
  </si>
  <si>
    <t>33. Does your Health Department/Board of Health/Tobacco Control Coalition provide an annual report to the Department of Public Health (DPH) Commissioner that includes:
(1) the number of citations issued regarding M.G.L. c. 270, s. 22
(2) the workplaces that have been issued citations and the number of citations issued to each workplace
(3) the amount that each workplace has been fined
(4) the total amount collected in fines
(M.G.L. c. 270, s. 22)</t>
  </si>
  <si>
    <t>M.G.L. c. 270, s. 22</t>
  </si>
  <si>
    <t>Not applicable - We have not had any citations to report.</t>
  </si>
  <si>
    <t>Tobacco Use Prevention 10</t>
  </si>
  <si>
    <t>34. Does your Health Department/Board of Health enforce the restrictions on workplace smoking and outdoor smoking following a complaint? (105 CMR 661)</t>
  </si>
  <si>
    <t>105 CMR 661</t>
  </si>
  <si>
    <t>Not applicable - We have not received such a complaint.</t>
  </si>
  <si>
    <t>Tobacco Use Prevention 11</t>
  </si>
  <si>
    <t>35. In the last five years, has your Health Department/Board of Health taken any enforcement action pursuant to 105 CMR 661.400(B) (issuing a fine or revoking or suspending the license on a building, vehicle, or vessel)? (105 CMR 661)</t>
  </si>
  <si>
    <t>Not applicable - We have not needed to take any enforcement action pursuant to 105 CMR 661.400(B) in the last five years.</t>
  </si>
  <si>
    <t>Community Sanitation 1</t>
  </si>
  <si>
    <t>36. In the last five years, has your Health Department/Board of Health examined all complaints of nuisances, sources of filth, and causes of sickness within your municipality that, in your opinion, may be injurious to the public health? (M.G.L. c. 111, s. 122)</t>
  </si>
  <si>
    <t>M.G.L. c. 111, s. 122</t>
  </si>
  <si>
    <t>Not applicable - We have not received a complaint regarding nuisances, sources of filth, and causes of sickness that may be injurious to the public health in the last five years.</t>
  </si>
  <si>
    <t>Community Sanitation 2</t>
  </si>
  <si>
    <t>37. In the last five years, has your Health Department/Board of Health logged all of the complaints received related to nuisances, sources of filth, and causes of sickness? (M.G.L. c. 111, s. 122)</t>
  </si>
  <si>
    <t>Not applicable - We have not received any complaints in the last five years.</t>
  </si>
  <si>
    <t>Community Sanitation 3</t>
  </si>
  <si>
    <t>38. In the last five years, has your Health Department/Board of Health taken action (issue orders or act upon) for the destruction, removal, or prevention of all confirmed nuisances, sources of filth, and causes of sickness in your municipality as the case required? (M.G.L. c. 111, s. 122)</t>
  </si>
  <si>
    <t>Not applicable - We have not had any confirmed cases of nuisances, sources of filth, and causes of sickness that required action in our municipality in the last five years.</t>
  </si>
  <si>
    <t>Disease Control and Prevention 1</t>
  </si>
  <si>
    <t>39. In the last five years, has your Health Department/Board of Health ever utilized the provisions in M.G.L. c. 111, s. 109 to supervise or carry out the disinfection of a house upon receiving notice of the death, recovery, or removal of such person with a disease dangerous to the public health? (M.G.L. c. 111, s.109)</t>
  </si>
  <si>
    <t>M.G.L. c. 111, s.109*</t>
  </si>
  <si>
    <t>Not applicable - Our Health Department/Board of Health has not been notified of a house that needed disinfection in the last five years.</t>
  </si>
  <si>
    <t>Disease Control and Prevention 3</t>
  </si>
  <si>
    <t>41. Within the last five years, upon receiving an application, did your Health Department/Board of Health provide access to an anti-rabic vaccine and anti-rabic treatment free of charge to any uninsured resident who had or may have been exposed to rabies? (M.G.L. c.140, s.145A)</t>
  </si>
  <si>
    <t>M.G.L. c.140, s.145A</t>
  </si>
  <si>
    <t>Not applicable - Our Health Department/Board of Health has not encountered this situation in the last five years.</t>
  </si>
  <si>
    <t>Disease Control and Prevention 4</t>
  </si>
  <si>
    <t>42. Does your Health Department/Board of Health report cases of disease (pursuant to 105 CMR 300.100) via MAVEN to DPH, including full clinical data, demographic data, and epidemiological data, as defined by DPH, no later than 24 hours after receipt? (105 CMR 300)</t>
  </si>
  <si>
    <t>105 CMR 300</t>
  </si>
  <si>
    <t>Disease Control and Prevention 5</t>
  </si>
  <si>
    <t>43. In the last five years, has your Health Department/Board of Health reported the existence of a domestic animal affected with, or suspected to be affected with, a contagious disease to the Massachusetts Department of Agricultural Resources (MDAR), Bureau of Animal Health as required under M.G.L. c. 129, s. 28? (105 CMR 300)</t>
  </si>
  <si>
    <t>Not applicable - We have not had any domestic animal affected with, or suspected to be affected with, a contagious disease in the last five years.</t>
  </si>
  <si>
    <t>Disease Control and Prevention 6</t>
  </si>
  <si>
    <t>44. In the last five years, has your Health Department/Board of Health reported immediately via MAVEN (or by telephone if indicated by DPH), a case of unusual illness or cluster or outbreak of disease, including the full demographic, clinical, epidemiologic, and laboratory information of each case? (105 CMR 300)</t>
  </si>
  <si>
    <t>Not applicable - We have not had any cases of unusual illness or clusters or outbreaks of disease in the last five years.</t>
  </si>
  <si>
    <t>Disease Control and Prevention 7</t>
  </si>
  <si>
    <t>45. In the last five years, has your Health Department/Board of Health notified DPH of any case of confirmed tuberculosis or clinically suspected tuberculosis within 24 hours? (105 CMR 300)</t>
  </si>
  <si>
    <t>Not applicable - We have not had any tuberculosis cases in the last five years.</t>
  </si>
  <si>
    <t>Disease Control and Prevention 8</t>
  </si>
  <si>
    <t>46. In the last five years, has your Health Department/Board of Health reported cases of disease pursuant to 105 CMR 300.180(C) to DPH within 24 hours? (105 CMR 300)</t>
  </si>
  <si>
    <t>Not applicable - We have not had any cases of the diseases listed in 105 CMR 300.180(C) in the last five years.</t>
  </si>
  <si>
    <t>Disease Control and Prevention 9</t>
  </si>
  <si>
    <t>47. In the last five years, has your Health Department/Board of Health complied with the provisions of 105 CMR 300.200 and 105 CMR 300.210 (B through I) when implementing isolation or quarantine? (105 CMR 300)</t>
  </si>
  <si>
    <t>Not applicable - We have not had any of the situations outlined in 105 CMR 300.200 or 105 CMR 300.210 requiring isolation or quarantine in the last five years.</t>
  </si>
  <si>
    <t>Disease Control and Prevention 10</t>
  </si>
  <si>
    <t>48. In the last five years, has your Health Department/Board of Health certified to the Department of Public Health Commissioner or documented in MAVEN any non-hospitalized person who (1) is affiliated with active tuberculosis, (2) is unwilling or unable to accept proper medical treatment, and (3) is thereby a serious danger to public health? (M.G.L. c. 111, s.94A)</t>
  </si>
  <si>
    <t>M.G.L. c. 111, s.94A-94C</t>
  </si>
  <si>
    <t>Not applicable - We have not had any such persons in our municipality in the last five years.</t>
  </si>
  <si>
    <t>Disease Control and Prevention 13</t>
  </si>
  <si>
    <t>52. Does your Health Department/Board of Health have a nurse who works directly with reporting, surveillance, isolation, and quarantine requirements for specific diseases, including tuberculosis (TB)? (105 CMR 365)</t>
  </si>
  <si>
    <t>105 CMR 365</t>
  </si>
  <si>
    <t>Community Sanitation 4</t>
  </si>
  <si>
    <t>53. Does your Health Department/Board of Health enforce the State Sanitary Code as outlined in 105 CMR 400? (105 CMR 400)</t>
  </si>
  <si>
    <t>105 CMR 400</t>
  </si>
  <si>
    <t>Environmental Protection 2</t>
  </si>
  <si>
    <t>54. In the last five years, did any air pollution issue(s)/complaint(s) result in your Health Department/Board of Health assisting the Massachusetts DEP or the Environmental Protection Agency to address the issue, including holding a public hearing? (310 CMR 7)</t>
  </si>
  <si>
    <t>310 CMR 7</t>
  </si>
  <si>
    <t>Not applicable - We have not had any air pollution issues in the last five years that required our Health Department/Board of Health to assist the Massachusetts DEP or the Environmental Protection Agency and hold a public hearing.</t>
  </si>
  <si>
    <t>Skip Logic 2</t>
  </si>
  <si>
    <t>55. Do you have any public or semi-public Bathing Beaches in your municipality that are not monitored by the state?</t>
  </si>
  <si>
    <r>
      <t xml:space="preserve">If "No", choose "Not applicable" for </t>
    </r>
    <r>
      <rPr>
        <b/>
        <sz val="11"/>
        <color theme="5" tint="-0.249977111117893"/>
        <rFont val="Calibri"/>
        <family val="2"/>
      </rPr>
      <t>Questions 56, 57, 58, 59, 60, 61, 62</t>
    </r>
  </si>
  <si>
    <t>Community Sanitation 5</t>
  </si>
  <si>
    <t>56. Does your Health Department/Board of Health enforce 105 CMR 445 (identify sampling locations at each public and semi-public beach and collect bacteriologic samples from identified sampling locations within five days immediately preceding the opening of the bathing season)? (105 CMR 445)</t>
  </si>
  <si>
    <t>105 CMR 445</t>
  </si>
  <si>
    <r>
      <t xml:space="preserve">If "No" for Question 55 (above), choose "Not applicable" for </t>
    </r>
    <r>
      <rPr>
        <b/>
        <sz val="11"/>
        <color theme="5" tint="-0.249977111117893"/>
        <rFont val="Calibri"/>
        <family val="2"/>
      </rPr>
      <t>this question.</t>
    </r>
  </si>
  <si>
    <t>Community Sanitation 6</t>
  </si>
  <si>
    <t>57. Does your Health Department/Board of Health report the results of all testing, monitoring, and analysis of bathing water to DPH no later than October 31st of each year? (105 CMR 445)</t>
  </si>
  <si>
    <t>Community Sanitation 7</t>
  </si>
  <si>
    <t>58. When Bathing Beach samples are outside of the acceptable range, does your Health Department/Board of Health post a warning for the public, make lab results of the samples available to the public, and close the beach? (105 CMR 445)</t>
  </si>
  <si>
    <t>Community Sanitation 8</t>
  </si>
  <si>
    <t>59. Does your Health Department/Board of Health test, monitor, and/or analyze all bathing waters within the municipality at least weekly, or as specified in an approved variance, during the bathing season and report all results to DPH? (M.G.L. c. 111, s. 5S)</t>
  </si>
  <si>
    <t>M.G.L. c. 111, s. 5S</t>
  </si>
  <si>
    <t>Community Sanitation 9</t>
  </si>
  <si>
    <t>60. When your Health Department/Board of Health discovers a violation of standards for Bathing Beaches, do you notify the DPH no later than 24 hours after such discovery? (M.G.L. c. 111, s. 5S)</t>
  </si>
  <si>
    <t>Not applicable - We have not needed to notify DPH because we have never had a violation.</t>
  </si>
  <si>
    <t>Community Sanitation 10</t>
  </si>
  <si>
    <t>61. Does your Health Department/Board of Health post signs immediately (no later than 24 hours) after the discovery of a violation of standards for Bathing Beaches? (M.G.L. c. 111, s. 5S)</t>
  </si>
  <si>
    <t>Not applicable - We never had a violation of standards for Bathing Beaches.</t>
  </si>
  <si>
    <t>Community Sanitation 11</t>
  </si>
  <si>
    <t>62. Does your Health Department/Board of Health review a request (within 24 hours) to conduct testing, monitoring, and analysis of bathing waters when there is reason to believe that an alleged violation of standards established by M.G.L. c. 111, s. 5S has occurred? (M.G.L. c. 111, s. 5S)</t>
  </si>
  <si>
    <t>Not applicable - We have not received such a request.</t>
  </si>
  <si>
    <t>Miscellaneous 1</t>
  </si>
  <si>
    <t>63. Within the last five years, if requested, has your Health Department/Board of Health issued emergency permits to trap beavers for no longer than 10 days if it was determined a threat to human life or safety existed? (M.G.L. c.131, s. 80A)</t>
  </si>
  <si>
    <t>M.G.L. c.131, s. 80A</t>
  </si>
  <si>
    <t>Not applicable - Our Health Department/Board of Health has not been asked for this permit in the last five years.</t>
  </si>
  <si>
    <t>Miscellaneous 2</t>
  </si>
  <si>
    <t>64. If beaver-caused flooding is a threat to human health and safety, and has not been alleviated within 10 days, in conjunction with the applicant or the duly authorized agent, do you apply to the Director of Fisheries and Wildlife for an extension permit to continue the use of alleviation techniques, for a period not exceeding 30 days? (M.G.L. c.131, s. 80A)</t>
  </si>
  <si>
    <t>Not applicable - Our municipality has not had this issue.</t>
  </si>
  <si>
    <t>Community Sanitation 12</t>
  </si>
  <si>
    <t>65. Does your Health Department/Board of Health receive death certificates and transmit such certificates to the municipal clerk? (M.G.L. c. 46, s. 11)</t>
  </si>
  <si>
    <t>M.G.L. c. 46, s. 11</t>
  </si>
  <si>
    <t>Not applicable - The municipal clerk's office receives the death certificates directly.</t>
  </si>
  <si>
    <t>Community Sanitation 13</t>
  </si>
  <si>
    <t>66. Within the last five years, has your Health Department/Board of Health provided permits for the burial of a human body which has not been buried? (M.G.L. c. 114, s. 45)</t>
  </si>
  <si>
    <t>M.G.L. c. 114, s. 45</t>
  </si>
  <si>
    <t>Not applicable - In the last five years, we have not had any requests for permits for the burial of a human body which has not been buried.</t>
  </si>
  <si>
    <t>Community Sanitation 14</t>
  </si>
  <si>
    <t>67. In the last five years, has your Health Department/Board of Health provided permits for the disposal of a human body which has not been buried? (M.G.L. c. 114, s. 45)</t>
  </si>
  <si>
    <t>Not applicable - In the last five years, we have not had any requests for permits for the disposal of a human body which has not been buried.</t>
  </si>
  <si>
    <t>Community Sanitation 15</t>
  </si>
  <si>
    <t>68. Within the last five years, has your Health Department/Board of Health provided permits to exhume a human body and remove it from a town, from one cemetery to another, or from one grave or tomb (other than the receiving tomb) to another in the same cemetery? (M.G.L. c. 114, s. 45)</t>
  </si>
  <si>
    <t>Not applicable - We have had this situation in the last five years.</t>
  </si>
  <si>
    <t>Community Sanitation 16</t>
  </si>
  <si>
    <t>69. In the last five years, has your Health Department/Board of Health provided written permission for land to be used for burial, after notice was given to all persons interested, and a hearing was held (except in the case of the erection or use of a tomb on private land for the exclusive use of the family or the owner)? (M.G.L. c. 114. s. 34)</t>
  </si>
  <si>
    <t>M.G.L. c. 114, s. 34</t>
  </si>
  <si>
    <t>Not applicable - We have not received an application for land to be used for burial in the last five years.</t>
  </si>
  <si>
    <t>Community Sanitation 17</t>
  </si>
  <si>
    <t>70. Does your Health Department/Board of Health annually, on or before May 1st, license/renew licenses for funeral directors? (M.G.L. c. 114, s. 49)</t>
  </si>
  <si>
    <t>M.G.L. c. 114, s. 49</t>
  </si>
  <si>
    <t>Not applicable - We do not have funeral directors/funeral homes in our municipality.</t>
  </si>
  <si>
    <r>
      <t xml:space="preserve">If "No" or "Not applicable", choose "Not applicable" for </t>
    </r>
    <r>
      <rPr>
        <b/>
        <sz val="11"/>
        <color theme="5" tint="-0.249977111117893"/>
        <rFont val="Calibri"/>
        <family val="2"/>
      </rPr>
      <t>Question 72</t>
    </r>
  </si>
  <si>
    <t>Community Sanitation 18</t>
  </si>
  <si>
    <t>71. Upon the issuance of licenses to funeral directors, does your Health Department/Board of Health immediately send the names and addresses of those licensed to the Board of Registration in Embalming and Funeral Directing? (M.G.L. c. 114, s. 49)</t>
  </si>
  <si>
    <r>
      <t xml:space="preserve">If "No" or "Not applicable" for Question 71 (above) choose "Not applicable" for </t>
    </r>
    <r>
      <rPr>
        <b/>
        <sz val="11"/>
        <color theme="5" tint="-0.249977111117893"/>
        <rFont val="Calibri"/>
        <family val="2"/>
      </rPr>
      <t>this question</t>
    </r>
  </si>
  <si>
    <t>Community Sanitation 19</t>
  </si>
  <si>
    <t>72. Is your fee for funeral director licenses less than $100 per year? (M.G.L. c. 114, s. 49)</t>
  </si>
  <si>
    <t>Miscellaneous 3</t>
  </si>
  <si>
    <t>73. Does your Health Department/Board of Health have an environmental monitoring plan on file for each low-level radioactive waste facility as defined in 105 CMR 120.800? (105 CMR 120)</t>
  </si>
  <si>
    <t>105 CMR 120</t>
  </si>
  <si>
    <t>Not applicable - We do not have any applicable low-level radioactive waste facilities in our municipality.</t>
  </si>
  <si>
    <t>Skip Logic 3</t>
  </si>
  <si>
    <t>74. Does your municipality have any Family Type Campgrounds? (105 CMR 440)</t>
  </si>
  <si>
    <t>105 CMR 440</t>
  </si>
  <si>
    <r>
      <t xml:space="preserve">If "No", choose "Not applicable" for </t>
    </r>
    <r>
      <rPr>
        <b/>
        <sz val="11"/>
        <color theme="5" tint="-0.249977111117893"/>
        <rFont val="Calibri"/>
        <family val="2"/>
      </rPr>
      <t>Questions 75, 76, 77</t>
    </r>
  </si>
  <si>
    <t>Community Sanitation 20</t>
  </si>
  <si>
    <t>75. Does your Health Department/Board of Health issue annual licenses for the operation of Family Type Campgrounds? (105 CMR 440)</t>
  </si>
  <si>
    <r>
      <t xml:space="preserve">If "No" for Question 75 (above), choose "Not applicable" for </t>
    </r>
    <r>
      <rPr>
        <b/>
        <sz val="11"/>
        <color theme="5" tint="-0.249977111117893"/>
        <rFont val="Calibri"/>
        <family val="2"/>
      </rPr>
      <t>this question</t>
    </r>
  </si>
  <si>
    <t>Community Sanitation 21</t>
  </si>
  <si>
    <t>76. Does your Health Department/Board of Health conduct annual site inspections to assure compliance with applicable sections of 105 CMR 440.000 (e.g., water, sewage, camp sites, Safari Fields, eating/drinking establishments, showers, swimming pools, and bathing beaches) in accordance with 105 CMR 435.000 &amp; 105 CMR 445.000 respectfully, if applicable? (105 CMR 440)</t>
  </si>
  <si>
    <t>Community Sanitation 22</t>
  </si>
  <si>
    <t>77. In the last five years, has your Health Department/Board of Health granted any variances or conducted any hearings to modify or withdraw an order for suspension or revocation of a license to operate? (105 CMR 440)</t>
  </si>
  <si>
    <t>Not applicable - We have not had to modify or withdraw an order for suspension or revocation of a license to operate in the last five years.</t>
  </si>
  <si>
    <t>Skip Logic 4</t>
  </si>
  <si>
    <t>78. Does your municipality have any Farm Labor Camps?</t>
  </si>
  <si>
    <r>
      <t xml:space="preserve">If "No", choose "Not applicable" for </t>
    </r>
    <r>
      <rPr>
        <b/>
        <sz val="11"/>
        <color theme="5" tint="-0.249977111117893"/>
        <rFont val="Calibri"/>
        <family val="2"/>
      </rPr>
      <t>Questions 79, 80, 81</t>
    </r>
  </si>
  <si>
    <t>Community Sanitation 23</t>
  </si>
  <si>
    <t>79. If a written complaint regarding violations of the sanitary code for Farm Labor Camps is filed with your Health Department/Board of Health, do you forward said complaint to DPH? (M.G.L. c. 111, s. 128G)</t>
  </si>
  <si>
    <t>M.G.L. c. 111, s. 128G</t>
  </si>
  <si>
    <r>
      <t xml:space="preserve">If "No" for Question 78 (above), choose "Not applicable" for </t>
    </r>
    <r>
      <rPr>
        <b/>
        <sz val="11"/>
        <color theme="5" tint="-0.249977111117893"/>
        <rFont val="Calibri"/>
        <family val="2"/>
      </rPr>
      <t>this question</t>
    </r>
  </si>
  <si>
    <t>Community Sanitation 24</t>
  </si>
  <si>
    <t>80. When a Farm Labor Camp inspection is delegated to your Health Department/Board of Health by DPH, do you conduct the inspection and file the report with DPH annually? (M.G.L. c. 111, s. 128G)</t>
  </si>
  <si>
    <t>Not applicable - Our Health Department/Board of Health has never been delegated to make the inspection.</t>
  </si>
  <si>
    <t>Community Sanitation 25</t>
  </si>
  <si>
    <t>81. Upon a request to conduct inspections for Farm Labor Camps, does your Health Department/Board of Health use the DPH prescribed form, send notice to DPH within the allotted 30 days, and ensure a valid corrective order annually, prior to opening? (105 CMR 420)</t>
  </si>
  <si>
    <t>105 CMR 420</t>
  </si>
  <si>
    <t>Skip Logic 5</t>
  </si>
  <si>
    <t>82. In the last five years, has your municipality had any seasonal, temporary, or permanent food establishments?</t>
  </si>
  <si>
    <r>
      <t xml:space="preserve">If "No", choose "Not applicable" for </t>
    </r>
    <r>
      <rPr>
        <b/>
        <sz val="11"/>
        <color theme="5" tint="-0.249977111117893"/>
        <rFont val="Calibri"/>
        <family val="2"/>
      </rPr>
      <t>Questions 83, 84, 85, 86, 87, 88, 89</t>
    </r>
  </si>
  <si>
    <t>Food Protection 1</t>
  </si>
  <si>
    <t>83. Does your Health Department/Board of Health inspect all food establishments once every six months or on a risk-based schedule AND at least once per year for temporary or seasonal establishments? (2013 Merged Food Code)</t>
  </si>
  <si>
    <r>
      <t xml:space="preserve">If "No" or "Not applicable" for Question 82 (above), choose "Not applicable" for </t>
    </r>
    <r>
      <rPr>
        <b/>
        <sz val="11"/>
        <color theme="5" tint="-0.249977111117893"/>
        <rFont val="Calibri"/>
        <family val="2"/>
      </rPr>
      <t>this question</t>
    </r>
  </si>
  <si>
    <t>Food Protection 2</t>
  </si>
  <si>
    <t>84. Are ALL of the individuals that perform food inspections for your Health Department/Board of Health knowledgeable in foodborne disease prevention, the application of the Hazard Analysis and Critical Control Points (HACCP) principles and requirements of 105 CMR 590.000 as they relate to food establishments by either having passed a certified food protection manager or certified food safety professional test that is accredited by DPH, OR is a Registered Sanitarian, Registered Environmental Health Specialist, or Certified Health Officer who has completed food safety inspection training?</t>
  </si>
  <si>
    <t>105 CMR 590</t>
  </si>
  <si>
    <t>Food Protection 3</t>
  </si>
  <si>
    <t>85. Does your Health Department/Board of Health issue variances for different food processes (e.g., smoked food, curing food, using food additives, reduced oxygen packaging, operating a molluscan shellfish life support system display tank, sprouting seeds or beans) or any other variances? (2013 Merged Food Code)</t>
  </si>
  <si>
    <t>Not applicable - We have never received requests for variances. OR We do not have food establishments that have any of these processes.</t>
  </si>
  <si>
    <t>Food Protection 4</t>
  </si>
  <si>
    <t>88. In the last five years, has your Health Department/Board of Health conducted food establishment plan reviews for new establishments prior to opening? (105 CMR 590)</t>
  </si>
  <si>
    <t>Not applicable - We have not had a new establishment open in the last five years.</t>
  </si>
  <si>
    <t>Food Protection 5</t>
  </si>
  <si>
    <t>89. When requested, does your Health Department/Board of Health comply with DPH reporting requirements (the total number of food establishment permits issued, routine inspections conducted, number of full time equivalent food inspectors that you have including contractors, number of variances that the Board of Health gave in the previous 12 months, copies of innovative operations the Board of Health approved, and results of school kitchen inspections)? (105 CMR 590)</t>
  </si>
  <si>
    <t>Not applicable - Our Health Department/Board of Health has never received a request from DPH to report these items.</t>
  </si>
  <si>
    <t>Skip Logic 8</t>
  </si>
  <si>
    <t>90. Does your municipality have any milk pasteurization plants or manufacturers of frozen desserts or frozen dessert mixes that sell at wholesale or retail? (105 CMR 500)</t>
  </si>
  <si>
    <t>105 CMR 500</t>
  </si>
  <si>
    <r>
      <t xml:space="preserve">If "No", choose "Not applicable" for </t>
    </r>
    <r>
      <rPr>
        <b/>
        <sz val="11"/>
        <color theme="5" tint="-0.249977111117893"/>
        <rFont val="Calibri"/>
        <family val="2"/>
      </rPr>
      <t>Questions 91, 92, 93, 94, 95</t>
    </r>
  </si>
  <si>
    <t>Food Protection 6</t>
  </si>
  <si>
    <t>91. Does your Health Department/Board of Health license milk pasteurization plants or manufacturers of frozen desserts or frozen dessert mixes that sell at wholesale or retail in your municipality? (105 CMR 500)</t>
  </si>
  <si>
    <r>
      <t xml:space="preserve">If "No" for Question 90 (above), choose "Not applicable" for </t>
    </r>
    <r>
      <rPr>
        <b/>
        <sz val="11"/>
        <color theme="5" tint="-0.249977111117893"/>
        <rFont val="Calibri"/>
        <family val="2"/>
      </rPr>
      <t>this question</t>
    </r>
  </si>
  <si>
    <t>Food Protection 7</t>
  </si>
  <si>
    <t>92. Does your Health Department/Board of Health, as appropriate, send establishments that make frozen desserts and/or frozen dessert mixes in your municipality a written notice whenever two of the last four consecutive tests for bacterial limit counts or coliform determinations taken on separate days exceed safe limits? (105 CMR 500)</t>
  </si>
  <si>
    <t>Not applicable - We do not have frozen dessert manufacturers in our municipality. OR We have not had this issue in our municipality.</t>
  </si>
  <si>
    <t>Food Protection 8</t>
  </si>
  <si>
    <t>93. Does your Health Department/Board of Health license establishments for the manufacturing or proposal to manufacture frozen desserts, frozen dessert mixes, or either in February of each year (excluding manufacturing for wholesale distribution)? (M.G.L. c. 94, s. 65H)</t>
  </si>
  <si>
    <t>M.G.L. c. 94, s. 65H</t>
  </si>
  <si>
    <t>Not applicable - We do not have any frozen dessert manufacturers in our municipality.</t>
  </si>
  <si>
    <t>Food Protection 9</t>
  </si>
  <si>
    <t>94. Does your Health Department/Board of Health inspect the sanitary conditions of an establishment annually, following the receipt of a milk pasteurization establishment's written application for a license to pasteurize milk, and license said establishment? (M.G.L. c. 94, s. 48A)</t>
  </si>
  <si>
    <t>M.G.L. c. 94, s. 48A</t>
  </si>
  <si>
    <t>Not applicable - We do not have any milk pasteurization plants in our municipality.</t>
  </si>
  <si>
    <t>Food Protection 10</t>
  </si>
  <si>
    <t>95. If a licensed establishment (milk pasteurization plant) is deemed to be operated or maintained in an unsanitary manner (in violation of any rules and regulations, or not properly equipped for the business of pasteurizing milk), does your Health Department/Board of Health close said establishment until it is found to be in a condition that conforms with requirements? (M.G.L. c. 94, s. 48A)</t>
  </si>
  <si>
    <t>Not applicable - We do not have any milk pasteurization plants in our municipality. OR We have not had any milk pasteurization plants deemed to be unsanitary.</t>
  </si>
  <si>
    <t>Food Protection 13</t>
  </si>
  <si>
    <t>98. Does your Health Department/Board of Health notify DPH of any suspected transmission of disease through food to any person in any place that prepares, processes or distributes food for sale in your municipality, AND restrict people in said places or close the facility until it is deemed safe to reopen? (105 CMR 500)</t>
  </si>
  <si>
    <t>Not applicable - We do not have any facilities where food is prepared, processed, or distributed in our municipality.</t>
  </si>
  <si>
    <t>Food Protection 14</t>
  </si>
  <si>
    <t>99. Does your Health Department/Board of Health inspect any Retail Dealers (seafood) in your municipality prior to their licensure with DPH? (105 CMR 500)</t>
  </si>
  <si>
    <t>Not applicable - We do not have any Retail Dealers (seafood) in our municipality.</t>
  </si>
  <si>
    <t>Food Protection 15</t>
  </si>
  <si>
    <t>100. Does your Health Department/Board of Health provide permits to facilities located in or to be located in your municipality that are manufacturing or bottling carbonated non-alcoholic beverages or water, both carbonated and non-carbonated, for human consumption? (M.G.L. c. 94, s. 10A)</t>
  </si>
  <si>
    <t>M.G.L. c. 94, s. 10A</t>
  </si>
  <si>
    <t>Not applicable - Our municipality does not have facilities that are manufacturing or bottling carbonated non-alcoholic beverages or water, both carbonated and non-carbonated.</t>
  </si>
  <si>
    <t>Food Protection 16</t>
  </si>
  <si>
    <t>101. Within the last five years, has your Health Department/Board of Health inspected all cold storage or refrigerating warehouses, including inspecting the entry of articles of food relative to cold storage laws? (M.G.L. c. 94, s. 67)</t>
  </si>
  <si>
    <t>M.G.L. c. 94, s. 67</t>
  </si>
  <si>
    <t>Not applicable - We have not had any cold storage or refrigerating warehouses in our municipality in the last five years.</t>
  </si>
  <si>
    <t>Food Protection 18</t>
  </si>
  <si>
    <t>103. Does your Health Department/Board of Health ensure tags are present on all shellfish and if no tags are present, embargo the product? (M.G.L. c. 130, s. 80-81)</t>
  </si>
  <si>
    <t>M.G.L. c. 94, s.89*</t>
  </si>
  <si>
    <t>Not applicable - Shellfish are not sold in our municipality.</t>
  </si>
  <si>
    <t>Food Protection 19</t>
  </si>
  <si>
    <t>104. In the last five years, has your Health Department/Board of Health enforced statutes and regulations relative to the adulteration and misbranding of food? (M.G.L. c. 94, ss.186-195)</t>
  </si>
  <si>
    <t>M.G.L. c. 94, s.186-195</t>
  </si>
  <si>
    <t>Not applicable - Our Health Department/Board of Health has not had this issue in the last five years.</t>
  </si>
  <si>
    <t>Food Protection 20</t>
  </si>
  <si>
    <t>105. Does your Health Department/Board of Health take samples of food believed to be misbranded or adulterated? (M.G.L. c. 94, ss.186-195)</t>
  </si>
  <si>
    <t>Not applicable - Our Health Department/Board of Health has never had this issue.</t>
  </si>
  <si>
    <t>Environmental Protection 3</t>
  </si>
  <si>
    <t>106. In the last five years, has your Health Department/Board of Health notified DEP following the receipt of an application to assign a place as a site for a hazardous waste facility? (M.G.L. c. 111, s. 150B)</t>
  </si>
  <si>
    <t>M.G.L. c. 111, s. 150B</t>
  </si>
  <si>
    <t>Not applicable - Our municipality has not received an application to assign a place as a site for a hazardous waste facility in the last five years.</t>
  </si>
  <si>
    <t>Environmental Protection 4</t>
  </si>
  <si>
    <t>107. In the last five years, following a public hearing, has your Health Department/Board of Health assigned sites for the storage, treatment, or disposal of hazardous waste (this does not include special collection sites)? (M.G.L. c. 111, s. 150B)</t>
  </si>
  <si>
    <t>Skip Logic 9</t>
  </si>
  <si>
    <t>108. Does your municipality have any motels or manufactured housing communities, overnight camps or cabins, or recreational camps? Please select all that apply.</t>
  </si>
  <si>
    <r>
      <t xml:space="preserve">If "No", choose "Not applicable" for </t>
    </r>
    <r>
      <rPr>
        <b/>
        <sz val="11"/>
        <color theme="5" tint="-0.249977111117893"/>
        <rFont val="Calibri"/>
        <family val="2"/>
      </rPr>
      <t>Questions 109, 110, 111, 112, 113, 114</t>
    </r>
  </si>
  <si>
    <t>Housing 1</t>
  </si>
  <si>
    <t>109. Does your Health Department/Board of Health grant or renew licenses for recreational camps, overnight camps or cabins, motels or manufactured housing communities, which expire on December 31st of the year issued? (M.G.L. c. 140, s. 32B)</t>
  </si>
  <si>
    <t>M.G.L. c. 140, s. 32B</t>
  </si>
  <si>
    <r>
      <t xml:space="preserve">If "No" for Question 108 (above), choose "Not applicable" for </t>
    </r>
    <r>
      <rPr>
        <b/>
        <sz val="11"/>
        <color theme="5" tint="-0.249977111117893"/>
        <rFont val="Calibri"/>
        <family val="2"/>
      </rPr>
      <t>this question</t>
    </r>
  </si>
  <si>
    <t>Community Sanitation 26</t>
  </si>
  <si>
    <t>110. Does your Health Department/Board of Health notify DEP of the granting or renewal of licenses for recreational camps, overnight camps or cabins, motels or manufactured housing communities? (M.G.L. c. 140, s. 32B)</t>
  </si>
  <si>
    <t>Housing 2</t>
  </si>
  <si>
    <t>111. Does your Health Department/Board of Health inspect all licensed camps, motels, manufactured housing communities, and cabins under the authority of M.G.L. c. 140 s.32C?</t>
  </si>
  <si>
    <t>M.G.L. c. 140, s. 32C</t>
  </si>
  <si>
    <t>Housing 3</t>
  </si>
  <si>
    <t>112. In the last five years, if a camp, motel, manufactured housing community, or cabin was found to be in an unsanitary condition (upon inspection), following notice and a hearing, did your Health Department/Board of Health suspend or revoke such license? (M.G.L. c. 140 s.32C)</t>
  </si>
  <si>
    <t>Not applicable - We have not had any camps, motels, manufactured housing communities, or cabins found to be in an unsanitary condition (upon inspection) in the last five years.</t>
  </si>
  <si>
    <t>Housing 4</t>
  </si>
  <si>
    <t>113. In the last five years, following an inspection where it was found that sources of water supply were polluted or the works for the disposition of the sewage were determined to be unsanitary, did your Health Department/Board of Health prohibit the use of the polluted water supply? (M.G.L. c. 140, s. 32B)</t>
  </si>
  <si>
    <t>Not applicable - We have not encountered this problem in the last five years.</t>
  </si>
  <si>
    <t>Housing 5</t>
  </si>
  <si>
    <t>114. If within 30 days of notice conditions have not been corrected following an unsatisfactory inspection, does your Health Department/Board of Health suspend or revoke the license for recreational camps, overnight camps or cabins, and motels or manufactured housing communities? (M.G.L. c. 140 s.32C)</t>
  </si>
  <si>
    <t>Not applicable - We have never had a 30-day non-compliance.</t>
  </si>
  <si>
    <t>Housing 6</t>
  </si>
  <si>
    <t>115. Does your Health Department/Board of Health inspect that public boarding houses have a sufficient number of water closets and urinals with good and sufficient means of ventilation? (M.G.L. c. 140, s. 36)</t>
  </si>
  <si>
    <t>M.G.L. c. 140, s. 36</t>
  </si>
  <si>
    <t>Not applicable - We do not have any public boarding houses in our municipality.</t>
  </si>
  <si>
    <t>Housing 7</t>
  </si>
  <si>
    <t>116. Does your Health Department/Board of Health log housing inspection requests/complaints and provide site inspections within the timeframe outlined in section 105 CMR 410.820, utilizing inspection forms noted in section 105 CMR 410.821? (105 CMR 410)</t>
  </si>
  <si>
    <t>105 CMR 410</t>
  </si>
  <si>
    <t>Housing 8</t>
  </si>
  <si>
    <t>117. In the last five years, when housing code violations were identified, did your Health Department/Board of Health provide corrective orders in a time and manner as outlined within sections 410.830-832 and serve them in accordance with section 410.833? (105 CMR 410)</t>
  </si>
  <si>
    <t>Not applicable - We have not had any housing code violations in the last five years.</t>
  </si>
  <si>
    <t>Housing 9</t>
  </si>
  <si>
    <t>118. In the last five years, has your Health Department/Board of Health issued condemnation orders using 105 CMR 410 and removed the residents from the unit? (105 CMR 410)</t>
  </si>
  <si>
    <t>Not applicable - We have not had to issue condemnation orders in the last five years.</t>
  </si>
  <si>
    <t>Housing 10</t>
  </si>
  <si>
    <t>119. Does your Health Department/Board of Health feel competent taking all uncorrected housing code violations to the Massachusetts district court system or housing court? (105 CMR 410)</t>
  </si>
  <si>
    <t>Not applicable - We have never had any uncorrected housing code violations.</t>
  </si>
  <si>
    <t>Community Sanitation 27</t>
  </si>
  <si>
    <t>120. Does your Health Department/Board of Health permit indoor skating rinks that utilize combustion resurfacing equipment and keep a record of equipment and air sample results, as well as ensure that its cover includes the name of the skating rink and the skating rink owners? (105 CMR 675)</t>
  </si>
  <si>
    <t>105 CMR 675</t>
  </si>
  <si>
    <t>Not applicable - We do not have an indoor ice skating rink that utilizes combustion resurfacing equipment in our municipality.</t>
  </si>
  <si>
    <t>Community Sanitation 28</t>
  </si>
  <si>
    <t>121. In the last five years, has your Health Department/Board of Health issued corrective orders to an Indoor Ice Skating Rink operator on DPH Bureau of Environmental Health approved forms? (105 CMR 675)</t>
  </si>
  <si>
    <t>Not applicable - We do not have an indoor ice skating rink that utilizes combustion resurfacing equipment in our municipality. OR We have not needed to issue corrective orders in the last five years.</t>
  </si>
  <si>
    <t>Environmental Protection 5</t>
  </si>
  <si>
    <t>122. In the last five years, has your Health Department/Board of Health gone through the required process to issue site assignments or expansions for solid waste facilities for all requests, and assigned sites if applicable, (sanitary landfill, a refuse transfer station, a refuse incinerator rated by the department at more than one ton of refuse per hour, a resource recovery facility, a refuse composting plant, a dumping ground for refuse or any other works for treating, storing, or disposing of refuse) in accordance with M.G.L. c. 111, s. 150A, following a public hearing? (M.G.L. c. 111, s. 150A)</t>
  </si>
  <si>
    <t>M.G.L. c. 111, s. 150A</t>
  </si>
  <si>
    <t>Not applicable - We do not have any solid waste facilities (including transfer stations) in our municipality. OR We have had no requests or expansions in the last five years.</t>
  </si>
  <si>
    <t>Community Sanitation 29</t>
  </si>
  <si>
    <t>123. Does your Health Department/Board of Health have an employee or agent who has completed a specialized code enforcement lead determination inspector training program as prescribed by the Director of the Bureau of Environmental Health? (105 CMR 460)</t>
  </si>
  <si>
    <t>105 CMR 460</t>
  </si>
  <si>
    <t>Community Sanitation 30</t>
  </si>
  <si>
    <t>124. In the last five years, for every request, did you perform a lead determination if the house was built before 1978 and there was a child under six living in the house? (105 CMR 460)</t>
  </si>
  <si>
    <t>Not applicable - Our Health Department/Board of Health has not received this request in the last five years.</t>
  </si>
  <si>
    <r>
      <t xml:space="preserve">If "No" or "Not applicable", choose "Not applicable" for </t>
    </r>
    <r>
      <rPr>
        <b/>
        <sz val="11"/>
        <color theme="5" tint="-0.249977111117893"/>
        <rFont val="Calibri"/>
        <family val="2"/>
      </rPr>
      <t>Questions 125, 126, 127, 128</t>
    </r>
  </si>
  <si>
    <t>Community Sanitation 31</t>
  </si>
  <si>
    <t>125. Does your Health Department/Board of Health require a parent-signed request prior to conducting a lead determination? (105 CMR 460)</t>
  </si>
  <si>
    <r>
      <t xml:space="preserve">If "No" or "Not applicable" for Question 124 (above), choose "Not applicable" for </t>
    </r>
    <r>
      <rPr>
        <b/>
        <sz val="11"/>
        <color theme="5" tint="-0.249977111117893"/>
        <rFont val="Calibri"/>
        <family val="2"/>
      </rPr>
      <t>this question</t>
    </r>
  </si>
  <si>
    <t>Community Sanitation 32</t>
  </si>
  <si>
    <t>126. If you do a lead determination, do you get your sodium sulfide from the state? (105 CMR 460)</t>
  </si>
  <si>
    <t>Not applicable - We use a mobile X-ray fluorescence analyzer.</t>
  </si>
  <si>
    <t>Community Sanitation 33</t>
  </si>
  <si>
    <t>127. In the last five years, if the lead determination was positive, did your Health Department/Board of Health then issue an order for a complete lead inspection? (105 CMR 460)</t>
  </si>
  <si>
    <t>Not applicable - We have not had any positive lead determinations in the last five years.</t>
  </si>
  <si>
    <t>Community Sanitation 34</t>
  </si>
  <si>
    <t>128. In the last five years, did your Health Department/Board of Health submit a quarterly report to the Director of the Bureau of Environmental Health that included the status of all uncorrected lead violations, all violations corrected, and any legal actions taken? (105 CMR 460)</t>
  </si>
  <si>
    <t>Community Sanitation 35</t>
  </si>
  <si>
    <t>129. Does your Health Department/Board of Health license, inspect, or regulate any biological or medical waste generators in your jurisdiction? (105 CMR 480)</t>
  </si>
  <si>
    <t>105 CMR 480</t>
  </si>
  <si>
    <t>Not applicable - We do not have any biological or medical waste generators in our jurisdiction.</t>
  </si>
  <si>
    <t>Community Sanitation 36</t>
  </si>
  <si>
    <t>130. Are sharps collection locations approved by your Health Department/Board of Health prior to operating? (105 CMR 480)</t>
  </si>
  <si>
    <t>Not applicable - We do not have sharps collection locations in our municipality.</t>
  </si>
  <si>
    <t>Skip Logic 10</t>
  </si>
  <si>
    <t>131. Does your municipality have any tanning facilities? (105 CMR 123)</t>
  </si>
  <si>
    <t>105 CMR 123</t>
  </si>
  <si>
    <r>
      <t xml:space="preserve">If "No", choose "Not applicable" for </t>
    </r>
    <r>
      <rPr>
        <b/>
        <sz val="11"/>
        <color theme="5" tint="-0.249977111117893"/>
        <rFont val="Calibri"/>
        <family val="2"/>
      </rPr>
      <t>Questions 132, 133, 134</t>
    </r>
  </si>
  <si>
    <t>Community Sanitation 37</t>
  </si>
  <si>
    <t>132. Has your Health Department/Board of Health issued one or more licenses (or renewal licenses) to maintain and operate a tanning facility? (105 CMR 123)</t>
  </si>
  <si>
    <r>
      <t xml:space="preserve">If "No" or "Not applicable" for Question 131 (above), choose "Not applicable" for </t>
    </r>
    <r>
      <rPr>
        <b/>
        <sz val="11"/>
        <color theme="5" tint="-0.249977111117893"/>
        <rFont val="Calibri"/>
        <family val="2"/>
      </rPr>
      <t>this question</t>
    </r>
  </si>
  <si>
    <t>Community Sanitation 38</t>
  </si>
  <si>
    <t>133. Does your Health Department/Board of Health inspect tanning facilities prior to opening and every six months thereafter? (105 CMR 123)</t>
  </si>
  <si>
    <t>Community Sanitation 39</t>
  </si>
  <si>
    <t>134. In the last five years, has your Health Department/Board of Health denied, revoked, or refused renewal of a license to operate a tanning facility? (105 CMR 123)</t>
  </si>
  <si>
    <t>Not applicable - We have not had to revoke or refuse a license in the last five years.</t>
  </si>
  <si>
    <t>Skip Logic 11</t>
  </si>
  <si>
    <t>135. Does your municipality have any recreational camps for children?</t>
  </si>
  <si>
    <r>
      <t xml:space="preserve">If "No", choose "Not applicable" for </t>
    </r>
    <r>
      <rPr>
        <b/>
        <sz val="11"/>
        <color theme="5" tint="-0.249977111117893"/>
        <rFont val="Calibri"/>
        <family val="2"/>
      </rPr>
      <t>Questions 136, 137, 138, 139, 140</t>
    </r>
  </si>
  <si>
    <t>Community Sanitation 40</t>
  </si>
  <si>
    <t>136. Does your Health Department/Board of Health issue licenses to operate recreational camps for children? (105 CMR 430)</t>
  </si>
  <si>
    <t>105 CMR 430</t>
  </si>
  <si>
    <r>
      <t xml:space="preserve">If "No" for Question 135 (above), choose "Not applicable" for </t>
    </r>
    <r>
      <rPr>
        <b/>
        <sz val="11"/>
        <color theme="5" tint="-0.249977111117893"/>
        <rFont val="Calibri"/>
        <family val="2"/>
      </rPr>
      <t>this question</t>
    </r>
  </si>
  <si>
    <t>Community Sanitation 41</t>
  </si>
  <si>
    <t>137. Does your Health Department/Board of Health require an application to operate a recreational camp for children be filed with the Health Department/Board of Health on an approved form and supplemented with written documentation of the camp policies, procedures, staff certifications, and CORI/SORI (e.g., disaster/emergency plans, lost swimmer/camper, illness plans, health care policy, lifeguard certifications, etc.)? (105 CMR 430)</t>
  </si>
  <si>
    <t>Community Sanitation 42</t>
  </si>
  <si>
    <t>138. Does your Health Department/Board of Health conduct an inspection of the proposed camp before the issuance of a license to operate to assure compliance with sections of the regulation (105 CMR 430) that apply to the proposed camp (including medical log, staff and camper health records, etc.) and when applicable, Bathing Beaches (105 CMR 445), Swimming Pools (105 CMR 435), and Food Service Operations (105 CMR 590.00) (with exceptions as outlined in section 430.650)? (105 CMR 430)</t>
  </si>
  <si>
    <t>Community Sanitation 43</t>
  </si>
  <si>
    <t>139. Does your Health Department/Board of Health review/examine written policies, procedures and records (required to maintain for 3 years) of training, swim testing, and Personal Flotation Device (PFD) fit test information for each minor at the designated municipal recreation program or recreational camp for children? (105 CMR 432)</t>
  </si>
  <si>
    <t>105 CMR 432</t>
  </si>
  <si>
    <t>Not applicable - We do not have any bathing beach areas under community recreational programs or recreational camps for children within our municipality.</t>
  </si>
  <si>
    <t>Community Sanitation 44</t>
  </si>
  <si>
    <t>140. Has your Health Department/Board of Health assisted DPH in an injunction, written violation, or legal action of any party for non-compliance of 105 CMR 432? (105 CMR 432)</t>
  </si>
  <si>
    <t>Not applicable - We do not have any bathing beach areas under community recreational programs or recreational camps for children within our municipality. OR We have not had any non-compliance of 105 CMR 432.</t>
  </si>
  <si>
    <t>Miscellaneous 4</t>
  </si>
  <si>
    <t>141. In the last five years, following a public hearing, has your Health Department/Board of Health provided written consent and permission for slaughter houses and other noisome trades (ex. melting or rendering establishments) in your municipality? (M.G.L. c.111 s.151)</t>
  </si>
  <si>
    <t>M.G.L. c.111 s.151</t>
  </si>
  <si>
    <t>Not applicable - Our municipality does not have a population greater than 5,000. OR We have not received this request in the last five years.</t>
  </si>
  <si>
    <t>Miscellaneous 5</t>
  </si>
  <si>
    <t>142. In the last five years, following a public hearing, has your Health Department/Board of Health assigned locations for slaughter houses OR other noxious or offensive trade? (M.G.L. c. 111, s. 143)</t>
  </si>
  <si>
    <t>M.G.L. c. 111, s. 143</t>
  </si>
  <si>
    <t>Not applicable - We have not assigned locations for slaughter houses or other noxious or offensive trade in the last five years.</t>
  </si>
  <si>
    <t>Environmental Protection 6</t>
  </si>
  <si>
    <t>143. Does your Health Department/Board of Health license, inspect, or regulate any solid waste facilities and/or transfer stations in your municipality? (310 CMR 19)</t>
  </si>
  <si>
    <t>310 CMR 19</t>
  </si>
  <si>
    <t>Not applicable - We do not have solid waste facilities and/or transfer stations in our municipality.</t>
  </si>
  <si>
    <r>
      <t xml:space="preserve">If "Not applicable", choose "Not applicable" for </t>
    </r>
    <r>
      <rPr>
        <b/>
        <sz val="11"/>
        <color theme="5" tint="-0.249977111117893"/>
        <rFont val="Calibri"/>
        <family val="2"/>
      </rPr>
      <t>Questions 144, 145</t>
    </r>
  </si>
  <si>
    <t>Skip Logic 12</t>
  </si>
  <si>
    <t>144. Is the authority to license, inspect, or regulate any solid waste facilities and/or transfer stations in your municipality delegated to any other entity? (310 CMR 19)</t>
  </si>
  <si>
    <r>
      <t xml:space="preserve">If "Not applicable" for Question 143 (above), choose "Not applicable for </t>
    </r>
    <r>
      <rPr>
        <b/>
        <sz val="11"/>
        <color theme="5" tint="-0.249977111117893"/>
        <rFont val="Calibri"/>
        <family val="2"/>
      </rPr>
      <t xml:space="preserve">this question
</t>
    </r>
    <r>
      <rPr>
        <sz val="11"/>
        <color theme="5" tint="-0.249977111117893"/>
        <rFont val="Calibri"/>
        <family val="2"/>
      </rPr>
      <t xml:space="preserve">If "No" to this question, choose "Not applicable" for </t>
    </r>
    <r>
      <rPr>
        <b/>
        <sz val="11"/>
        <color theme="5" tint="-0.249977111117893"/>
        <rFont val="Calibri"/>
        <family val="2"/>
      </rPr>
      <t>Question 145</t>
    </r>
  </si>
  <si>
    <t>Environmental Protection 7</t>
  </si>
  <si>
    <t>145. Does your Health Department/Board of Health conduct oversight and/or enforcement of solid waste facilities and/or transfer stations in your municipality? (310 CMR 19)</t>
  </si>
  <si>
    <r>
      <t xml:space="preserve">If Question 143 is "Not applicable" or Question 144 is "No", choose "Not applicable" for </t>
    </r>
    <r>
      <rPr>
        <b/>
        <sz val="11"/>
        <color theme="5" tint="-0.249977111117893"/>
        <rFont val="Calibri"/>
        <family val="2"/>
      </rPr>
      <t>this question</t>
    </r>
  </si>
  <si>
    <t>Environmental Protection 8</t>
  </si>
  <si>
    <t>146. Does your Health Department/Board of Health inspect, regulate, or permit any commercial composting facilities in your municipality? (310 CMR 19)</t>
  </si>
  <si>
    <t>Not applicable - We do not have any commercial composting facilities in our municipality.</t>
  </si>
  <si>
    <t>Miscellaneous 6</t>
  </si>
  <si>
    <t>147. Does your Health Department/Board of Health provide licenses for stables in your municipality? (M.G.L. c. 111, s. 155)</t>
  </si>
  <si>
    <t>M.G.L. c. 111, s. 155</t>
  </si>
  <si>
    <t>Not applicable - Our municipality does not have a population greater than 5,000. OR We do not have stables in our municipality.</t>
  </si>
  <si>
    <t>Community Sanitation 45</t>
  </si>
  <si>
    <t>148. Does your Health Department/Board of Health inspect swimming pools (public, semi-public, and spas) annually, and prior to opening for seasonal pools? (105 CMR 435)</t>
  </si>
  <si>
    <t>105 CMR 435</t>
  </si>
  <si>
    <t>Not applicable - We do not have swimming pools (public, semi-public, and spas) in our municipality.</t>
  </si>
  <si>
    <r>
      <t xml:space="preserve">If "Not applicable", choose "Not applicable" for </t>
    </r>
    <r>
      <rPr>
        <b/>
        <sz val="11"/>
        <color theme="5" tint="-0.249977111117893"/>
        <rFont val="Calibri"/>
        <family val="2"/>
      </rPr>
      <t>Questions 149, 150</t>
    </r>
  </si>
  <si>
    <t>Community Sanitation 46</t>
  </si>
  <si>
    <t>149. Does your Health Department/Board of Health have the appropriate equipment needed to conduct a pool inspection (e.g., pool test kit with FAS-DPD for measuring free and combined chlorine)? (105 CMR 435)</t>
  </si>
  <si>
    <r>
      <t xml:space="preserve">If "Not applicable" for Question 148 (above), choose "Not applicable" for </t>
    </r>
    <r>
      <rPr>
        <b/>
        <sz val="11"/>
        <color theme="5" tint="-0.249977111117893"/>
        <rFont val="Calibri"/>
        <family val="2"/>
      </rPr>
      <t>this question</t>
    </r>
  </si>
  <si>
    <t>Community Sanitation 47</t>
  </si>
  <si>
    <t>150. In the last five years, has your Health Department/Board of Health found items that warranted closure of a pool during an inspection and have you followed through with closure? (105 CMR 435)</t>
  </si>
  <si>
    <t>Not applicable - We have not found violations that warranted a closure in the last five years.</t>
  </si>
  <si>
    <t>Environmental Protection 9</t>
  </si>
  <si>
    <t>151. Does your Health Department/Board of Health license and conduct final inspections after installation or repair of on-site septic systems for residential/commercial establishments in your municipality using state approved forms? (310 CMR 15)</t>
  </si>
  <si>
    <t>310 CMR 15</t>
  </si>
  <si>
    <t>Not applicable - Our municipality does not have any septic systems.</t>
  </si>
  <si>
    <r>
      <t xml:space="preserve">If "Not applicable", choose "Not applicable" for </t>
    </r>
    <r>
      <rPr>
        <b/>
        <sz val="11"/>
        <color theme="5" tint="-0.249977111117893"/>
        <rFont val="Calibri"/>
        <family val="2"/>
      </rPr>
      <t>Questions 152, 153, 154, 155, 156, 157</t>
    </r>
  </si>
  <si>
    <t>Environmental Protection 10</t>
  </si>
  <si>
    <t>152. In the last five years, has your Health Department/Board of Health witnessed soil evaluations? (310 CMR 15)</t>
  </si>
  <si>
    <t>Not applicable - We have not received an application for a soil evaluation in the last five years.</t>
  </si>
  <si>
    <r>
      <t xml:space="preserve">If "Not applicable" for Question 151 (above), choose "Not applicable" for </t>
    </r>
    <r>
      <rPr>
        <b/>
        <sz val="11"/>
        <color theme="5" tint="-0.249977111117893"/>
        <rFont val="Calibri"/>
        <family val="2"/>
      </rPr>
      <t>this question</t>
    </r>
  </si>
  <si>
    <t>Environmental Protection 11</t>
  </si>
  <si>
    <t>153. For a Local Upgrade Approval request to reduce groundwater separation, does your Health Department/Board of Health employ an approved soil evaluator to determine the high groundwater elevation? (310 CMR 15)</t>
  </si>
  <si>
    <t>Not applicable - We have not received a request to reduce groundwater separation.</t>
  </si>
  <si>
    <t>Environmental Protection 12</t>
  </si>
  <si>
    <t>154. Does your Health Department/Board of Health issue Local Upgrade Approvals for Title 5 system repairs on the recommendation of a licensed soil evaluator? (310 CMR 15)</t>
  </si>
  <si>
    <t>Environmental Protection 13</t>
  </si>
  <si>
    <t>155. In the last five years, has your Health Department/Board of Health ensured that the Disposal System Construction Permit is issued before a building permit is approved by the Building Inspector/Commissioner? (310 CMR 15)</t>
  </si>
  <si>
    <t>Environmental Protection 14</t>
  </si>
  <si>
    <t>156. In the last five years, has your Health Department/Board of Health ensured that the Certificate Of Compliance was issued before a Certificate of Occupancy is approved by the Building Inspector/Commissioner? (310 CMR 15)</t>
  </si>
  <si>
    <t>Not applicable - We have not received requests for buildings on septic systems in the last five
years.</t>
  </si>
  <si>
    <t>Environmental Protection 15</t>
  </si>
  <si>
    <t>157. In the last five years, upon receipt of a Title 5 inspection report that indicates the system failed the inspection, does your Health Department/Board of Health follow up and ensure compliance (within two years) of failed systems? (310 CMR 15)</t>
  </si>
  <si>
    <t>Not applicable - We have not had any failed system issues in the last five years.</t>
  </si>
  <si>
    <t>Environmental Protection 16</t>
  </si>
  <si>
    <t>158. Does your Health Department/Board of Health issue permits for the removal or transportation of garbage, offal, or other offensive substances that expire at the end of the calendar year in which they are issued? (M.G.L. c. 111, s.31A)</t>
  </si>
  <si>
    <t>M.G.L. c. 111, s.31A</t>
  </si>
  <si>
    <t>Environmental Protection 17</t>
  </si>
  <si>
    <t>159. Has your Health Department/Board of Health enacted rules and regulations for the control of the removal, transportation, or disposal of garbage, offal, or other offensive substances? (M.G.L. c. 111, s.31B)</t>
  </si>
  <si>
    <t>Miscellaneous 7</t>
  </si>
  <si>
    <t>160. In the last five years, at the request of the DPH Commissioner of Public Health, has your Health Department/Board of Health inspected the fluoride content of the water supply available for domestic use in your municipality? (M.G.L. c. 111, s. 8C)</t>
  </si>
  <si>
    <t>M.G.L. c. 111, s. 8C</t>
  </si>
  <si>
    <t>Not applicable - We have not been asked by the Commissioner to inspect the fluoride content of the water supply available for domestic use in our municipality in the last five years. OR The provisions do not apply to our municipality because the water supply comes from a shared source and cannot be treated independently. OR Our municipality does not fluoridate public water.</t>
  </si>
  <si>
    <t>Environmental Protection 18</t>
  </si>
  <si>
    <t>161. Does your Health Department/Board of Health issue public notification for sewage pollution events (as of July 6, 2022)? (314 CMR 16)</t>
  </si>
  <si>
    <t>314 CMR 16</t>
  </si>
  <si>
    <t>Not applicable - We have not had any sewage pollution events since the date this law went into effect.</t>
  </si>
  <si>
    <t>Environmental Protection 19</t>
  </si>
  <si>
    <t>162. Does your Health Department/Board of Health work with the local Waste Water Treatment Plant Operator (WWTPO) to establish plans for timely public notification? (314 CMR 16)</t>
  </si>
  <si>
    <t>Not applicable - We do notifications on our own. OR We do not have any treatment plants or point discharges.</t>
  </si>
  <si>
    <t>Administration 12</t>
  </si>
  <si>
    <t>163. Does your Board of Health have any approved local regulations, policies, procedures, etc. (outside of state regulations, policies, procedures, etc.)?</t>
  </si>
  <si>
    <t>Not applicable - Our municipality has not needed to enact any local regulations, policies, procedures, etc. in addition to state laws.</t>
  </si>
  <si>
    <r>
      <t xml:space="preserve">If "No" or "Not applicable", choose "Not applicable" for </t>
    </r>
    <r>
      <rPr>
        <b/>
        <sz val="11"/>
        <color theme="5" tint="-0.249977111117893"/>
        <rFont val="Calibri"/>
        <family val="2"/>
      </rPr>
      <t>Question 164</t>
    </r>
  </si>
  <si>
    <t>Administration 13</t>
  </si>
  <si>
    <t>164. Does your Health Department have the ability to enforce any local regulations, policies, procedures, etc. your Board of Health has passed?</t>
  </si>
  <si>
    <r>
      <t xml:space="preserve">If "No" or "Not applicable" for Question 163 (above), choose "Not applicable" for </t>
    </r>
    <r>
      <rPr>
        <b/>
        <sz val="11"/>
        <color theme="5" tint="-0.249977111117893"/>
        <rFont val="Calibri"/>
        <family val="2"/>
      </rPr>
      <t>this question</t>
    </r>
  </si>
  <si>
    <t>Administration 14</t>
  </si>
  <si>
    <t>165. Does your Health Department/Board of Health have a standard process for issuing permits?</t>
  </si>
  <si>
    <t>Miscellaneous 8</t>
  </si>
  <si>
    <t>168. Does your Health Department/Board of Health feel prepared to handle housing hoarding issues?</t>
  </si>
  <si>
    <t>Performance Standards for LPH Self-Assessment Administration Questions</t>
  </si>
  <si>
    <t>Below are the Performance Standards for LPH questions for the Administration subject area. Read the question in the "Performance Standard Question" column and associated M.G.L./CMR language in the "Link" column. Use the dropdown options in either the "Response #1" or "Response #2" column to reflect your municipality's current ability to meet the associated Performance Standard.</t>
  </si>
  <si>
    <r>
      <t xml:space="preserve">Ensure to respond to </t>
    </r>
    <r>
      <rPr>
        <b/>
        <i/>
        <u/>
        <sz val="12"/>
        <color theme="5" tint="-0.499984740745262"/>
        <rFont val="Calibri"/>
        <family val="2"/>
        <scheme val="minor"/>
      </rPr>
      <t>ALL</t>
    </r>
    <r>
      <rPr>
        <b/>
        <i/>
        <sz val="12"/>
        <color theme="5" tint="-0.499984740745262"/>
        <rFont val="Calibri"/>
        <family val="2"/>
        <scheme val="minor"/>
      </rPr>
      <t xml:space="preserve"> questions in the tab before reviewing the results in either the "12. Response #1 Results" "13. Response #2 Results" or the "14. Response Trends" tabs (depending on the column that is filled out). </t>
    </r>
  </si>
  <si>
    <r>
      <t>All "</t>
    </r>
    <r>
      <rPr>
        <i/>
        <sz val="12"/>
        <color theme="1"/>
        <rFont val="Calibri"/>
        <family val="2"/>
        <scheme val="minor"/>
      </rPr>
      <t>Response</t>
    </r>
    <r>
      <rPr>
        <sz val="12"/>
        <color theme="1"/>
        <rFont val="Calibri"/>
        <family val="2"/>
        <scheme val="minor"/>
      </rPr>
      <t>" cells highlighted in light blue means it is associated with skip logic, so please review the directions in the corresponding "</t>
    </r>
    <r>
      <rPr>
        <i/>
        <sz val="12"/>
        <color theme="1"/>
        <rFont val="Calibri"/>
        <family val="2"/>
        <scheme val="minor"/>
      </rPr>
      <t>Directions</t>
    </r>
    <r>
      <rPr>
        <sz val="12"/>
        <color theme="1"/>
        <rFont val="Calibri"/>
        <family val="2"/>
        <scheme val="minor"/>
      </rPr>
      <t>" cell of the same row.</t>
    </r>
  </si>
  <si>
    <t>Administration Subject Area Performance Standards for LPH Questions</t>
  </si>
  <si>
    <t>Response #1</t>
  </si>
  <si>
    <t>Response #2</t>
  </si>
  <si>
    <t>Performance Standards for LPH Self-Assessment Community Sanitation Questions</t>
  </si>
  <si>
    <t>Below are the Performance Standards for LPH questions for the Community Sanitation subject area. Read the question in the "Performance Standard Question" column and associated M.G.L./CMR language in the "Link" column. Use the dropdown options in either the "Response #1" or "Response #2" column to reflect your municipality's current ability to meet the associated Performance Standard.</t>
  </si>
  <si>
    <t>Community Sanitation Subject Area Performance Standards for LPH Questions</t>
  </si>
  <si>
    <r>
      <t xml:space="preserve">If "No", choose "Not applicable" for </t>
    </r>
    <r>
      <rPr>
        <b/>
        <sz val="11"/>
        <color theme="5" tint="-0.249977111117893"/>
        <rFont val="Calibri"/>
        <family val="2"/>
      </rPr>
      <t>Question 110</t>
    </r>
  </si>
  <si>
    <t>Performance Standards for LPH Self-Assessment Disease Control and Prevention Questions</t>
  </si>
  <si>
    <t>Below are the Performance Standards for LPH questions for the Disease Control &amp; Prevention subject area. Read the question in the "Performance Standard Question" column and associated M.G.L./CMR language in the "Link" column. Use the dropdown options in either the "Response #1" or "Response #2" column to reflect your municipality's current ability to meet the associated Performance Standard.</t>
  </si>
  <si>
    <t>Disease Control &amp; Prevention Subject Area Performance Standards for LPH Questions</t>
  </si>
  <si>
    <t>Performance Standards for LPH Self-Assessment Environmental Protection Questions</t>
  </si>
  <si>
    <t>Below are the Performance Standards for LPH questions for the Environmental Protection subject area. Read the question in the "Performance Standard Question" column and associated M.G.L./CMR language in the "Link" column. Use the dropdown options in either the "Response #1" or "Response #2" column to reflect your municipality's current ability to meet the associated Performance Standard.</t>
  </si>
  <si>
    <t>Environmental Protection Subject Area Performance Standards for LPH Questions</t>
  </si>
  <si>
    <t>Performance Standards for LPH Self-Assessment Food Protection Questions</t>
  </si>
  <si>
    <t>Below are the Performance Standards for LPH questions for the Food Protection subject area. Read the question in the "Performance Standard Question" column and associated M.G.L./CMR language in the "Link" column. Use the dropdown options in either the "Response #1" or "Response #2" column to reflect your municipality's current ability to meet the associated Performance Standard.</t>
  </si>
  <si>
    <t>Food Protection Subject Area Performance Standards for LPH Questions</t>
  </si>
  <si>
    <t>Performance Standards for LPH Self-Assessment Housing Questions</t>
  </si>
  <si>
    <t>Below are the Performance Standards for LPH questions for the Housing subject area. Read the question in the "Performance Standard Question" column and associated M.G.L./CMR language in the "Link" column. Use the dropdown options in either the "Response #1" or "Response #2" column to reflect your municipality's current ability to meet the associated Performance Standard.</t>
  </si>
  <si>
    <t>Housing Subject Area Performance Standards for LPH Questions</t>
  </si>
  <si>
    <r>
      <t xml:space="preserve">If "No", choose "Not applicable" for </t>
    </r>
    <r>
      <rPr>
        <b/>
        <sz val="11"/>
        <color theme="5" tint="-0.249977111117893"/>
        <rFont val="Calibri"/>
        <family val="2"/>
      </rPr>
      <t>Questions 109, 110, 1111, 112, 113, 114</t>
    </r>
  </si>
  <si>
    <t>Performance Standards for LPH Self-Assessment Tobacco Use Prevention Questions</t>
  </si>
  <si>
    <t>Below are the Performance Standards for LPH questions for the Tobacco Use Prevention subject area. Read the question in the "Performance Standard Question" column and associated M.G.L./CMR language in the "Link" column. Use the dropdown options in either the "Response #1" or "Response #2" column to reflect your municipality's current ability to meet the associated Performance Standard.</t>
  </si>
  <si>
    <t>Performance Standards for LPH Self-Assessment Other Questions</t>
  </si>
  <si>
    <t>Below are the Performance Standards for LPH questions for the Other subject area. Read the question in the "Performance Standard Question" column and associated M.G.L./CMR language in the "Link" column. Use the dropdown options in either the "Response #1" or "Response #2" column to reflect your municipality's current ability to meet the associated Performance Standard.</t>
  </si>
  <si>
    <t>Other Subject Area Performance Standards for LPH Questions</t>
  </si>
  <si>
    <t>Response #1 Self-Assessment Results</t>
  </si>
  <si>
    <t>Breakdown of Results by Subject Area and Response Group</t>
  </si>
  <si>
    <t>Meets 
Performance Standards</t>
  </si>
  <si>
    <t>Does Not Meet 
Performance Standards</t>
  </si>
  <si>
    <t>Completion Status</t>
  </si>
  <si>
    <t>Response #1 
% of Performance Standards Met</t>
  </si>
  <si>
    <t>Below are the subject areas that correspond to tabs 4-11.</t>
  </si>
  <si>
    <r>
      <t xml:space="preserve">If below says "Incomplete", make sure to select a response for </t>
    </r>
    <r>
      <rPr>
        <b/>
        <i/>
        <u/>
        <sz val="11"/>
        <color theme="1"/>
        <rFont val="Calibri"/>
        <family val="2"/>
        <scheme val="minor"/>
      </rPr>
      <t>ALL</t>
    </r>
    <r>
      <rPr>
        <i/>
        <u/>
        <sz val="11"/>
        <color theme="1"/>
        <rFont val="Calibri"/>
        <family val="2"/>
        <scheme val="minor"/>
      </rPr>
      <t xml:space="preserve"> </t>
    </r>
    <r>
      <rPr>
        <i/>
        <sz val="11"/>
        <color theme="1"/>
        <rFont val="Calibri"/>
        <family val="2"/>
        <scheme val="minor"/>
      </rPr>
      <t xml:space="preserve"> questions in associated tab.</t>
    </r>
  </si>
  <si>
    <t xml:space="preserve">% of applicable Performance Standards met = 
Yes/(Total-Not applicable)
If result is not populated, please respond to ALL questions in associated tab. </t>
  </si>
  <si>
    <t>Disease Control and Prevention*</t>
  </si>
  <si>
    <t>Food Protection*</t>
  </si>
  <si>
    <t>Other*</t>
  </si>
  <si>
    <t>Total Response #1 Results</t>
  </si>
  <si>
    <t>Graphical Representation of Responses within each Subject Area</t>
  </si>
  <si>
    <t>Funding Resources</t>
  </si>
  <si>
    <t>More information about joining a Shared Services Arrangement</t>
  </si>
  <si>
    <t>Training and Unawareness Resources</t>
  </si>
  <si>
    <t>TRAIN Learning Network</t>
  </si>
  <si>
    <t>Local Public Health Institute of Massachusetts</t>
  </si>
  <si>
    <t>Training Hub Membership List</t>
  </si>
  <si>
    <t>Staffing Resources</t>
  </si>
  <si>
    <t>Local Public Health Workforce Development</t>
  </si>
  <si>
    <t>Request Assistance from the Academic Public Health Corps</t>
  </si>
  <si>
    <t>Other Resources</t>
  </si>
  <si>
    <t>Subject Area One-Pagers (Coming Soon)</t>
  </si>
  <si>
    <t>Response #2 Self-Assessment Results</t>
  </si>
  <si>
    <t>Response #2
% of Performance Standards Met</t>
  </si>
  <si>
    <r>
      <t xml:space="preserve">If below says "Incomplete", make sure to select a response for </t>
    </r>
    <r>
      <rPr>
        <b/>
        <i/>
        <u/>
        <sz val="11"/>
        <color theme="1"/>
        <rFont val="Calibri"/>
        <family val="2"/>
        <scheme val="minor"/>
      </rPr>
      <t>ALL</t>
    </r>
    <r>
      <rPr>
        <i/>
        <sz val="11"/>
        <color theme="1"/>
        <rFont val="Calibri"/>
        <family val="2"/>
        <scheme val="minor"/>
      </rPr>
      <t xml:space="preserve">  questions in associated tab.</t>
    </r>
  </si>
  <si>
    <t xml:space="preserve"> </t>
  </si>
  <si>
    <t>Total Response #2 Results</t>
  </si>
  <si>
    <t>Response Trends (Response #1 to Response #2)</t>
  </si>
  <si>
    <r>
      <t>Below is a summary of the comparison between "</t>
    </r>
    <r>
      <rPr>
        <b/>
        <i/>
        <sz val="12"/>
        <rFont val="Calibri"/>
        <family val="2"/>
        <scheme val="minor"/>
      </rPr>
      <t>Response #1</t>
    </r>
    <r>
      <rPr>
        <b/>
        <sz val="12"/>
        <rFont val="Calibri"/>
        <family val="2"/>
        <scheme val="minor"/>
      </rPr>
      <t>" and "</t>
    </r>
    <r>
      <rPr>
        <b/>
        <i/>
        <sz val="12"/>
        <rFont val="Calibri"/>
        <family val="2"/>
        <scheme val="minor"/>
      </rPr>
      <t>Response #2</t>
    </r>
    <r>
      <rPr>
        <b/>
        <sz val="12"/>
        <rFont val="Calibri"/>
        <family val="2"/>
        <scheme val="minor"/>
      </rPr>
      <t xml:space="preserve">" results for all of the subject areas in a table and visual format. Please ensure that all cells in </t>
    </r>
    <r>
      <rPr>
        <b/>
        <u/>
        <sz val="12"/>
        <rFont val="Calibri"/>
        <family val="2"/>
        <scheme val="minor"/>
      </rPr>
      <t>BOTH</t>
    </r>
    <r>
      <rPr>
        <b/>
        <sz val="12"/>
        <rFont val="Calibri"/>
        <family val="2"/>
        <scheme val="minor"/>
      </rPr>
      <t xml:space="preserve"> the "</t>
    </r>
    <r>
      <rPr>
        <b/>
        <i/>
        <sz val="12"/>
        <rFont val="Calibri"/>
        <family val="2"/>
        <scheme val="minor"/>
      </rPr>
      <t>Response #1</t>
    </r>
    <r>
      <rPr>
        <b/>
        <sz val="12"/>
        <rFont val="Calibri"/>
        <family val="2"/>
        <scheme val="minor"/>
      </rPr>
      <t>" and "</t>
    </r>
    <r>
      <rPr>
        <b/>
        <i/>
        <sz val="12"/>
        <rFont val="Calibri"/>
        <family val="2"/>
        <scheme val="minor"/>
      </rPr>
      <t>Response #2</t>
    </r>
    <r>
      <rPr>
        <b/>
        <sz val="12"/>
        <rFont val="Calibri"/>
        <family val="2"/>
        <scheme val="minor"/>
      </rPr>
      <t xml:space="preserve">" columns in tabs 4-11 are completely filled out in order to view the trends in the results. </t>
    </r>
  </si>
  <si>
    <t>Comparison of Percentage of Performance Standards Met (Response #1 vs Response #2 Results)</t>
  </si>
  <si>
    <t>Change %</t>
  </si>
  <si>
    <t>Total Results</t>
  </si>
  <si>
    <t>Graphical Representation of Response #1 and Response #2 Results</t>
  </si>
  <si>
    <t>Response #</t>
  </si>
  <si>
    <t>Technical Assistance Request Form</t>
  </si>
  <si>
    <r>
      <t xml:space="preserve">If you have any questions about how to complete this self-assessment or need support, please do not hesitate to contact Christina Moore (Christina.Moore3@mass.gov) and/or submit a </t>
    </r>
    <r>
      <rPr>
        <b/>
        <sz val="12"/>
        <color theme="1"/>
        <rFont val="Calibri"/>
        <family val="2"/>
        <scheme val="minor"/>
      </rPr>
      <t>Technical Assistance Request Form</t>
    </r>
    <r>
      <rPr>
        <sz val="12"/>
        <color theme="1"/>
        <rFont val="Calibri"/>
        <family val="2"/>
        <scheme val="minor"/>
      </rPr>
      <t xml:space="preserve"> using the link below.</t>
    </r>
  </si>
  <si>
    <t>Combined Response #1 and Response #2 Data</t>
  </si>
  <si>
    <r>
      <t>Data Used to Create Graphic on tab "</t>
    </r>
    <r>
      <rPr>
        <b/>
        <i/>
        <sz val="14"/>
        <color theme="0"/>
        <rFont val="Calibri"/>
        <family val="2"/>
        <scheme val="minor"/>
      </rPr>
      <t>14. Response Trends</t>
    </r>
    <r>
      <rPr>
        <b/>
        <sz val="14"/>
        <color theme="0"/>
        <rFont val="Calibri"/>
        <family val="2"/>
        <scheme val="minor"/>
      </rPr>
      <t>"</t>
    </r>
  </si>
  <si>
    <r>
      <t>The data in the table below combines information from Response #1 and Response #2 to supply the information presented on tab "</t>
    </r>
    <r>
      <rPr>
        <b/>
        <i/>
        <sz val="12"/>
        <rFont val="Calibri"/>
        <family val="2"/>
        <scheme val="minor"/>
      </rPr>
      <t>14. Response Trends</t>
    </r>
    <r>
      <rPr>
        <b/>
        <sz val="12"/>
        <rFont val="Calibri"/>
        <family val="2"/>
        <scheme val="minor"/>
      </rPr>
      <t xml:space="preserve">". </t>
    </r>
  </si>
  <si>
    <t xml:space="preserve">This Self-Assessment aims to allow municipalities to easily assess their ability or progress towards achieving the Massachusetts Performance Standards for Local Public Health at two different time points. The results can be used to determine where to prioritize resources, start discussions with municipal leadership on areas of need, see if a Shared Services Arrangement might be right for your municipality, and track changes and progress made over the two time points. </t>
  </si>
  <si>
    <t>Self-Assessment Tool and Self-Assessment Addendum Webpage</t>
  </si>
  <si>
    <r>
      <t>Below is a summary of the "</t>
    </r>
    <r>
      <rPr>
        <b/>
        <i/>
        <sz val="12"/>
        <rFont val="Calibri"/>
        <family val="2"/>
        <scheme val="minor"/>
      </rPr>
      <t>Response #1</t>
    </r>
    <r>
      <rPr>
        <b/>
        <sz val="12"/>
        <rFont val="Calibri"/>
        <family val="2"/>
        <scheme val="minor"/>
      </rPr>
      <t>" results for all of the subject areas in a table and visual format. Please ensure that all cells in the "</t>
    </r>
    <r>
      <rPr>
        <b/>
        <i/>
        <sz val="12"/>
        <rFont val="Calibri"/>
        <family val="2"/>
        <scheme val="minor"/>
      </rPr>
      <t>Response #1</t>
    </r>
    <r>
      <rPr>
        <b/>
        <sz val="12"/>
        <rFont val="Calibri"/>
        <family val="2"/>
        <scheme val="minor"/>
      </rPr>
      <t xml:space="preserve">" column in tabs 4-11 are completely filled out in order to view your results. 
NOTE: the data outlined in red can be copied and pasted into the </t>
    </r>
    <r>
      <rPr>
        <b/>
        <u/>
        <sz val="12"/>
        <rFont val="Calibri"/>
        <family val="2"/>
        <scheme val="minor"/>
      </rPr>
      <t>Self-Assessment Addendum</t>
    </r>
    <r>
      <rPr>
        <b/>
        <sz val="12"/>
        <rFont val="Calibri"/>
        <family val="2"/>
        <scheme val="minor"/>
      </rPr>
      <t xml:space="preserve"> to aggregate multiple municipalities’ results.</t>
    </r>
  </si>
  <si>
    <r>
      <t>Below is a summary of the "</t>
    </r>
    <r>
      <rPr>
        <b/>
        <i/>
        <sz val="12"/>
        <rFont val="Calibri"/>
        <family val="2"/>
        <scheme val="minor"/>
      </rPr>
      <t>Response #2</t>
    </r>
    <r>
      <rPr>
        <b/>
        <sz val="12"/>
        <rFont val="Calibri"/>
        <family val="2"/>
        <scheme val="minor"/>
      </rPr>
      <t>" results for all of the subject areas in a table and visual format. Please ensure that all cells in the "</t>
    </r>
    <r>
      <rPr>
        <b/>
        <i/>
        <sz val="12"/>
        <rFont val="Calibri"/>
        <family val="2"/>
        <scheme val="minor"/>
      </rPr>
      <t>Response #2</t>
    </r>
    <r>
      <rPr>
        <b/>
        <sz val="12"/>
        <rFont val="Calibri"/>
        <family val="2"/>
        <scheme val="minor"/>
      </rPr>
      <t xml:space="preserve">" column in tabs 4-11 are completely filled out in order to view your results. 
NOTE: the data outlined in red can be copied and pasted into the </t>
    </r>
    <r>
      <rPr>
        <b/>
        <u/>
        <sz val="12"/>
        <rFont val="Calibri"/>
        <family val="2"/>
        <scheme val="minor"/>
      </rPr>
      <t>Self-Assessment Addendum</t>
    </r>
    <r>
      <rPr>
        <b/>
        <sz val="12"/>
        <rFont val="Calibri"/>
        <family val="2"/>
        <scheme val="minor"/>
      </rPr>
      <t xml:space="preserve"> to aggregate multiple municipalities’ results.</t>
    </r>
  </si>
  <si>
    <r>
      <t xml:space="preserve">If "No" or "Not applicable", choose "Not applicable" for </t>
    </r>
    <r>
      <rPr>
        <b/>
        <sz val="11"/>
        <color theme="5" tint="-0.249977111117893"/>
        <rFont val="Calibri"/>
        <family val="2"/>
      </rPr>
      <t>Question 7</t>
    </r>
  </si>
  <si>
    <t>*if this result does not match that in the Capacity Assessment Interactive Data Dashboard it is due to the removal of antiquated regulations (Disease Control and Prevention: 3; Food Protection: 3) and inclusion of Performance Standards in the "Other" subject area.</t>
  </si>
  <si>
    <t>(M.G.L. c. 130, s. 80-81)</t>
  </si>
  <si>
    <t>Tobacco Subject Area Performance Standards for LPH Questions</t>
  </si>
  <si>
    <t>Completion Considerations</t>
  </si>
  <si>
    <r>
      <t xml:space="preserve">The phrase "in the last five years" is meant to help determine if the questions are relevant to your local health department. It only applies to the public health situations or rare events that triggered an inspection or other public health response and occurred in your jurisdiction (e.g., In the last five years, has your Health Department/Board of Health granted any variances or conducted any hearings to modify or withdraw an order for suspension or revocation of a license to operate? (105 CMR 440). If an event described in a Baseline Capacity Assessment question has not occurred in the last five years, please select the "Not Applicable" option. The "in the last five years" prefix should not be used to assess your overall capabilities over the past five years; instead, respond to each question based on your </t>
    </r>
    <r>
      <rPr>
        <b/>
        <u/>
        <sz val="12"/>
        <rFont val="Calibri"/>
        <family val="2"/>
        <scheme val="minor"/>
      </rPr>
      <t>current</t>
    </r>
    <r>
      <rPr>
        <sz val="12"/>
        <rFont val="Calibri"/>
        <family val="2"/>
        <scheme val="minor"/>
      </rPr>
      <t xml:space="preserve"> ability to carry out the actions described in the Performance Standard.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</si>
</sst>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color theme="1"/>
      <name val="Calibri"/>
      <scheme val="minor"/>
    </font>
    <font>
      <sz val="11"/>
      <color theme="1"/>
      <name val="Calibri"/>
      <family val="2"/>
    </font>
    <font>
      <sz val="11"/>
      <color theme="1"/>
      <name val="Calibri"/>
      <family val="2"/>
    </font>
    <font>
      <sz val="11"/>
      <color theme="1"/>
      <name val="Calibri"/>
      <family val="2"/>
    </font>
    <font>
      <b/>
      <sz val="11"/>
      <color theme="1"/>
      <name val="Calibri"/>
      <family val="2"/>
    </font>
    <font>
      <u/>
      <sz val="11"/>
      <color theme="10"/>
      <name val="Calibri"/>
      <family val="2"/>
      <scheme val="minor"/>
    </font>
    <font>
      <sz val="11"/>
      <color theme="1"/>
      <name val="Calibri"/>
      <family val="2"/>
      <scheme val="minor"/>
    </font>
    <font>
      <b/>
      <sz val="11"/>
      <color theme="0"/>
      <name val="Calibri"/>
      <family val="2"/>
      <scheme val="minor"/>
    </font>
    <font>
      <b/>
      <sz val="20"/>
      <color rgb="FF004D9C"/>
      <name val="Calibri"/>
      <family val="2"/>
      <scheme val="minor"/>
    </font>
    <font>
      <b/>
      <sz val="16"/>
      <color theme="0"/>
      <name val="Calibri"/>
      <family val="2"/>
      <scheme val="minor"/>
    </font>
    <font>
      <b/>
      <sz val="14"/>
      <color theme="0"/>
      <name val="Calibri"/>
      <family val="2"/>
      <scheme val="minor"/>
    </font>
    <font>
      <b/>
      <sz val="12"/>
      <color theme="0"/>
      <name val="Calibri"/>
      <family val="2"/>
      <scheme val="minor"/>
    </font>
    <font>
      <sz val="11"/>
      <color theme="5" tint="-0.249977111117893"/>
      <name val="Calibri"/>
      <family val="2"/>
      <scheme val="minor"/>
    </font>
    <font>
      <sz val="11"/>
      <color theme="5" tint="-0.249977111117893"/>
      <name val="Calibri"/>
      <family val="2"/>
    </font>
    <font>
      <b/>
      <sz val="11"/>
      <color theme="5" tint="-0.249977111117893"/>
      <name val="Calibri"/>
      <family val="2"/>
    </font>
    <font>
      <b/>
      <sz val="16"/>
      <name val="Calibri"/>
      <family val="2"/>
      <scheme val="minor"/>
    </font>
    <font>
      <b/>
      <sz val="14"/>
      <name val="Calibri"/>
      <family val="2"/>
      <scheme val="minor"/>
    </font>
    <font>
      <sz val="11"/>
      <name val="Calibri"/>
      <family val="2"/>
      <scheme val="minor"/>
    </font>
    <font>
      <sz val="14"/>
      <name val="Calibri"/>
      <family val="2"/>
      <scheme val="minor"/>
    </font>
    <font>
      <b/>
      <u/>
      <sz val="14"/>
      <color theme="10"/>
      <name val="Calibri"/>
      <family val="2"/>
      <scheme val="minor"/>
    </font>
    <font>
      <sz val="12"/>
      <name val="Calibri"/>
      <family val="2"/>
      <scheme val="minor"/>
    </font>
    <font>
      <i/>
      <sz val="12"/>
      <name val="Calibri"/>
      <family val="2"/>
      <scheme val="minor"/>
    </font>
    <font>
      <b/>
      <i/>
      <sz val="12"/>
      <name val="Calibri"/>
      <family val="2"/>
      <scheme val="minor"/>
    </font>
    <font>
      <sz val="12"/>
      <color theme="1"/>
      <name val="Calibri"/>
      <family val="2"/>
      <scheme val="minor"/>
    </font>
    <font>
      <sz val="12"/>
      <color theme="5" tint="-0.249977111117893"/>
      <name val="Calibri"/>
      <family val="2"/>
      <scheme val="minor"/>
    </font>
    <font>
      <sz val="14"/>
      <color theme="1"/>
      <name val="Calibri"/>
      <family val="2"/>
    </font>
    <font>
      <b/>
      <i/>
      <sz val="12"/>
      <color theme="5" tint="-0.499984740745262"/>
      <name val="Calibri"/>
      <family val="2"/>
      <scheme val="minor"/>
    </font>
    <font>
      <b/>
      <i/>
      <u/>
      <sz val="12"/>
      <color theme="5" tint="-0.499984740745262"/>
      <name val="Calibri"/>
      <family val="2"/>
      <scheme val="minor"/>
    </font>
    <font>
      <i/>
      <sz val="11"/>
      <color theme="1"/>
      <name val="Calibri"/>
      <family val="2"/>
      <scheme val="minor"/>
    </font>
    <font>
      <u/>
      <sz val="12"/>
      <color rgb="FF0563C1"/>
      <name val="Calibri"/>
      <family val="2"/>
      <scheme val="minor"/>
    </font>
    <font>
      <sz val="12"/>
      <color rgb="FF000000"/>
      <name val="Calibri"/>
      <family val="2"/>
      <scheme val="minor"/>
    </font>
    <font>
      <i/>
      <sz val="12"/>
      <color rgb="FF000000"/>
      <name val="Calibri"/>
      <family val="2"/>
      <scheme val="minor"/>
    </font>
    <font>
      <b/>
      <i/>
      <sz val="12"/>
      <color rgb="FF833C0C"/>
      <name val="Calibri"/>
      <family val="2"/>
    </font>
    <font>
      <b/>
      <i/>
      <sz val="12"/>
      <color rgb="FF000000"/>
      <name val="Calibri"/>
      <family val="2"/>
      <scheme val="minor"/>
    </font>
    <font>
      <b/>
      <sz val="11"/>
      <color theme="0"/>
      <name val="Calibri"/>
      <family val="2"/>
    </font>
    <font>
      <i/>
      <sz val="12"/>
      <color theme="1"/>
      <name val="Calibri"/>
      <family val="2"/>
      <scheme val="minor"/>
    </font>
    <font>
      <b/>
      <i/>
      <sz val="11"/>
      <color rgb="FF333333"/>
      <name val="Calibri"/>
      <family val="2"/>
      <scheme val="minor"/>
    </font>
    <font>
      <b/>
      <i/>
      <u/>
      <sz val="11"/>
      <color theme="1"/>
      <name val="Calibri"/>
      <family val="2"/>
      <scheme val="minor"/>
    </font>
    <font>
      <b/>
      <u/>
      <sz val="11"/>
      <color theme="0"/>
      <name val="Calibri"/>
      <family val="2"/>
    </font>
    <font>
      <b/>
      <i/>
      <sz val="12"/>
      <color rgb="FF000000"/>
      <name val="Calibri"/>
      <family val="2"/>
    </font>
    <font>
      <i/>
      <sz val="12"/>
      <color rgb="FF000000"/>
      <name val="Calibri"/>
      <family val="2"/>
    </font>
    <font>
      <sz val="12"/>
      <color theme="1"/>
      <name val="Calibri"/>
      <family val="2"/>
    </font>
    <font>
      <u/>
      <sz val="12"/>
      <color theme="10"/>
      <name val="Calibri"/>
      <family val="2"/>
      <scheme val="minor"/>
    </font>
    <font>
      <i/>
      <sz val="11"/>
      <color theme="1"/>
      <name val="Calibri"/>
      <family val="2"/>
    </font>
    <font>
      <i/>
      <u/>
      <sz val="11"/>
      <color theme="1"/>
      <name val="Calibri"/>
      <family val="2"/>
      <scheme val="minor"/>
    </font>
    <font>
      <b/>
      <sz val="11"/>
      <color theme="1"/>
      <name val="Calibri"/>
      <family val="2"/>
      <scheme val="minor"/>
    </font>
    <font>
      <b/>
      <i/>
      <sz val="11"/>
      <color theme="1"/>
      <name val="Calibri"/>
      <family val="2"/>
      <scheme val="minor"/>
    </font>
    <font>
      <b/>
      <sz val="12"/>
      <name val="Calibri"/>
      <family val="2"/>
      <scheme val="minor"/>
    </font>
    <font>
      <b/>
      <u/>
      <sz val="12"/>
      <name val="Calibri"/>
      <family val="2"/>
      <scheme val="minor"/>
    </font>
    <font>
      <b/>
      <sz val="12"/>
      <color theme="5" tint="-0.249977111117893"/>
      <name val="Calibri"/>
      <family val="2"/>
      <scheme val="minor"/>
    </font>
    <font>
      <b/>
      <sz val="12"/>
      <color rgb="FF833C0C"/>
      <name val="Calibri"/>
      <family val="2"/>
      <scheme val="minor"/>
    </font>
    <font>
      <b/>
      <i/>
      <u/>
      <sz val="12"/>
      <color rgb="FF833C0C"/>
      <name val="Calibri"/>
      <family val="2"/>
    </font>
    <font>
      <b/>
      <sz val="12"/>
      <color theme="1"/>
      <name val="Calibri"/>
      <family val="2"/>
      <scheme val="minor"/>
    </font>
    <font>
      <b/>
      <i/>
      <sz val="14"/>
      <color theme="0"/>
      <name val="Calibri"/>
      <family val="2"/>
      <scheme val="minor"/>
    </font>
    <font>
      <sz val="11"/>
      <color theme="1"/>
      <name val="Calibri"/>
      <family val="2"/>
      <scheme val="minor"/>
    </font>
  </fonts>
  <fills count="17">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
      <patternFill patternType="solid">
        <fgColor theme="4" tint="-0.24994659260841701"/>
        <bgColor indexed="64"/>
      </patternFill>
    </fill>
    <fill>
      <patternFill patternType="solid">
        <fgColor rgb="FF004D9C"/>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4" tint="0.79998168889431442"/>
        <bgColor rgb="FFD8D8D8"/>
      </patternFill>
    </fill>
    <fill>
      <patternFill patternType="solid">
        <fgColor theme="0"/>
        <bgColor indexed="64"/>
      </patternFill>
    </fill>
    <fill>
      <patternFill patternType="solid">
        <fgColor rgb="FFF69D6E"/>
        <bgColor indexed="64"/>
      </patternFill>
    </fill>
    <fill>
      <patternFill patternType="solid">
        <fgColor rgb="FFBFBFBF"/>
        <bgColor indexed="64"/>
      </patternFill>
    </fill>
    <fill>
      <patternFill patternType="solid">
        <fgColor rgb="FF3192D5"/>
        <bgColor indexed="64"/>
      </patternFill>
    </fill>
    <fill>
      <patternFill patternType="solid">
        <fgColor rgb="FF44C9EE"/>
        <bgColor indexed="64"/>
      </patternFill>
    </fill>
    <fill>
      <patternFill patternType="solid">
        <fgColor theme="4" tint="0.39997558519241921"/>
        <bgColor indexed="64"/>
      </patternFill>
    </fill>
    <fill>
      <patternFill patternType="solid">
        <fgColor rgb="FF70AD47"/>
        <bgColor indexed="64"/>
      </patternFill>
    </fill>
    <fill>
      <patternFill patternType="solid">
        <fgColor theme="2" tint="-0.14999847407452621"/>
        <bgColor indexed="64"/>
      </patternFill>
    </fill>
  </fills>
  <borders count="28">
    <border>
      <left/>
      <right/>
      <top/>
      <bottom/>
      <diagonal/>
    </border>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theme="1" tint="0.14996795556505021"/>
      </top>
      <bottom style="thin">
        <color theme="1" tint="0.14996795556505021"/>
      </bottom>
      <diagonal/>
    </border>
    <border>
      <left/>
      <right/>
      <top/>
      <bottom style="thin">
        <color auto="1"/>
      </bottom>
      <diagonal/>
    </border>
    <border>
      <left/>
      <right/>
      <top style="thin">
        <color auto="1"/>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ck">
        <color rgb="FFC00000"/>
      </left>
      <right style="medium">
        <color indexed="64"/>
      </right>
      <top style="thick">
        <color rgb="FFC00000"/>
      </top>
      <bottom/>
      <diagonal/>
    </border>
    <border>
      <left/>
      <right/>
      <top style="thick">
        <color rgb="FFC00000"/>
      </top>
      <bottom/>
      <diagonal/>
    </border>
    <border>
      <left/>
      <right style="thick">
        <color rgb="FFC00000"/>
      </right>
      <top style="thick">
        <color rgb="FFC00000"/>
      </top>
      <bottom/>
      <diagonal/>
    </border>
    <border>
      <left style="thick">
        <color rgb="FFC00000"/>
      </left>
      <right style="medium">
        <color indexed="64"/>
      </right>
      <top/>
      <bottom/>
      <diagonal/>
    </border>
    <border>
      <left/>
      <right style="thick">
        <color rgb="FFC00000"/>
      </right>
      <top/>
      <bottom/>
      <diagonal/>
    </border>
    <border>
      <left style="thick">
        <color rgb="FFC00000"/>
      </left>
      <right style="medium">
        <color indexed="64"/>
      </right>
      <top/>
      <bottom style="thick">
        <color rgb="FFC00000"/>
      </bottom>
      <diagonal/>
    </border>
    <border>
      <left/>
      <right/>
      <top/>
      <bottom style="thick">
        <color rgb="FFC00000"/>
      </bottom>
      <diagonal/>
    </border>
    <border>
      <left/>
      <right style="thick">
        <color rgb="FFC00000"/>
      </right>
      <top/>
      <bottom style="thick">
        <color rgb="FFC00000"/>
      </bottom>
      <diagonal/>
    </border>
  </borders>
  <cellStyleXfs count="6">
    <xf numFmtId="0" fontId="0" fillId="0" borderId="0"/>
    <xf numFmtId="0" fontId="5" fillId="0" borderId="0" applyNumberFormat="0" applyFill="0" applyBorder="0" applyAlignment="0" applyProtection="0"/>
    <xf numFmtId="9" fontId="6" fillId="0" borderId="0" applyFont="0" applyFill="0" applyBorder="0" applyAlignment="0" applyProtection="0"/>
    <xf numFmtId="0" fontId="7" fillId="4" borderId="5" applyNumberFormat="0" applyProtection="0">
      <alignment horizontal="center" vertical="center" wrapText="1"/>
    </xf>
    <xf numFmtId="0" fontId="54" fillId="0" borderId="1"/>
    <xf numFmtId="9" fontId="6" fillId="0" borderId="1" applyFont="0" applyFill="0" applyBorder="0" applyAlignment="0" applyProtection="0"/>
  </cellStyleXfs>
  <cellXfs count="177">
    <xf numFmtId="0" fontId="0" fillId="0" borderId="0" xfId="0"/>
    <xf numFmtId="0" fontId="9" fillId="5" borderId="1" xfId="3" applyFont="1" applyFill="1" applyBorder="1" applyAlignment="1">
      <alignment vertical="center"/>
    </xf>
    <xf numFmtId="0" fontId="9" fillId="0" borderId="1" xfId="3" applyFont="1" applyFill="1" applyBorder="1" applyAlignment="1">
      <alignment horizontal="left" vertical="center"/>
    </xf>
    <xf numFmtId="0" fontId="9" fillId="0" borderId="1" xfId="3" applyFont="1" applyFill="1" applyBorder="1" applyAlignment="1">
      <alignment horizontal="center" vertical="center"/>
    </xf>
    <xf numFmtId="0" fontId="10" fillId="0" borderId="0" xfId="0" applyFont="1" applyAlignment="1">
      <alignment horizontal="left" vertical="center"/>
    </xf>
    <xf numFmtId="0" fontId="0" fillId="0" borderId="0" xfId="0"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left" vertical="top"/>
    </xf>
    <xf numFmtId="0" fontId="9" fillId="0" borderId="1" xfId="3" applyFont="1" applyFill="1" applyBorder="1" applyAlignment="1">
      <alignment horizontal="left" vertical="center" wrapText="1"/>
    </xf>
    <xf numFmtId="0" fontId="11" fillId="5" borderId="6" xfId="0" applyFont="1" applyFill="1" applyBorder="1" applyAlignment="1">
      <alignment horizontal="center" vertical="center" wrapText="1"/>
    </xf>
    <xf numFmtId="0" fontId="0" fillId="0" borderId="7" xfId="0"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2" fillId="0" borderId="0" xfId="0" applyFont="1" applyAlignment="1">
      <alignment horizontal="left" vertical="center"/>
    </xf>
    <xf numFmtId="0" fontId="5" fillId="0" borderId="7" xfId="1" applyBorder="1" applyAlignment="1">
      <alignment horizontal="center" vertical="center" wrapText="1"/>
    </xf>
    <xf numFmtId="0" fontId="15" fillId="0" borderId="1" xfId="3" applyFont="1" applyFill="1" applyBorder="1" applyAlignment="1">
      <alignment horizontal="lef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horizontal="left" vertical="center" wrapText="1"/>
    </xf>
    <xf numFmtId="0" fontId="17" fillId="0" borderId="0" xfId="0" applyFont="1"/>
    <xf numFmtId="0" fontId="16" fillId="0" borderId="1" xfId="3" applyFont="1" applyFill="1" applyBorder="1" applyAlignment="1">
      <alignment horizontal="left" vertical="center"/>
    </xf>
    <xf numFmtId="0" fontId="18" fillId="0" borderId="0" xfId="0" applyFont="1"/>
    <xf numFmtId="0" fontId="8" fillId="7" borderId="1" xfId="3" applyFont="1" applyFill="1" applyBorder="1" applyAlignment="1">
      <alignment vertical="center"/>
    </xf>
    <xf numFmtId="0" fontId="10" fillId="6" borderId="0" xfId="0" applyFont="1" applyFill="1" applyAlignment="1">
      <alignment vertical="center"/>
    </xf>
    <xf numFmtId="0" fontId="23" fillId="0" borderId="0" xfId="0" applyFont="1" applyAlignment="1">
      <alignment horizontal="left" vertical="center"/>
    </xf>
    <xf numFmtId="0" fontId="25" fillId="0" borderId="0" xfId="0" applyFont="1" applyAlignment="1">
      <alignment horizontal="right" vertical="center"/>
    </xf>
    <xf numFmtId="0" fontId="29" fillId="0" borderId="7" xfId="0" applyFont="1" applyBorder="1" applyAlignment="1">
      <alignment horizontal="center" vertical="center" wrapText="1"/>
    </xf>
    <xf numFmtId="0" fontId="8" fillId="0" borderId="1" xfId="3" applyFont="1" applyFill="1" applyBorder="1" applyAlignment="1">
      <alignment vertical="center"/>
    </xf>
    <xf numFmtId="0" fontId="9" fillId="0" borderId="1" xfId="3" applyFont="1" applyFill="1" applyBorder="1" applyAlignment="1">
      <alignment vertical="center"/>
    </xf>
    <xf numFmtId="0" fontId="10" fillId="0" borderId="0" xfId="0" applyFont="1" applyAlignment="1">
      <alignment vertical="center"/>
    </xf>
    <xf numFmtId="0" fontId="5" fillId="0" borderId="0" xfId="1" applyAlignment="1">
      <alignment horizontal="left" vertical="center"/>
    </xf>
    <xf numFmtId="0" fontId="4" fillId="0" borderId="9" xfId="0" applyFont="1" applyBorder="1"/>
    <xf numFmtId="0" fontId="6" fillId="0" borderId="2" xfId="0" applyFont="1" applyBorder="1" applyAlignment="1">
      <alignment horizontal="center" vertical="center"/>
    </xf>
    <xf numFmtId="9" fontId="6" fillId="0" borderId="2" xfId="2" applyFont="1" applyBorder="1" applyAlignment="1">
      <alignment horizontal="center" vertical="center"/>
    </xf>
    <xf numFmtId="0" fontId="4" fillId="3" borderId="11" xfId="0" applyFont="1" applyFill="1" applyBorder="1"/>
    <xf numFmtId="0" fontId="6" fillId="3" borderId="1" xfId="0" applyFont="1" applyFill="1" applyBorder="1" applyAlignment="1">
      <alignment horizontal="center" vertical="center"/>
    </xf>
    <xf numFmtId="9" fontId="6" fillId="0" borderId="3" xfId="2" applyFont="1" applyBorder="1" applyAlignment="1">
      <alignment horizontal="center" vertical="center"/>
    </xf>
    <xf numFmtId="0" fontId="4" fillId="0" borderId="11" xfId="0" applyFont="1" applyBorder="1"/>
    <xf numFmtId="0" fontId="6" fillId="0" borderId="1" xfId="0" applyFont="1" applyBorder="1" applyAlignment="1">
      <alignment horizontal="center" vertical="center"/>
    </xf>
    <xf numFmtId="0" fontId="20" fillId="0" borderId="0" xfId="0" applyFont="1" applyAlignment="1">
      <alignment horizontal="left" vertical="center" wrapText="1"/>
    </xf>
    <xf numFmtId="0" fontId="19" fillId="0" borderId="0" xfId="1" applyFont="1" applyFill="1" applyAlignment="1">
      <alignment vertical="center" wrapText="1"/>
    </xf>
    <xf numFmtId="0" fontId="25" fillId="0" borderId="0" xfId="0" applyFont="1" applyAlignment="1">
      <alignment horizontal="right"/>
    </xf>
    <xf numFmtId="0" fontId="23" fillId="0" borderId="0" xfId="0" applyFont="1" applyAlignment="1">
      <alignment horizontal="left"/>
    </xf>
    <xf numFmtId="0" fontId="23" fillId="0" borderId="0" xfId="0" applyFont="1" applyAlignment="1">
      <alignment horizontal="center"/>
    </xf>
    <xf numFmtId="0" fontId="6" fillId="0" borderId="0" xfId="0" applyFont="1" applyAlignment="1">
      <alignment horizontal="left" vertical="top"/>
    </xf>
    <xf numFmtId="0" fontId="28" fillId="0" borderId="11"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3" xfId="0" applyFont="1" applyBorder="1" applyAlignment="1">
      <alignment horizontal="center" vertical="center" wrapText="1"/>
    </xf>
    <xf numFmtId="0" fontId="6" fillId="0" borderId="0" xfId="0" applyFont="1" applyAlignment="1">
      <alignment horizontal="left" vertical="center"/>
    </xf>
    <xf numFmtId="0" fontId="10" fillId="5" borderId="2" xfId="0" applyFont="1" applyFill="1" applyBorder="1" applyAlignment="1">
      <alignment horizontal="center" vertical="center" wrapText="1"/>
    </xf>
    <xf numFmtId="0" fontId="24" fillId="0" borderId="0" xfId="0" applyFont="1" applyAlignment="1">
      <alignment horizontal="center"/>
    </xf>
    <xf numFmtId="0" fontId="20" fillId="0" borderId="0" xfId="0" applyFont="1" applyAlignment="1">
      <alignment horizontal="center" vertical="center" wrapText="1"/>
    </xf>
    <xf numFmtId="0" fontId="13" fillId="0" borderId="7" xfId="0" applyFont="1" applyBorder="1" applyAlignment="1">
      <alignment horizontal="center" vertical="center" wrapText="1"/>
    </xf>
    <xf numFmtId="0" fontId="13" fillId="0" borderId="0" xfId="0" applyFont="1" applyAlignment="1">
      <alignment horizontal="center" vertical="center" wrapText="1"/>
    </xf>
    <xf numFmtId="0" fontId="12" fillId="0" borderId="0" xfId="0" applyFont="1" applyAlignment="1">
      <alignment horizontal="center" vertical="center"/>
    </xf>
    <xf numFmtId="0" fontId="0" fillId="0" borderId="1" xfId="0" applyBorder="1" applyAlignment="1">
      <alignment horizontal="center" vertical="center" wrapText="1"/>
    </xf>
    <xf numFmtId="0" fontId="20" fillId="0" borderId="0" xfId="0" applyFont="1" applyAlignment="1">
      <alignment vertical="top"/>
    </xf>
    <xf numFmtId="0" fontId="6" fillId="0" borderId="0" xfId="0" applyFont="1" applyAlignment="1">
      <alignment vertical="center"/>
    </xf>
    <xf numFmtId="0" fontId="6" fillId="0" borderId="0" xfId="0" applyFont="1" applyAlignment="1">
      <alignment horizontal="left" vertical="top" wrapText="1"/>
    </xf>
    <xf numFmtId="0" fontId="42" fillId="0" borderId="0" xfId="1" applyFont="1" applyAlignment="1">
      <alignment horizontal="left" vertical="center"/>
    </xf>
    <xf numFmtId="0" fontId="23" fillId="0" borderId="0" xfId="0" applyFont="1" applyAlignment="1">
      <alignment vertical="center"/>
    </xf>
    <xf numFmtId="0" fontId="5" fillId="0" borderId="0" xfId="1"/>
    <xf numFmtId="0" fontId="7" fillId="5" borderId="6" xfId="0" applyFont="1" applyFill="1" applyBorder="1" applyAlignment="1">
      <alignment horizontal="center" vertical="center" wrapText="1"/>
    </xf>
    <xf numFmtId="9" fontId="6" fillId="0" borderId="14" xfId="2" applyFont="1" applyBorder="1" applyAlignment="1">
      <alignment horizontal="center" vertical="center"/>
    </xf>
    <xf numFmtId="0" fontId="4" fillId="0" borderId="3" xfId="0" applyFont="1" applyBorder="1"/>
    <xf numFmtId="0" fontId="4" fillId="3" borderId="12" xfId="0" applyFont="1" applyFill="1" applyBorder="1"/>
    <xf numFmtId="9" fontId="6" fillId="0" borderId="8" xfId="2" applyFont="1" applyBorder="1" applyAlignment="1">
      <alignment horizontal="center" vertical="center"/>
    </xf>
    <xf numFmtId="9" fontId="6" fillId="0" borderId="18" xfId="2" applyFont="1" applyBorder="1" applyAlignment="1">
      <alignment horizontal="center" vertical="center"/>
    </xf>
    <xf numFmtId="0" fontId="4" fillId="0" borderId="2" xfId="0" applyFont="1" applyBorder="1"/>
    <xf numFmtId="9" fontId="0" fillId="0" borderId="3" xfId="0" applyNumberFormat="1" applyBorder="1" applyAlignment="1">
      <alignment horizontal="right" vertical="top"/>
    </xf>
    <xf numFmtId="0" fontId="10" fillId="0" borderId="1" xfId="0" applyFont="1" applyBorder="1" applyAlignment="1">
      <alignment horizontal="center" vertical="center" wrapText="1"/>
    </xf>
    <xf numFmtId="0" fontId="10" fillId="14" borderId="0" xfId="0" applyFont="1" applyFill="1" applyAlignment="1">
      <alignment vertical="center"/>
    </xf>
    <xf numFmtId="0" fontId="46" fillId="7" borderId="16" xfId="0" applyFont="1" applyFill="1" applyBorder="1" applyAlignment="1">
      <alignment horizontal="center" vertical="center"/>
    </xf>
    <xf numFmtId="9" fontId="45" fillId="7" borderId="17" xfId="2" applyFont="1" applyFill="1" applyBorder="1" applyAlignment="1">
      <alignment horizontal="center" vertical="center"/>
    </xf>
    <xf numFmtId="0" fontId="4" fillId="7" borderId="15" xfId="0" applyFont="1" applyFill="1" applyBorder="1" applyAlignment="1">
      <alignment vertical="center" wrapText="1"/>
    </xf>
    <xf numFmtId="9" fontId="45" fillId="7" borderId="16" xfId="2" applyFont="1" applyFill="1" applyBorder="1" applyAlignment="1">
      <alignment horizontal="center" vertical="center"/>
    </xf>
    <xf numFmtId="9" fontId="45" fillId="7" borderId="17" xfId="0" applyNumberFormat="1" applyFont="1" applyFill="1" applyBorder="1" applyAlignment="1">
      <alignment horizontal="right" vertical="center"/>
    </xf>
    <xf numFmtId="0" fontId="3" fillId="8" borderId="7" xfId="0" applyFont="1" applyFill="1" applyBorder="1" applyAlignment="1" applyProtection="1">
      <alignment horizontal="center" vertical="center" wrapText="1"/>
      <protection locked="0"/>
    </xf>
    <xf numFmtId="0" fontId="4" fillId="7" borderId="15" xfId="0" applyFont="1" applyFill="1" applyBorder="1" applyAlignment="1">
      <alignment horizontal="left" vertical="center"/>
    </xf>
    <xf numFmtId="0" fontId="3" fillId="0" borderId="7" xfId="0" applyFont="1" applyBorder="1" applyAlignment="1">
      <alignment horizontal="left" vertical="center" wrapText="1"/>
    </xf>
    <xf numFmtId="0" fontId="26" fillId="0" borderId="0" xfId="0" applyFont="1" applyAlignment="1">
      <alignment horizontal="left"/>
    </xf>
    <xf numFmtId="0" fontId="36" fillId="15" borderId="3" xfId="0" applyFont="1" applyFill="1" applyBorder="1" applyAlignment="1">
      <alignment horizontal="center" vertical="center" wrapText="1"/>
    </xf>
    <xf numFmtId="0" fontId="36" fillId="15" borderId="19" xfId="0" applyFont="1" applyFill="1" applyBorder="1" applyAlignment="1">
      <alignment horizontal="center" vertical="center" wrapText="1"/>
    </xf>
    <xf numFmtId="0" fontId="36" fillId="11" borderId="16" xfId="0" applyFont="1" applyFill="1" applyBorder="1" applyAlignment="1">
      <alignment horizontal="center" vertical="center" wrapText="1"/>
    </xf>
    <xf numFmtId="0" fontId="36" fillId="10" borderId="16" xfId="0" applyFont="1" applyFill="1" applyBorder="1" applyAlignment="1">
      <alignment horizontal="center" vertical="center" wrapText="1"/>
    </xf>
    <xf numFmtId="0" fontId="36" fillId="13" borderId="16" xfId="0" applyFont="1" applyFill="1" applyBorder="1" applyAlignment="1">
      <alignment horizontal="center" vertical="center" wrapText="1"/>
    </xf>
    <xf numFmtId="0" fontId="36" fillId="9" borderId="17" xfId="0" applyFont="1" applyFill="1" applyBorder="1" applyAlignment="1">
      <alignment horizontal="center" vertical="center" wrapText="1"/>
    </xf>
    <xf numFmtId="0" fontId="0" fillId="0" borderId="12" xfId="0" applyBorder="1" applyAlignment="1">
      <alignment horizontal="left" vertical="top"/>
    </xf>
    <xf numFmtId="0" fontId="0" fillId="0" borderId="4" xfId="0" applyBorder="1" applyAlignment="1">
      <alignment horizontal="left" vertical="center" wrapText="1"/>
    </xf>
    <xf numFmtId="0" fontId="6" fillId="16" borderId="4" xfId="0" applyFont="1" applyFill="1" applyBorder="1" applyAlignment="1">
      <alignment horizontal="center" vertical="center"/>
    </xf>
    <xf numFmtId="0" fontId="0" fillId="16" borderId="13" xfId="0" applyFill="1" applyBorder="1" applyAlignment="1">
      <alignment horizontal="center" vertical="center"/>
    </xf>
    <xf numFmtId="0" fontId="0" fillId="16" borderId="14" xfId="0" applyFill="1"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4" fillId="0" borderId="11" xfId="0" applyFont="1" applyBorder="1" applyAlignment="1">
      <alignment horizontal="center" vertical="center"/>
    </xf>
    <xf numFmtId="0" fontId="6" fillId="16" borderId="3" xfId="0" applyFont="1" applyFill="1" applyBorder="1" applyAlignment="1">
      <alignment horizontal="center" vertical="center"/>
    </xf>
    <xf numFmtId="0" fontId="0" fillId="16" borderId="1" xfId="0" applyFill="1" applyBorder="1" applyAlignment="1">
      <alignment horizontal="center" vertical="center"/>
    </xf>
    <xf numFmtId="0" fontId="0" fillId="16" borderId="18" xfId="0" applyFill="1" applyBorder="1" applyAlignment="1">
      <alignment horizontal="center" vertical="center"/>
    </xf>
    <xf numFmtId="0" fontId="0" fillId="0" borderId="1" xfId="0" applyBorder="1" applyAlignment="1">
      <alignment horizontal="left" vertical="top"/>
    </xf>
    <xf numFmtId="0" fontId="4" fillId="16" borderId="3" xfId="0" applyFont="1" applyFill="1" applyBorder="1"/>
    <xf numFmtId="9" fontId="6" fillId="16" borderId="18" xfId="2" applyFont="1" applyFill="1" applyBorder="1" applyAlignment="1">
      <alignment horizontal="center" vertical="center"/>
    </xf>
    <xf numFmtId="9" fontId="6" fillId="16" borderId="3" xfId="2" applyFont="1" applyFill="1" applyBorder="1" applyAlignment="1">
      <alignment horizontal="center" vertical="center"/>
    </xf>
    <xf numFmtId="9" fontId="0" fillId="16" borderId="3" xfId="0" applyNumberFormat="1" applyFill="1" applyBorder="1" applyAlignment="1">
      <alignment horizontal="right" vertical="top"/>
    </xf>
    <xf numFmtId="0" fontId="4" fillId="16" borderId="4" xfId="0" applyFont="1" applyFill="1" applyBorder="1"/>
    <xf numFmtId="9" fontId="6" fillId="16" borderId="14" xfId="2" applyFont="1" applyFill="1" applyBorder="1" applyAlignment="1">
      <alignment horizontal="center" vertical="center"/>
    </xf>
    <xf numFmtId="9" fontId="0" fillId="16" borderId="4" xfId="0" applyNumberFormat="1" applyFill="1" applyBorder="1" applyAlignment="1">
      <alignment horizontal="right" vertical="top"/>
    </xf>
    <xf numFmtId="0" fontId="0" fillId="0" borderId="1" xfId="0" applyBorder="1" applyAlignment="1">
      <alignment horizontal="left" vertical="center"/>
    </xf>
    <xf numFmtId="0" fontId="41" fillId="0" borderId="0" xfId="0" applyFont="1" applyAlignment="1">
      <alignment horizontal="right" vertical="center"/>
    </xf>
    <xf numFmtId="0" fontId="30" fillId="0" borderId="0" xfId="0" applyFont="1" applyAlignment="1">
      <alignment horizontal="left" vertical="center"/>
    </xf>
    <xf numFmtId="0" fontId="23" fillId="0" borderId="0" xfId="0" applyFont="1" applyAlignment="1">
      <alignment horizontal="left"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5" fillId="0" borderId="0" xfId="1" applyAlignment="1">
      <alignment horizontal="left"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7" xfId="0" applyFont="1" applyBorder="1" applyAlignment="1">
      <alignment horizontal="center" vertical="center" wrapText="1"/>
    </xf>
    <xf numFmtId="0" fontId="3" fillId="8" borderId="7"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7" xfId="0" applyFont="1" applyBorder="1" applyAlignment="1" applyProtection="1">
      <alignment horizontal="center" vertical="center" wrapText="1"/>
      <protection locked="0"/>
    </xf>
    <xf numFmtId="0" fontId="36" fillId="12" borderId="16" xfId="0" applyFont="1" applyFill="1" applyBorder="1" applyAlignment="1">
      <alignment horizontal="center" vertical="center" wrapText="1"/>
    </xf>
    <xf numFmtId="0" fontId="0" fillId="0" borderId="2" xfId="0" applyBorder="1" applyAlignment="1">
      <alignment horizontal="center" vertical="center"/>
    </xf>
    <xf numFmtId="0" fontId="0" fillId="16" borderId="4" xfId="0" applyFill="1" applyBorder="1" applyAlignment="1">
      <alignment horizontal="center" vertical="center"/>
    </xf>
    <xf numFmtId="0" fontId="0" fillId="16" borderId="3" xfId="0" applyFill="1" applyBorder="1" applyAlignment="1">
      <alignment horizontal="center" vertical="center"/>
    </xf>
    <xf numFmtId="0" fontId="45" fillId="7" borderId="13" xfId="0" applyFont="1" applyFill="1" applyBorder="1" applyAlignment="1">
      <alignment horizontal="center" vertical="center"/>
    </xf>
    <xf numFmtId="0" fontId="28" fillId="0" borderId="10" xfId="0" applyFont="1" applyBorder="1" applyAlignment="1">
      <alignment horizontal="center" vertical="center"/>
    </xf>
    <xf numFmtId="0" fontId="28" fillId="3" borderId="1" xfId="0" applyFont="1" applyFill="1" applyBorder="1" applyAlignment="1">
      <alignment horizontal="center" vertical="center"/>
    </xf>
    <xf numFmtId="0" fontId="28" fillId="0" borderId="1" xfId="0" applyFont="1" applyBorder="1" applyAlignment="1">
      <alignment horizontal="center" vertical="center"/>
    </xf>
    <xf numFmtId="0" fontId="28" fillId="0" borderId="18" xfId="0" applyFont="1" applyBorder="1" applyAlignment="1">
      <alignment horizontal="center" vertical="center"/>
    </xf>
    <xf numFmtId="0" fontId="28" fillId="3" borderId="14" xfId="0" applyFont="1" applyFill="1" applyBorder="1" applyAlignment="1">
      <alignment horizontal="center" vertical="center"/>
    </xf>
    <xf numFmtId="0" fontId="36" fillId="12" borderId="11" xfId="0" applyFont="1" applyFill="1" applyBorder="1" applyAlignment="1">
      <alignment horizontal="center" vertical="center" wrapText="1"/>
    </xf>
    <xf numFmtId="0" fontId="36" fillId="11" borderId="1" xfId="0" applyFont="1" applyFill="1" applyBorder="1" applyAlignment="1">
      <alignment horizontal="center" vertical="center" wrapText="1"/>
    </xf>
    <xf numFmtId="0" fontId="36" fillId="10" borderId="1" xfId="0" applyFont="1" applyFill="1" applyBorder="1" applyAlignment="1">
      <alignment horizontal="center" vertical="center" wrapText="1"/>
    </xf>
    <xf numFmtId="0" fontId="36" fillId="13" borderId="1" xfId="0" applyFont="1" applyFill="1" applyBorder="1" applyAlignment="1">
      <alignment horizontal="center" vertical="center" wrapText="1"/>
    </xf>
    <xf numFmtId="0" fontId="36" fillId="9" borderId="18" xfId="0" applyFont="1" applyFill="1" applyBorder="1" applyAlignment="1">
      <alignment horizontal="center" vertical="center" wrapText="1"/>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3" borderId="23" xfId="0" applyFont="1" applyFill="1" applyBorder="1" applyAlignment="1">
      <alignment horizontal="center" vertical="center"/>
    </xf>
    <xf numFmtId="0" fontId="6" fillId="3" borderId="24" xfId="0" applyFont="1" applyFill="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3" borderId="25"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47" fillId="0" borderId="1" xfId="3" applyFont="1" applyFill="1" applyBorder="1" applyAlignment="1">
      <alignment horizontal="left" vertical="center" wrapText="1"/>
    </xf>
    <xf numFmtId="0" fontId="54" fillId="0" borderId="1" xfId="4"/>
    <xf numFmtId="0" fontId="2" fillId="0" borderId="7" xfId="0" applyFont="1" applyBorder="1" applyAlignment="1">
      <alignment horizontal="left" vertical="center" wrapText="1"/>
    </xf>
    <xf numFmtId="0" fontId="2" fillId="2" borderId="7" xfId="0" applyFont="1" applyFill="1" applyBorder="1" applyAlignment="1">
      <alignment horizontal="left" vertical="center" wrapText="1"/>
    </xf>
    <xf numFmtId="0" fontId="1" fillId="0" borderId="7" xfId="0" applyFont="1" applyBorder="1" applyAlignment="1">
      <alignment horizontal="left" vertical="center" wrapText="1"/>
    </xf>
    <xf numFmtId="0" fontId="23" fillId="0" borderId="0" xfId="0" applyFont="1" applyAlignment="1">
      <alignment horizontal="left" vertical="top" wrapText="1"/>
    </xf>
    <xf numFmtId="0" fontId="20" fillId="0" borderId="0" xfId="0" applyFont="1" applyAlignment="1">
      <alignment horizontal="left" vertical="top" wrapText="1"/>
    </xf>
    <xf numFmtId="0" fontId="20" fillId="0" borderId="0" xfId="0" applyFont="1" applyAlignment="1">
      <alignment horizontal="left" vertical="top"/>
    </xf>
    <xf numFmtId="0" fontId="8" fillId="7" borderId="1" xfId="3" applyFont="1" applyFill="1" applyBorder="1" applyAlignment="1">
      <alignment horizontal="left" vertical="center"/>
    </xf>
    <xf numFmtId="0" fontId="21" fillId="0" borderId="0" xfId="0" applyFont="1" applyAlignment="1">
      <alignment vertical="center" wrapText="1"/>
    </xf>
    <xf numFmtId="0" fontId="32" fillId="0" borderId="0" xfId="0" applyFont="1" applyAlignment="1">
      <alignment horizontal="left" vertical="center" wrapText="1"/>
    </xf>
    <xf numFmtId="0" fontId="30" fillId="0" borderId="0" xfId="0" applyFont="1" applyAlignment="1">
      <alignment horizontal="left" vertical="top" wrapText="1"/>
    </xf>
    <xf numFmtId="0" fontId="40" fillId="0" borderId="0" xfId="0" applyFont="1" applyAlignment="1">
      <alignment vertical="center" wrapText="1"/>
    </xf>
    <xf numFmtId="0" fontId="9" fillId="5" borderId="1" xfId="3" applyFont="1" applyFill="1" applyBorder="1" applyAlignment="1">
      <alignment horizontal="left" vertical="center"/>
    </xf>
    <xf numFmtId="0" fontId="10" fillId="6" borderId="0" xfId="0" applyFont="1" applyFill="1" applyAlignment="1">
      <alignment horizontal="left" vertical="center"/>
    </xf>
    <xf numFmtId="0" fontId="22" fillId="0" borderId="0" xfId="0" applyFont="1" applyAlignment="1">
      <alignment horizontal="left" vertical="top" wrapText="1"/>
    </xf>
    <xf numFmtId="0" fontId="30" fillId="0" borderId="0" xfId="0" applyFont="1" applyAlignment="1">
      <alignment horizontal="left" vertical="center" wrapText="1"/>
    </xf>
    <xf numFmtId="0" fontId="33" fillId="0" borderId="0" xfId="0" applyFont="1" applyAlignment="1">
      <alignment horizontal="left" vertical="top" wrapText="1"/>
    </xf>
    <xf numFmtId="0" fontId="6" fillId="0" borderId="0" xfId="0" applyFont="1" applyAlignment="1">
      <alignment horizontal="left" vertical="center" wrapText="1"/>
    </xf>
    <xf numFmtId="0" fontId="5" fillId="0" borderId="0" xfId="1" applyAlignment="1">
      <alignment horizontal="left"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47" fillId="0" borderId="1" xfId="3" applyFont="1" applyFill="1" applyBorder="1" applyAlignment="1">
      <alignment horizontal="left" vertical="center" wrapText="1"/>
    </xf>
    <xf numFmtId="0" fontId="43" fillId="0" borderId="10" xfId="0" applyFont="1" applyBorder="1" applyAlignment="1">
      <alignment horizontal="left" vertical="top" wrapTex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cellXfs>
  <cellStyles count="6">
    <cellStyle name="Heading 4 2" xfId="3" xr:uid="{FCE0D6CD-6899-45C7-96E5-80A8ADAF5AFE}"/>
    <cellStyle name="Hyperlink" xfId="1" builtinId="8"/>
    <cellStyle name="Normal" xfId="0" builtinId="0"/>
    <cellStyle name="Normal 2" xfId="4" xr:uid="{C5328B33-FDBD-4938-A289-85561CE018F8}"/>
    <cellStyle name="Percent" xfId="2" builtinId="5"/>
    <cellStyle name="Percent 2" xfId="5" xr:uid="{B1D0A13A-D42E-496B-8FAC-F86590ACE3D0}"/>
  </cellStyles>
  <dxfs count="189">
    <dxf>
      <font>
        <b/>
        <i val="0"/>
      </font>
      <fill>
        <patternFill>
          <bgColor rgb="FFB2C9E0"/>
        </patternFill>
      </fill>
    </dxf>
    <dxf>
      <font>
        <b/>
        <i/>
      </font>
      <fill>
        <patternFill>
          <bgColor rgb="FFE5EDF4"/>
        </patternFill>
      </fill>
    </dxf>
    <dxf>
      <font>
        <color rgb="FF006100"/>
      </font>
      <fill>
        <patternFill>
          <bgColor rgb="FFC6EFCE"/>
        </patternFill>
      </fill>
    </dxf>
    <dxf>
      <font>
        <color theme="5" tint="-0.499984740745262"/>
      </font>
      <fill>
        <patternFill>
          <bgColor theme="5" tint="0.39994506668294322"/>
        </patternFill>
      </fill>
    </dxf>
    <dxf>
      <font>
        <b/>
        <i val="0"/>
      </font>
      <fill>
        <patternFill>
          <bgColor rgb="FFB2C9E0"/>
        </patternFill>
      </fill>
    </dxf>
    <dxf>
      <font>
        <b/>
        <i/>
      </font>
      <fill>
        <patternFill>
          <bgColor rgb="FFE5EDF4"/>
        </patternFill>
      </fill>
    </dxf>
    <dxf>
      <font>
        <color rgb="FF006100"/>
      </font>
      <fill>
        <patternFill>
          <bgColor rgb="FFC6EFCE"/>
        </patternFill>
      </fill>
    </dxf>
    <dxf>
      <font>
        <color theme="5" tint="-0.499984740745262"/>
      </font>
      <fill>
        <patternFill>
          <bgColor theme="5" tint="0.39994506668294322"/>
        </patternFill>
      </fill>
    </dxf>
    <dxf>
      <font>
        <b/>
        <i val="0"/>
      </font>
      <fill>
        <patternFill>
          <bgColor rgb="FFB2C9E0"/>
        </patternFill>
      </fill>
    </dxf>
    <dxf>
      <font>
        <b/>
        <i/>
      </font>
      <fill>
        <patternFill>
          <bgColor rgb="FFE5EDF4"/>
        </patternFill>
      </fill>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5" tint="-0.249977111117893"/>
        <name val="Calibri"/>
        <family val="2"/>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top style="thin">
          <color auto="1"/>
        </top>
        <bottom style="thin">
          <color auto="1"/>
        </bottom>
      </border>
    </dxf>
    <dxf>
      <border>
        <top style="thin">
          <color auto="1"/>
        </top>
      </border>
    </dxf>
    <dxf>
      <border diagonalUp="0" diagonalDown="0">
        <left/>
        <right/>
        <top style="thin">
          <color rgb="FF000000"/>
        </top>
        <bottom style="thin">
          <color rgb="FF000000"/>
        </bottom>
      </border>
    </dxf>
    <dxf>
      <font>
        <b val="0"/>
        <i val="0"/>
        <strike val="0"/>
        <condense val="0"/>
        <extend val="0"/>
        <outline val="0"/>
        <shadow val="0"/>
        <u val="none"/>
        <vertAlign val="baseline"/>
        <sz val="11"/>
        <color rgb="FF000000"/>
        <name val="Calibri"/>
        <scheme val="none"/>
      </font>
      <alignment horizontal="left"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theme="0"/>
        <name val="Calibri"/>
        <family val="2"/>
        <scheme val="minor"/>
      </font>
      <fill>
        <patternFill patternType="solid">
          <fgColor indexed="64"/>
          <bgColor rgb="FF004D9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5" tint="-0.249977111117893"/>
        <name val="Calibri"/>
        <family val="2"/>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top style="thin">
          <color auto="1"/>
        </top>
        <bottom style="thin">
          <color auto="1"/>
        </bottom>
      </border>
    </dxf>
    <dxf>
      <border>
        <top style="thin">
          <color auto="1"/>
        </top>
      </border>
    </dxf>
    <dxf>
      <border diagonalUp="0" diagonalDown="0">
        <left/>
        <right/>
        <top style="thin">
          <color rgb="FF000000"/>
        </top>
        <bottom style="thin">
          <color rgb="FF000000"/>
        </bottom>
      </border>
    </dxf>
    <dxf>
      <font>
        <b val="0"/>
        <i val="0"/>
        <strike val="0"/>
        <condense val="0"/>
        <extend val="0"/>
        <outline val="0"/>
        <shadow val="0"/>
        <u val="none"/>
        <vertAlign val="baseline"/>
        <sz val="11"/>
        <color rgb="FF000000"/>
        <name val="Calibri"/>
        <scheme val="none"/>
      </font>
      <alignment horizontal="left"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theme="0"/>
        <name val="Calibri"/>
        <family val="2"/>
        <scheme val="minor"/>
      </font>
      <fill>
        <patternFill patternType="solid">
          <fgColor indexed="64"/>
          <bgColor rgb="FF004D9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5" tint="-0.249977111117893"/>
        <name val="Calibri"/>
        <family val="2"/>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top style="thin">
          <color auto="1"/>
        </top>
        <bottom style="thin">
          <color auto="1"/>
        </bottom>
      </border>
    </dxf>
    <dxf>
      <border>
        <top style="thin">
          <color auto="1"/>
        </top>
      </border>
    </dxf>
    <dxf>
      <border diagonalUp="0" diagonalDown="0">
        <left/>
        <right/>
        <top style="thin">
          <color rgb="FF000000"/>
        </top>
        <bottom style="thin">
          <color rgb="FF000000"/>
        </bottom>
      </border>
    </dxf>
    <dxf>
      <font>
        <b val="0"/>
        <i val="0"/>
        <strike val="0"/>
        <condense val="0"/>
        <extend val="0"/>
        <outline val="0"/>
        <shadow val="0"/>
        <u val="none"/>
        <vertAlign val="baseline"/>
        <sz val="11"/>
        <color rgb="FF000000"/>
        <name val="Calibri"/>
        <scheme val="none"/>
      </font>
      <alignment horizontal="left"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theme="0"/>
        <name val="Calibri"/>
        <family val="2"/>
        <scheme val="minor"/>
      </font>
      <fill>
        <patternFill patternType="solid">
          <fgColor indexed="64"/>
          <bgColor rgb="FF004D9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5" tint="-0.249977111117893"/>
        <name val="Calibri"/>
        <family val="2"/>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top style="thin">
          <color auto="1"/>
        </top>
        <bottom style="thin">
          <color auto="1"/>
        </bottom>
      </border>
    </dxf>
    <dxf>
      <border>
        <top style="thin">
          <color auto="1"/>
        </top>
      </border>
    </dxf>
    <dxf>
      <border diagonalUp="0" diagonalDown="0">
        <left/>
        <right/>
        <top style="thin">
          <color rgb="FF000000"/>
        </top>
        <bottom style="thin">
          <color rgb="FF000000"/>
        </bottom>
      </border>
    </dxf>
    <dxf>
      <font>
        <b val="0"/>
        <i val="0"/>
        <strike val="0"/>
        <condense val="0"/>
        <extend val="0"/>
        <outline val="0"/>
        <shadow val="0"/>
        <u val="none"/>
        <vertAlign val="baseline"/>
        <sz val="11"/>
        <color rgb="FF000000"/>
        <name val="Calibri"/>
        <scheme val="none"/>
      </font>
      <alignment horizontal="left"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theme="0"/>
        <name val="Calibri"/>
        <family val="2"/>
        <scheme val="minor"/>
      </font>
      <fill>
        <patternFill patternType="solid">
          <fgColor indexed="64"/>
          <bgColor rgb="FF004D9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5" tint="-0.249977111117893"/>
        <name val="Calibri"/>
        <family val="2"/>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top style="thin">
          <color auto="1"/>
        </top>
        <bottom style="thin">
          <color auto="1"/>
        </bottom>
      </border>
    </dxf>
    <dxf>
      <border>
        <top style="thin">
          <color auto="1"/>
        </top>
      </border>
    </dxf>
    <dxf>
      <border diagonalUp="0" diagonalDown="0">
        <left/>
        <right/>
        <top style="thin">
          <color rgb="FF000000"/>
        </top>
        <bottom style="thin">
          <color rgb="FF000000"/>
        </bottom>
      </border>
    </dxf>
    <dxf>
      <font>
        <b val="0"/>
        <i val="0"/>
        <strike val="0"/>
        <condense val="0"/>
        <extend val="0"/>
        <outline val="0"/>
        <shadow val="0"/>
        <u val="none"/>
        <vertAlign val="baseline"/>
        <sz val="11"/>
        <color rgb="FF000000"/>
        <name val="Calibri"/>
        <scheme val="none"/>
      </font>
      <alignment horizontal="left"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theme="0"/>
        <name val="Calibri"/>
        <family val="2"/>
        <scheme val="minor"/>
      </font>
      <fill>
        <patternFill patternType="solid">
          <fgColor indexed="64"/>
          <bgColor rgb="FF004D9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5" tint="-0.249977111117893"/>
        <name val="Calibri"/>
        <family val="2"/>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top style="thin">
          <color auto="1"/>
        </top>
        <bottom style="thin">
          <color auto="1"/>
        </bottom>
      </border>
    </dxf>
    <dxf>
      <border>
        <top style="thin">
          <color auto="1"/>
        </top>
      </border>
    </dxf>
    <dxf>
      <border diagonalUp="0" diagonalDown="0">
        <left/>
        <right/>
        <top style="thin">
          <color rgb="FF000000"/>
        </top>
        <bottom style="thin">
          <color rgb="FF000000"/>
        </bottom>
      </border>
    </dxf>
    <dxf>
      <font>
        <b val="0"/>
        <i val="0"/>
        <strike val="0"/>
        <condense val="0"/>
        <extend val="0"/>
        <outline val="0"/>
        <shadow val="0"/>
        <u val="none"/>
        <vertAlign val="baseline"/>
        <sz val="11"/>
        <color rgb="FF000000"/>
        <name val="Calibri"/>
        <scheme val="none"/>
      </font>
      <alignment horizontal="left"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theme="0"/>
        <name val="Calibri"/>
        <family val="2"/>
        <scheme val="minor"/>
      </font>
      <fill>
        <patternFill patternType="solid">
          <fgColor indexed="64"/>
          <bgColor rgb="FF004D9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5" tint="-0.249977111117893"/>
        <name val="Calibri"/>
        <family val="2"/>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family val="2"/>
        <scheme val="none"/>
      </font>
      <fill>
        <patternFill patternType="solid">
          <fgColor rgb="FFD8D8D8"/>
          <bgColor theme="4" tint="0.79998168889431442"/>
        </patternFill>
      </fill>
      <alignment horizontal="center" vertical="center" textRotation="0" wrapText="1"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right/>
        <top style="thin">
          <color auto="1"/>
        </top>
        <bottom style="thin">
          <color auto="1"/>
        </bottom>
      </border>
      <protection locked="0" hidden="0"/>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top style="thin">
          <color auto="1"/>
        </top>
        <bottom style="thin">
          <color auto="1"/>
        </bottom>
      </border>
    </dxf>
    <dxf>
      <border>
        <top style="thin">
          <color auto="1"/>
        </top>
      </border>
    </dxf>
    <dxf>
      <border diagonalUp="0" diagonalDown="0">
        <left/>
        <right/>
        <top style="thin">
          <color rgb="FF000000"/>
        </top>
        <bottom style="thin">
          <color rgb="FF000000"/>
        </bottom>
      </border>
    </dxf>
    <dxf>
      <font>
        <b val="0"/>
        <i val="0"/>
        <strike val="0"/>
        <condense val="0"/>
        <extend val="0"/>
        <outline val="0"/>
        <shadow val="0"/>
        <u val="none"/>
        <vertAlign val="baseline"/>
        <sz val="11"/>
        <color rgb="FF000000"/>
        <name val="Calibri"/>
        <scheme val="none"/>
      </font>
      <alignment horizontal="left"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theme="0"/>
        <name val="Calibri"/>
        <family val="2"/>
        <scheme val="minor"/>
      </font>
      <fill>
        <patternFill patternType="solid">
          <fgColor indexed="64"/>
          <bgColor rgb="FF004D9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5" tint="-0.249977111117893"/>
        <name val="Calibri"/>
        <family val="2"/>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right/>
        <top style="thin">
          <color auto="1"/>
        </top>
        <bottom style="thin">
          <color auto="1"/>
        </bottom>
        <vertical/>
        <horizontal/>
      </border>
      <protection locked="0" hidden="0"/>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top style="thin">
          <color auto="1"/>
        </top>
        <bottom style="thin">
          <color auto="1"/>
        </bottom>
      </border>
    </dxf>
    <dxf>
      <border>
        <top style="thin">
          <color auto="1"/>
        </top>
      </border>
    </dxf>
    <dxf>
      <border diagonalUp="0" diagonalDown="0">
        <left/>
        <right/>
        <top style="thin">
          <color rgb="FF000000"/>
        </top>
        <bottom style="thin">
          <color rgb="FF000000"/>
        </bottom>
      </border>
    </dxf>
    <dxf>
      <font>
        <b val="0"/>
        <i val="0"/>
        <strike val="0"/>
        <condense val="0"/>
        <extend val="0"/>
        <outline val="0"/>
        <shadow val="0"/>
        <u val="none"/>
        <vertAlign val="baseline"/>
        <sz val="11"/>
        <color rgb="FF000000"/>
        <name val="Calibri"/>
        <scheme val="none"/>
      </font>
      <alignment horizontal="left"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theme="0"/>
        <name val="Calibri"/>
        <family val="2"/>
        <scheme val="minor"/>
      </font>
      <fill>
        <patternFill patternType="solid">
          <fgColor indexed="64"/>
          <bgColor rgb="FF004D9C"/>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5" tint="-0.249977111117893"/>
        <name val="Calibri"/>
        <family val="2"/>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left" vertical="center" textRotation="0" wrapText="1"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none"/>
      </font>
      <alignment horizontal="center" vertical="center" textRotation="0" wrapText="0" indent="0" justifyLastLine="0" shrinkToFit="0" readingOrder="0"/>
      <border diagonalUp="0" diagonalDown="0" outline="0">
        <left/>
        <right/>
        <top style="thin">
          <color auto="1"/>
        </top>
        <bottom style="thin">
          <color auto="1"/>
        </bottom>
      </border>
    </dxf>
    <dxf>
      <border>
        <top style="thin">
          <color auto="1"/>
        </top>
      </border>
    </dxf>
    <dxf>
      <border diagonalUp="0" diagonalDown="0">
        <left/>
        <right/>
        <top style="thin">
          <color indexed="64"/>
        </top>
        <bottom style="thin">
          <color indexed="64"/>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dxf>
    <dxf>
      <border>
        <bottom style="thin">
          <color auto="1"/>
        </bottom>
      </border>
    </dxf>
    <dxf>
      <font>
        <b/>
        <i val="0"/>
        <strike val="0"/>
        <condense val="0"/>
        <extend val="0"/>
        <outline val="0"/>
        <shadow val="0"/>
        <u val="none"/>
        <vertAlign val="baseline"/>
        <sz val="12"/>
        <color theme="0"/>
        <name val="Calibri"/>
        <family val="2"/>
        <scheme val="minor"/>
      </font>
      <fill>
        <patternFill patternType="solid">
          <fgColor indexed="64"/>
          <bgColor rgb="FF004D9C"/>
        </patternFill>
      </fill>
      <alignment horizontal="center" vertical="center" textRotation="0" wrapText="1" indent="0" justifyLastLine="0" shrinkToFit="0" readingOrder="0"/>
    </dxf>
  </dxfs>
  <tableStyles count="0" defaultTableStyle="TableStyleMedium2" defaultPivotStyle="PivotStyleLight16"/>
  <colors>
    <mruColors>
      <color rgb="FF44C9EE"/>
      <color rgb="FFF69D6E"/>
      <color rgb="FF3192D5"/>
      <color rgb="FF70AD47"/>
      <color rgb="FF833C0C"/>
      <color rgb="FF004D9C"/>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solidFill>
                  <a:sysClr val="windowText" lastClr="000000"/>
                </a:solidFill>
              </a:rPr>
              <a:t>Number of Performance Standards by Subject Area and Response</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350049066251147"/>
          <c:y val="0.26847080419934166"/>
          <c:w val="0.75357579086069226"/>
          <c:h val="0.63172202000687971"/>
        </c:manualLayout>
      </c:layout>
      <c:barChart>
        <c:barDir val="bar"/>
        <c:grouping val="stacked"/>
        <c:varyColors val="0"/>
        <c:ser>
          <c:idx val="0"/>
          <c:order val="0"/>
          <c:tx>
            <c:strRef>
              <c:f>'12. Response #1 Results'!$D$9</c:f>
              <c:strCache>
                <c:ptCount val="1"/>
                <c:pt idx="0">
                  <c:v>Yes</c:v>
                </c:pt>
              </c:strCache>
            </c:strRef>
          </c:tx>
          <c:spPr>
            <a:solidFill>
              <a:schemeClr val="accent6"/>
            </a:solidFill>
            <a:ln>
              <a:noFill/>
            </a:ln>
            <a:effectLst/>
          </c:spPr>
          <c:invertIfNegative val="0"/>
          <c:dPt>
            <c:idx val="0"/>
            <c:invertIfNegative val="0"/>
            <c:bubble3D val="0"/>
            <c:spPr>
              <a:solidFill>
                <a:srgbClr val="70AD47"/>
              </a:solidFill>
              <a:ln>
                <a:noFill/>
              </a:ln>
              <a:effectLst/>
            </c:spPr>
            <c:extLst>
              <c:ext xmlns:c16="http://schemas.microsoft.com/office/drawing/2014/chart" uri="{C3380CC4-5D6E-409C-BE32-E72D297353CC}">
                <c16:uniqueId val="{00000000-D032-4A64-A230-4293198890C6}"/>
              </c:ext>
            </c:extLst>
          </c:dPt>
          <c:cat>
            <c:strRef>
              <c:f>'12. Response #1 Results'!$C$10:$C$17</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'12. Response #1 Results'!$D$10:$D$17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2E9D-4EF3-8735-20F9798BAAB2}"/>
            </c:ext>
          </c:extLst>
        </c:ser>
        <c:ser>
          <c:idx val="1"/>
          <c:order val="1"/>
          <c:tx>
            <c:strRef>
              <c:f>'12. Response #1 Results'!$E$9</c:f>
              <c:strCache>
                <c:ptCount val="1"/>
                <c:pt idx="0">
                  <c:v>No - Additional training needed.</c:v>
                </c:pt>
              </c:strCache>
            </c:strRef>
          </c:tx>
          <c:spPr>
            <a:solidFill>
              <a:srgbClr val="3192D5"/>
            </a:solidFill>
            <a:ln>
              <a:noFill/>
            </a:ln>
            <a:effectLst/>
          </c:spPr>
          <c:invertIfNegative val="0"/>
          <c:cat>
            <c:strRef>
              <c:f>'12. Response #1 Results'!$C$10:$C$17</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'12. Response #1 Results'!$E$10:$E$17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2E9D-4EF3-8735-20F9798BAAB2}"/>
            </c:ext>
          </c:extLst>
        </c:ser>
        <c:ser>
          <c:idx val="2"/>
          <c:order val="2"/>
          <c:tx>
            <c:strRef>
              <c:f>'12. Response #1 Results'!$F$9</c:f>
              <c:strCache>
                <c:ptCount val="1"/>
                <c:pt idx="0">
                  <c:v>No - Lack of funding (not staffing related).</c:v>
                </c:pt>
              </c:strCache>
            </c:strRef>
          </c:tx>
          <c:spPr>
            <a:solidFill>
              <a:schemeClr val="accent3"/>
            </a:solidFill>
            <a:ln>
              <a:noFill/>
            </a:ln>
            <a:effectLst/>
          </c:spPr>
          <c:invertIfNegative val="0"/>
          <c:cat>
            <c:strRef>
              <c:f>'12. Response #1 Results'!$C$10:$C$17</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'12. Response #1 Results'!$F$10:$F$17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2E9D-4EF3-8735-20F9798BAAB2}"/>
            </c:ext>
          </c:extLst>
        </c:ser>
        <c:ser>
          <c:idx val="3"/>
          <c:order val="3"/>
          <c:tx>
            <c:strRef>
              <c:f>'12. Response #1 Results'!$G$9</c:f>
              <c:strCache>
                <c:ptCount val="1"/>
                <c:pt idx="0">
                  <c:v>No - More staff required.</c:v>
                </c:pt>
              </c:strCache>
            </c:strRef>
          </c:tx>
          <c:spPr>
            <a:solidFill>
              <a:srgbClr val="F69D6E"/>
            </a:solidFill>
            <a:ln>
              <a:noFill/>
            </a:ln>
            <a:effectLst/>
          </c:spPr>
          <c:invertIfNegative val="0"/>
          <c:cat>
            <c:strRef>
              <c:f>'12. Response #1 Results'!$C$10:$C$17</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'12. Response #1 Results'!$G$10:$G$17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2E9D-4EF3-8735-20F9798BAAB2}"/>
            </c:ext>
          </c:extLst>
        </c:ser>
        <c:ser>
          <c:idx val="4"/>
          <c:order val="4"/>
          <c:tx>
            <c:strRef>
              <c:f>'12. Response #1 Results'!$H$9</c:f>
              <c:strCache>
                <c:ptCount val="1"/>
                <c:pt idx="0">
                  <c:v>No - I was not aware of this requirement.</c:v>
                </c:pt>
              </c:strCache>
            </c:strRef>
          </c:tx>
          <c:spPr>
            <a:solidFill>
              <a:srgbClr val="44C9EE"/>
            </a:solidFill>
            <a:ln>
              <a:noFill/>
            </a:ln>
            <a:effectLst/>
          </c:spPr>
          <c:invertIfNegative val="0"/>
          <c:cat>
            <c:strRef>
              <c:f>'12. Response #1 Results'!$C$10:$C$17</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'12. Response #1 Results'!$H$10:$H$17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2E9D-4EF3-8735-20F9798BAAB2}"/>
            </c:ext>
          </c:extLst>
        </c:ser>
        <c:dLbls>
          <c:showLegendKey val="0"/>
          <c:showVal val="0"/>
          <c:showCatName val="0"/>
          <c:showSerName val="0"/>
          <c:showPercent val="0"/>
          <c:showBubbleSize val="0"/>
        </c:dLbls>
        <c:gapWidth val="75"/>
        <c:overlap val="100"/>
        <c:axId val="1076483712"/>
        <c:axId val="859272208"/>
      </c:barChart>
      <c:catAx>
        <c:axId val="10764837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cap="all" spc="120" normalizeH="0" baseline="0">
                <a:solidFill>
                  <a:schemeClr val="tx1">
                    <a:lumMod val="65000"/>
                    <a:lumOff val="35000"/>
                  </a:schemeClr>
                </a:solidFill>
                <a:latin typeface="+mn-lt"/>
                <a:ea typeface="+mn-ea"/>
                <a:cs typeface="+mn-cs"/>
              </a:defRPr>
            </a:pPr>
            <a:endParaRPr lang="en-US"/>
          </a:p>
        </c:txPr>
        <c:crossAx val="859272208"/>
        <c:crosses val="autoZero"/>
        <c:auto val="1"/>
        <c:lblAlgn val="ctr"/>
        <c:lblOffset val="100"/>
        <c:noMultiLvlLbl val="0"/>
      </c:catAx>
      <c:valAx>
        <c:axId val="859272208"/>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6483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ysClr val="windowText" lastClr="000000"/>
                </a:solidFill>
                <a:latin typeface="+mn-lt"/>
                <a:ea typeface="+mn-ea"/>
                <a:cs typeface="+mn-cs"/>
              </a:defRPr>
            </a:pPr>
            <a:r>
              <a:rPr lang="en-US">
                <a:solidFill>
                  <a:sysClr val="windowText" lastClr="000000"/>
                </a:solidFill>
              </a:rPr>
              <a:t>Number of Performance Standards by Subject Area and Response</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ysClr val="windowText" lastClr="000000"/>
              </a:solidFill>
              <a:latin typeface="+mn-lt"/>
              <a:ea typeface="+mn-ea"/>
              <a:cs typeface="+mn-cs"/>
            </a:defRPr>
          </a:pPr>
          <a:endParaRPr lang="en-US"/>
        </a:p>
      </c:txPr>
    </c:title>
    <c:autoTitleDeleted val="0"/>
    <c:plotArea>
      <c:layout/>
      <c:barChart>
        <c:barDir val="bar"/>
        <c:grouping val="stacked"/>
        <c:varyColors val="0"/>
        <c:ser>
          <c:idx val="0"/>
          <c:order val="0"/>
          <c:tx>
            <c:strRef>
              <c:f>'13. Response #2 Results'!$D$9</c:f>
              <c:strCache>
                <c:ptCount val="1"/>
                <c:pt idx="0">
                  <c:v>Yes</c:v>
                </c:pt>
              </c:strCache>
            </c:strRef>
          </c:tx>
          <c:spPr>
            <a:solidFill>
              <a:schemeClr val="accent6"/>
            </a:solidFill>
            <a:ln>
              <a:noFill/>
            </a:ln>
            <a:effectLst/>
          </c:spPr>
          <c:invertIfNegative val="0"/>
          <c:cat>
            <c:strRef>
              <c:f>'13. Response #2 Results'!$C$10:$C$17</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'13. Response #2 Results'!$D$10:$D$17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1FFE-4BD9-BEB8-3D9F4CFD2068}"/>
            </c:ext>
          </c:extLst>
        </c:ser>
        <c:ser>
          <c:idx val="1"/>
          <c:order val="1"/>
          <c:tx>
            <c:strRef>
              <c:f>'13. Response #2 Results'!$E$9</c:f>
              <c:strCache>
                <c:ptCount val="1"/>
                <c:pt idx="0">
                  <c:v>No - Additional training needed.</c:v>
                </c:pt>
              </c:strCache>
            </c:strRef>
          </c:tx>
          <c:spPr>
            <a:solidFill>
              <a:srgbClr val="3192D5"/>
            </a:solidFill>
            <a:ln>
              <a:noFill/>
            </a:ln>
            <a:effectLst/>
          </c:spPr>
          <c:invertIfNegative val="0"/>
          <c:cat>
            <c:strRef>
              <c:f>'13. Response #2 Results'!$C$10:$C$17</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'13. Response #2 Results'!$E$10:$E$17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1FFE-4BD9-BEB8-3D9F4CFD2068}"/>
            </c:ext>
          </c:extLst>
        </c:ser>
        <c:ser>
          <c:idx val="2"/>
          <c:order val="2"/>
          <c:tx>
            <c:strRef>
              <c:f>'13. Response #2 Results'!$F$9</c:f>
              <c:strCache>
                <c:ptCount val="1"/>
                <c:pt idx="0">
                  <c:v>No - Lack of funding (not staffing related).</c:v>
                </c:pt>
              </c:strCache>
            </c:strRef>
          </c:tx>
          <c:spPr>
            <a:solidFill>
              <a:schemeClr val="accent3"/>
            </a:solidFill>
            <a:ln>
              <a:noFill/>
            </a:ln>
            <a:effectLst/>
          </c:spPr>
          <c:invertIfNegative val="0"/>
          <c:cat>
            <c:strRef>
              <c:f>'13. Response #2 Results'!$C$10:$C$17</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'13. Response #2 Results'!$F$10:$F$17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1FFE-4BD9-BEB8-3D9F4CFD2068}"/>
            </c:ext>
          </c:extLst>
        </c:ser>
        <c:ser>
          <c:idx val="3"/>
          <c:order val="3"/>
          <c:tx>
            <c:strRef>
              <c:f>'13. Response #2 Results'!$G$9</c:f>
              <c:strCache>
                <c:ptCount val="1"/>
                <c:pt idx="0">
                  <c:v>No - More staff required.</c:v>
                </c:pt>
              </c:strCache>
            </c:strRef>
          </c:tx>
          <c:spPr>
            <a:solidFill>
              <a:srgbClr val="F69D6E"/>
            </a:solidFill>
            <a:ln>
              <a:noFill/>
            </a:ln>
            <a:effectLst/>
          </c:spPr>
          <c:invertIfNegative val="0"/>
          <c:cat>
            <c:strRef>
              <c:f>'13. Response #2 Results'!$C$10:$C$17</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'13. Response #2 Results'!$G$10:$G$17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1FFE-4BD9-BEB8-3D9F4CFD2068}"/>
            </c:ext>
          </c:extLst>
        </c:ser>
        <c:ser>
          <c:idx val="4"/>
          <c:order val="4"/>
          <c:tx>
            <c:strRef>
              <c:f>'13. Response #2 Results'!$H$9</c:f>
              <c:strCache>
                <c:ptCount val="1"/>
                <c:pt idx="0">
                  <c:v>No - I was not aware of this requirement.</c:v>
                </c:pt>
              </c:strCache>
            </c:strRef>
          </c:tx>
          <c:spPr>
            <a:solidFill>
              <a:srgbClr val="44C9EE"/>
            </a:solidFill>
            <a:ln>
              <a:noFill/>
            </a:ln>
            <a:effectLst/>
          </c:spPr>
          <c:invertIfNegative val="0"/>
          <c:cat>
            <c:strRef>
              <c:f>'13. Response #2 Results'!$C$10:$C$17</c:f>
              <c:strCache>
                <c:ptCount val="8"/>
                <c:pt idx="0">
                  <c:v>Administration</c:v>
                </c:pt>
                <c:pt idx="1">
                  <c:v>Community Sanitation</c:v>
                </c:pt>
                <c:pt idx="2">
                  <c:v>Disease Control and Prevention*</c:v>
                </c:pt>
                <c:pt idx="3">
                  <c:v>Environmental Protection</c:v>
                </c:pt>
                <c:pt idx="4">
                  <c:v>Food Protection*</c:v>
                </c:pt>
                <c:pt idx="5">
                  <c:v>Housing</c:v>
                </c:pt>
                <c:pt idx="6">
                  <c:v>Tobacco Use Prevention</c:v>
                </c:pt>
                <c:pt idx="7">
                  <c:v>Other*</c:v>
                </c:pt>
              </c:strCache>
            </c:strRef>
          </c:cat>
          <c:val>
            <c:numRef>
              <c:f>'13. Response #2 Results'!$H$10:$H$17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1FFE-4BD9-BEB8-3D9F4CFD2068}"/>
            </c:ext>
          </c:extLst>
        </c:ser>
        <c:dLbls>
          <c:showLegendKey val="0"/>
          <c:showVal val="0"/>
          <c:showCatName val="0"/>
          <c:showSerName val="0"/>
          <c:showPercent val="0"/>
          <c:showBubbleSize val="0"/>
        </c:dLbls>
        <c:gapWidth val="75"/>
        <c:overlap val="100"/>
        <c:axId val="1076483712"/>
        <c:axId val="859272208"/>
      </c:barChart>
      <c:catAx>
        <c:axId val="10764837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cap="all" spc="120" normalizeH="0" baseline="0">
                <a:solidFill>
                  <a:schemeClr val="tx1">
                    <a:lumMod val="65000"/>
                    <a:lumOff val="35000"/>
                  </a:schemeClr>
                </a:solidFill>
                <a:latin typeface="+mn-lt"/>
                <a:ea typeface="+mn-ea"/>
                <a:cs typeface="+mn-cs"/>
              </a:defRPr>
            </a:pPr>
            <a:endParaRPr lang="en-US"/>
          </a:p>
        </c:txPr>
        <c:crossAx val="859272208"/>
        <c:crosses val="autoZero"/>
        <c:auto val="1"/>
        <c:lblAlgn val="ctr"/>
        <c:lblOffset val="100"/>
        <c:noMultiLvlLbl val="0"/>
      </c:catAx>
      <c:valAx>
        <c:axId val="859272208"/>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6483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600" b="1" i="0" u="none" strike="noStrike" kern="1200" cap="all" spc="120" normalizeH="0" baseline="0">
                <a:solidFill>
                  <a:sysClr val="windowText" lastClr="000000"/>
                </a:solidFill>
                <a:latin typeface="+mn-lt"/>
                <a:ea typeface="+mn-ea"/>
                <a:cs typeface="+mn-cs"/>
              </a:defRPr>
            </a:pPr>
            <a:r>
              <a:rPr lang="en-US" sz="1600" b="1" i="0" u="none" strike="noStrike" kern="1200" cap="all" spc="120" normalizeH="0" baseline="0">
                <a:solidFill>
                  <a:sysClr val="windowText" lastClr="000000"/>
                </a:solidFill>
                <a:latin typeface="+mn-lt"/>
                <a:ea typeface="+mn-ea"/>
                <a:cs typeface="+mn-cs"/>
              </a:rPr>
              <a:t>Response 1 and 2 Comparison of ability to meet performance standards</a:t>
            </a:r>
          </a:p>
        </c:rich>
      </c:tx>
      <c:overlay val="0"/>
      <c:spPr>
        <a:noFill/>
        <a:ln>
          <a:noFill/>
        </a:ln>
        <a:effectLst/>
      </c:spPr>
      <c:txPr>
        <a:bodyPr rot="0" spcFirstLastPara="1" vertOverflow="ellipsis" vert="horz" wrap="square" anchor="ctr" anchorCtr="1"/>
        <a:lstStyle/>
        <a:p>
          <a:pPr algn="ctr" rtl="0">
            <a:defRPr lang="en-US" sz="1600" b="1" i="0" u="none" strike="noStrike" kern="1200" cap="all" spc="120" normalizeH="0" baseline="0">
              <a:solidFill>
                <a:sysClr val="windowText" lastClr="000000"/>
              </a:solidFill>
              <a:latin typeface="+mn-lt"/>
              <a:ea typeface="+mn-ea"/>
              <a:cs typeface="+mn-cs"/>
            </a:defRPr>
          </a:pPr>
          <a:endParaRPr lang="en-US"/>
        </a:p>
      </c:txPr>
    </c:title>
    <c:autoTitleDeleted val="0"/>
    <c:plotArea>
      <c:layout/>
      <c:barChart>
        <c:barDir val="bar"/>
        <c:grouping val="stacked"/>
        <c:varyColors val="0"/>
        <c:ser>
          <c:idx val="0"/>
          <c:order val="0"/>
          <c:tx>
            <c:strRef>
              <c:f>'Data for Response Trends Graph'!$E$8</c:f>
              <c:strCache>
                <c:ptCount val="1"/>
                <c:pt idx="0">
                  <c:v>Yes</c:v>
                </c:pt>
              </c:strCache>
            </c:strRef>
          </c:tx>
          <c:spPr>
            <a:solidFill>
              <a:srgbClr val="70AD47"/>
            </a:solidFill>
            <a:ln>
              <a:noFill/>
            </a:ln>
            <a:effectLst/>
          </c:spPr>
          <c:invertIfNegative val="0"/>
          <c:cat>
            <c:multiLvlStrRef>
              <c:f>'Data for Response Trends Graph'!$C$9:$D$30</c:f>
              <c:multiLvlStrCache>
                <c:ptCount val="16"/>
                <c:lvl>
                  <c:pt idx="0">
                    <c:v>Response #1</c:v>
                  </c:pt>
                  <c:pt idx="1">
                    <c:v>Response #2</c:v>
                  </c:pt>
                  <c:pt idx="2">
                    <c:v>Response #1</c:v>
                  </c:pt>
                  <c:pt idx="3">
                    <c:v>Response #2</c:v>
                  </c:pt>
                  <c:pt idx="4">
                    <c:v>Response #1</c:v>
                  </c:pt>
                  <c:pt idx="5">
                    <c:v>Response #2</c:v>
                  </c:pt>
                  <c:pt idx="6">
                    <c:v>Response #1</c:v>
                  </c:pt>
                  <c:pt idx="7">
                    <c:v>Response #2</c:v>
                  </c:pt>
                  <c:pt idx="8">
                    <c:v>Response #1</c:v>
                  </c:pt>
                  <c:pt idx="9">
                    <c:v>Response #2</c:v>
                  </c:pt>
                  <c:pt idx="10">
                    <c:v>Response #1</c:v>
                  </c:pt>
                  <c:pt idx="11">
                    <c:v>Response #2</c:v>
                  </c:pt>
                  <c:pt idx="12">
                    <c:v>Response #1</c:v>
                  </c:pt>
                  <c:pt idx="13">
                    <c:v>Response #2</c:v>
                  </c:pt>
                  <c:pt idx="14">
                    <c:v>Response #1</c:v>
                  </c:pt>
                  <c:pt idx="15">
                    <c:v>Response #2</c:v>
                  </c:pt>
                </c:lvl>
                <c:lvl>
                  <c:pt idx="0">
                    <c:v>Administration</c:v>
                  </c:pt>
                  <c:pt idx="2">
                    <c:v>Community Sanitation</c:v>
                  </c:pt>
                  <c:pt idx="4">
                    <c:v>Disease Control and Prevention*</c:v>
                  </c:pt>
                  <c:pt idx="6">
                    <c:v>Environmental Protection</c:v>
                  </c:pt>
                  <c:pt idx="8">
                    <c:v>Food Protection*</c:v>
                  </c:pt>
                  <c:pt idx="10">
                    <c:v>Housing</c:v>
                  </c:pt>
                  <c:pt idx="12">
                    <c:v>Tobacco Use Prevention</c:v>
                  </c:pt>
                  <c:pt idx="14">
                    <c:v>Other*</c:v>
                  </c:pt>
                </c:lvl>
              </c:multiLvlStrCache>
            </c:multiLvlStrRef>
          </c:cat>
          <c:val>
            <c:numRef>
              <c:f>'Data for Response Trends Graph'!$E$9:$E$30</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984E-4152-AD02-850FA1BE8403}"/>
            </c:ext>
          </c:extLst>
        </c:ser>
        <c:ser>
          <c:idx val="1"/>
          <c:order val="1"/>
          <c:tx>
            <c:strRef>
              <c:f>'Data for Response Trends Graph'!$F$8</c:f>
              <c:strCache>
                <c:ptCount val="1"/>
                <c:pt idx="0">
                  <c:v>No - Additional training needed.</c:v>
                </c:pt>
              </c:strCache>
            </c:strRef>
          </c:tx>
          <c:spPr>
            <a:solidFill>
              <a:srgbClr val="3192D5"/>
            </a:solidFill>
            <a:ln>
              <a:noFill/>
            </a:ln>
            <a:effectLst/>
          </c:spPr>
          <c:invertIfNegative val="0"/>
          <c:cat>
            <c:multiLvlStrRef>
              <c:f>'Data for Response Trends Graph'!$C$9:$D$30</c:f>
              <c:multiLvlStrCache>
                <c:ptCount val="16"/>
                <c:lvl>
                  <c:pt idx="0">
                    <c:v>Response #1</c:v>
                  </c:pt>
                  <c:pt idx="1">
                    <c:v>Response #2</c:v>
                  </c:pt>
                  <c:pt idx="2">
                    <c:v>Response #1</c:v>
                  </c:pt>
                  <c:pt idx="3">
                    <c:v>Response #2</c:v>
                  </c:pt>
                  <c:pt idx="4">
                    <c:v>Response #1</c:v>
                  </c:pt>
                  <c:pt idx="5">
                    <c:v>Response #2</c:v>
                  </c:pt>
                  <c:pt idx="6">
                    <c:v>Response #1</c:v>
                  </c:pt>
                  <c:pt idx="7">
                    <c:v>Response #2</c:v>
                  </c:pt>
                  <c:pt idx="8">
                    <c:v>Response #1</c:v>
                  </c:pt>
                  <c:pt idx="9">
                    <c:v>Response #2</c:v>
                  </c:pt>
                  <c:pt idx="10">
                    <c:v>Response #1</c:v>
                  </c:pt>
                  <c:pt idx="11">
                    <c:v>Response #2</c:v>
                  </c:pt>
                  <c:pt idx="12">
                    <c:v>Response #1</c:v>
                  </c:pt>
                  <c:pt idx="13">
                    <c:v>Response #2</c:v>
                  </c:pt>
                  <c:pt idx="14">
                    <c:v>Response #1</c:v>
                  </c:pt>
                  <c:pt idx="15">
                    <c:v>Response #2</c:v>
                  </c:pt>
                </c:lvl>
                <c:lvl>
                  <c:pt idx="0">
                    <c:v>Administration</c:v>
                  </c:pt>
                  <c:pt idx="2">
                    <c:v>Community Sanitation</c:v>
                  </c:pt>
                  <c:pt idx="4">
                    <c:v>Disease Control and Prevention*</c:v>
                  </c:pt>
                  <c:pt idx="6">
                    <c:v>Environmental Protection</c:v>
                  </c:pt>
                  <c:pt idx="8">
                    <c:v>Food Protection*</c:v>
                  </c:pt>
                  <c:pt idx="10">
                    <c:v>Housing</c:v>
                  </c:pt>
                  <c:pt idx="12">
                    <c:v>Tobacco Use Prevention</c:v>
                  </c:pt>
                  <c:pt idx="14">
                    <c:v>Other*</c:v>
                  </c:pt>
                </c:lvl>
              </c:multiLvlStrCache>
            </c:multiLvlStrRef>
          </c:cat>
          <c:val>
            <c:numRef>
              <c:f>'Data for Response Trends Graph'!$F$9:$F$30</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984E-4152-AD02-850FA1BE8403}"/>
            </c:ext>
          </c:extLst>
        </c:ser>
        <c:ser>
          <c:idx val="2"/>
          <c:order val="2"/>
          <c:tx>
            <c:strRef>
              <c:f>'Data for Response Trends Graph'!$G$8</c:f>
              <c:strCache>
                <c:ptCount val="1"/>
                <c:pt idx="0">
                  <c:v>No - Lack of funding (not staffing related).</c:v>
                </c:pt>
              </c:strCache>
            </c:strRef>
          </c:tx>
          <c:spPr>
            <a:solidFill>
              <a:schemeClr val="accent3"/>
            </a:solidFill>
            <a:ln>
              <a:noFill/>
            </a:ln>
            <a:effectLst/>
          </c:spPr>
          <c:invertIfNegative val="0"/>
          <c:cat>
            <c:multiLvlStrRef>
              <c:f>'Data for Response Trends Graph'!$C$9:$D$30</c:f>
              <c:multiLvlStrCache>
                <c:ptCount val="16"/>
                <c:lvl>
                  <c:pt idx="0">
                    <c:v>Response #1</c:v>
                  </c:pt>
                  <c:pt idx="1">
                    <c:v>Response #2</c:v>
                  </c:pt>
                  <c:pt idx="2">
                    <c:v>Response #1</c:v>
                  </c:pt>
                  <c:pt idx="3">
                    <c:v>Response #2</c:v>
                  </c:pt>
                  <c:pt idx="4">
                    <c:v>Response #1</c:v>
                  </c:pt>
                  <c:pt idx="5">
                    <c:v>Response #2</c:v>
                  </c:pt>
                  <c:pt idx="6">
                    <c:v>Response #1</c:v>
                  </c:pt>
                  <c:pt idx="7">
                    <c:v>Response #2</c:v>
                  </c:pt>
                  <c:pt idx="8">
                    <c:v>Response #1</c:v>
                  </c:pt>
                  <c:pt idx="9">
                    <c:v>Response #2</c:v>
                  </c:pt>
                  <c:pt idx="10">
                    <c:v>Response #1</c:v>
                  </c:pt>
                  <c:pt idx="11">
                    <c:v>Response #2</c:v>
                  </c:pt>
                  <c:pt idx="12">
                    <c:v>Response #1</c:v>
                  </c:pt>
                  <c:pt idx="13">
                    <c:v>Response #2</c:v>
                  </c:pt>
                  <c:pt idx="14">
                    <c:v>Response #1</c:v>
                  </c:pt>
                  <c:pt idx="15">
                    <c:v>Response #2</c:v>
                  </c:pt>
                </c:lvl>
                <c:lvl>
                  <c:pt idx="0">
                    <c:v>Administration</c:v>
                  </c:pt>
                  <c:pt idx="2">
                    <c:v>Community Sanitation</c:v>
                  </c:pt>
                  <c:pt idx="4">
                    <c:v>Disease Control and Prevention*</c:v>
                  </c:pt>
                  <c:pt idx="6">
                    <c:v>Environmental Protection</c:v>
                  </c:pt>
                  <c:pt idx="8">
                    <c:v>Food Protection*</c:v>
                  </c:pt>
                  <c:pt idx="10">
                    <c:v>Housing</c:v>
                  </c:pt>
                  <c:pt idx="12">
                    <c:v>Tobacco Use Prevention</c:v>
                  </c:pt>
                  <c:pt idx="14">
                    <c:v>Other*</c:v>
                  </c:pt>
                </c:lvl>
              </c:multiLvlStrCache>
            </c:multiLvlStrRef>
          </c:cat>
          <c:val>
            <c:numRef>
              <c:f>'Data for Response Trends Graph'!$G$9:$G$30</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2-984E-4152-AD02-850FA1BE8403}"/>
            </c:ext>
          </c:extLst>
        </c:ser>
        <c:ser>
          <c:idx val="3"/>
          <c:order val="3"/>
          <c:tx>
            <c:strRef>
              <c:f>'Data for Response Trends Graph'!$H$8</c:f>
              <c:strCache>
                <c:ptCount val="1"/>
                <c:pt idx="0">
                  <c:v>No - More staff required.</c:v>
                </c:pt>
              </c:strCache>
            </c:strRef>
          </c:tx>
          <c:spPr>
            <a:solidFill>
              <a:srgbClr val="F69D6E"/>
            </a:solidFill>
            <a:ln>
              <a:noFill/>
            </a:ln>
            <a:effectLst/>
          </c:spPr>
          <c:invertIfNegative val="0"/>
          <c:cat>
            <c:multiLvlStrRef>
              <c:f>'Data for Response Trends Graph'!$C$9:$D$30</c:f>
              <c:multiLvlStrCache>
                <c:ptCount val="16"/>
                <c:lvl>
                  <c:pt idx="0">
                    <c:v>Response #1</c:v>
                  </c:pt>
                  <c:pt idx="1">
                    <c:v>Response #2</c:v>
                  </c:pt>
                  <c:pt idx="2">
                    <c:v>Response #1</c:v>
                  </c:pt>
                  <c:pt idx="3">
                    <c:v>Response #2</c:v>
                  </c:pt>
                  <c:pt idx="4">
                    <c:v>Response #1</c:v>
                  </c:pt>
                  <c:pt idx="5">
                    <c:v>Response #2</c:v>
                  </c:pt>
                  <c:pt idx="6">
                    <c:v>Response #1</c:v>
                  </c:pt>
                  <c:pt idx="7">
                    <c:v>Response #2</c:v>
                  </c:pt>
                  <c:pt idx="8">
                    <c:v>Response #1</c:v>
                  </c:pt>
                  <c:pt idx="9">
                    <c:v>Response #2</c:v>
                  </c:pt>
                  <c:pt idx="10">
                    <c:v>Response #1</c:v>
                  </c:pt>
                  <c:pt idx="11">
                    <c:v>Response #2</c:v>
                  </c:pt>
                  <c:pt idx="12">
                    <c:v>Response #1</c:v>
                  </c:pt>
                  <c:pt idx="13">
                    <c:v>Response #2</c:v>
                  </c:pt>
                  <c:pt idx="14">
                    <c:v>Response #1</c:v>
                  </c:pt>
                  <c:pt idx="15">
                    <c:v>Response #2</c:v>
                  </c:pt>
                </c:lvl>
                <c:lvl>
                  <c:pt idx="0">
                    <c:v>Administration</c:v>
                  </c:pt>
                  <c:pt idx="2">
                    <c:v>Community Sanitation</c:v>
                  </c:pt>
                  <c:pt idx="4">
                    <c:v>Disease Control and Prevention*</c:v>
                  </c:pt>
                  <c:pt idx="6">
                    <c:v>Environmental Protection</c:v>
                  </c:pt>
                  <c:pt idx="8">
                    <c:v>Food Protection*</c:v>
                  </c:pt>
                  <c:pt idx="10">
                    <c:v>Housing</c:v>
                  </c:pt>
                  <c:pt idx="12">
                    <c:v>Tobacco Use Prevention</c:v>
                  </c:pt>
                  <c:pt idx="14">
                    <c:v>Other*</c:v>
                  </c:pt>
                </c:lvl>
              </c:multiLvlStrCache>
            </c:multiLvlStrRef>
          </c:cat>
          <c:val>
            <c:numRef>
              <c:f>'Data for Response Trends Graph'!$H$9:$H$30</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3-984E-4152-AD02-850FA1BE8403}"/>
            </c:ext>
          </c:extLst>
        </c:ser>
        <c:ser>
          <c:idx val="4"/>
          <c:order val="4"/>
          <c:tx>
            <c:strRef>
              <c:f>'Data for Response Trends Graph'!$I$8</c:f>
              <c:strCache>
                <c:ptCount val="1"/>
                <c:pt idx="0">
                  <c:v>No - I was not aware of this requirement.</c:v>
                </c:pt>
              </c:strCache>
            </c:strRef>
          </c:tx>
          <c:spPr>
            <a:solidFill>
              <a:srgbClr val="44C9EE"/>
            </a:solidFill>
            <a:ln>
              <a:noFill/>
            </a:ln>
            <a:effectLst/>
          </c:spPr>
          <c:invertIfNegative val="0"/>
          <c:cat>
            <c:multiLvlStrRef>
              <c:f>'Data for Response Trends Graph'!$C$9:$D$30</c:f>
              <c:multiLvlStrCache>
                <c:ptCount val="16"/>
                <c:lvl>
                  <c:pt idx="0">
                    <c:v>Response #1</c:v>
                  </c:pt>
                  <c:pt idx="1">
                    <c:v>Response #2</c:v>
                  </c:pt>
                  <c:pt idx="2">
                    <c:v>Response #1</c:v>
                  </c:pt>
                  <c:pt idx="3">
                    <c:v>Response #2</c:v>
                  </c:pt>
                  <c:pt idx="4">
                    <c:v>Response #1</c:v>
                  </c:pt>
                  <c:pt idx="5">
                    <c:v>Response #2</c:v>
                  </c:pt>
                  <c:pt idx="6">
                    <c:v>Response #1</c:v>
                  </c:pt>
                  <c:pt idx="7">
                    <c:v>Response #2</c:v>
                  </c:pt>
                  <c:pt idx="8">
                    <c:v>Response #1</c:v>
                  </c:pt>
                  <c:pt idx="9">
                    <c:v>Response #2</c:v>
                  </c:pt>
                  <c:pt idx="10">
                    <c:v>Response #1</c:v>
                  </c:pt>
                  <c:pt idx="11">
                    <c:v>Response #2</c:v>
                  </c:pt>
                  <c:pt idx="12">
                    <c:v>Response #1</c:v>
                  </c:pt>
                  <c:pt idx="13">
                    <c:v>Response #2</c:v>
                  </c:pt>
                  <c:pt idx="14">
                    <c:v>Response #1</c:v>
                  </c:pt>
                  <c:pt idx="15">
                    <c:v>Response #2</c:v>
                  </c:pt>
                </c:lvl>
                <c:lvl>
                  <c:pt idx="0">
                    <c:v>Administration</c:v>
                  </c:pt>
                  <c:pt idx="2">
                    <c:v>Community Sanitation</c:v>
                  </c:pt>
                  <c:pt idx="4">
                    <c:v>Disease Control and Prevention*</c:v>
                  </c:pt>
                  <c:pt idx="6">
                    <c:v>Environmental Protection</c:v>
                  </c:pt>
                  <c:pt idx="8">
                    <c:v>Food Protection*</c:v>
                  </c:pt>
                  <c:pt idx="10">
                    <c:v>Housing</c:v>
                  </c:pt>
                  <c:pt idx="12">
                    <c:v>Tobacco Use Prevention</c:v>
                  </c:pt>
                  <c:pt idx="14">
                    <c:v>Other*</c:v>
                  </c:pt>
                </c:lvl>
              </c:multiLvlStrCache>
            </c:multiLvlStrRef>
          </c:cat>
          <c:val>
            <c:numRef>
              <c:f>'Data for Response Trends Graph'!$I$9:$I$30</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4-984E-4152-AD02-850FA1BE8403}"/>
            </c:ext>
          </c:extLst>
        </c:ser>
        <c:dLbls>
          <c:showLegendKey val="0"/>
          <c:showVal val="0"/>
          <c:showCatName val="0"/>
          <c:showSerName val="0"/>
          <c:showPercent val="0"/>
          <c:showBubbleSize val="0"/>
        </c:dLbls>
        <c:gapWidth val="150"/>
        <c:overlap val="100"/>
        <c:axId val="152295504"/>
        <c:axId val="152297424"/>
      </c:barChart>
      <c:catAx>
        <c:axId val="15229550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lgn="ctr">
              <a:defRPr lang="en-US" sz="1000" b="1" i="0" u="none" strike="noStrike" kern="1200" cap="all" spc="120" normalizeH="0" baseline="0">
                <a:solidFill>
                  <a:schemeClr val="tx1">
                    <a:lumMod val="65000"/>
                    <a:lumOff val="35000"/>
                  </a:schemeClr>
                </a:solidFill>
                <a:latin typeface="+mn-lt"/>
                <a:ea typeface="+mn-ea"/>
                <a:cs typeface="+mn-cs"/>
              </a:defRPr>
            </a:pPr>
            <a:endParaRPr lang="en-US"/>
          </a:p>
        </c:txPr>
        <c:crossAx val="152297424"/>
        <c:crosses val="autoZero"/>
        <c:auto val="1"/>
        <c:lblAlgn val="ctr"/>
        <c:lblOffset val="100"/>
        <c:tickLblSkip val="1"/>
        <c:noMultiLvlLbl val="0"/>
      </c:catAx>
      <c:valAx>
        <c:axId val="152297424"/>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295504"/>
        <c:crossesAt val="1"/>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lgn="ctr">
            <a:defRPr lang="en-US" sz="105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14</xdr:col>
      <xdr:colOff>161925</xdr:colOff>
      <xdr:row>35</xdr:row>
      <xdr:rowOff>51686</xdr:rowOff>
    </xdr:to>
    <xdr:pic>
      <xdr:nvPicPr>
        <xdr:cNvPr id="2" name="Picture 1">
          <a:extLst>
            <a:ext uri="{FF2B5EF4-FFF2-40B4-BE49-F238E27FC236}">
              <a16:creationId xmlns:a16="http://schemas.microsoft.com/office/drawing/2014/main" id="{9AFD5EA9-84CA-4F47-8912-23B59B4674DB}"/>
            </a:ext>
          </a:extLst>
        </xdr:cNvPr>
        <xdr:cNvPicPr>
          <a:picLocks noChangeAspect="1"/>
        </xdr:cNvPicPr>
      </xdr:nvPicPr>
      <xdr:blipFill>
        <a:blip xmlns:r="http://schemas.openxmlformats.org/officeDocument/2006/relationships" r:embed="rId1"/>
        <a:stretch>
          <a:fillRect/>
        </a:stretch>
      </xdr:blipFill>
      <xdr:spPr>
        <a:xfrm>
          <a:off x="9525" y="0"/>
          <a:ext cx="8686800" cy="67191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85724</xdr:colOff>
      <xdr:row>21</xdr:row>
      <xdr:rowOff>157161</xdr:rowOff>
    </xdr:from>
    <xdr:to>
      <xdr:col>10</xdr:col>
      <xdr:colOff>1466849</xdr:colOff>
      <xdr:row>37</xdr:row>
      <xdr:rowOff>123824</xdr:rowOff>
    </xdr:to>
    <xdr:graphicFrame macro="">
      <xdr:nvGraphicFramePr>
        <xdr:cNvPr id="2" name="Chart 1">
          <a:extLst>
            <a:ext uri="{FF2B5EF4-FFF2-40B4-BE49-F238E27FC236}">
              <a16:creationId xmlns:a16="http://schemas.microsoft.com/office/drawing/2014/main" id="{1402A2C1-9F85-41F3-F314-0AA58515A0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85724</xdr:colOff>
      <xdr:row>21</xdr:row>
      <xdr:rowOff>157161</xdr:rowOff>
    </xdr:from>
    <xdr:to>
      <xdr:col>10</xdr:col>
      <xdr:colOff>1466849</xdr:colOff>
      <xdr:row>37</xdr:row>
      <xdr:rowOff>123824</xdr:rowOff>
    </xdr:to>
    <xdr:graphicFrame macro="">
      <xdr:nvGraphicFramePr>
        <xdr:cNvPr id="2" name="Chart 1">
          <a:extLst>
            <a:ext uri="{FF2B5EF4-FFF2-40B4-BE49-F238E27FC236}">
              <a16:creationId xmlns:a16="http://schemas.microsoft.com/office/drawing/2014/main" id="{F5873A3C-6046-40B2-9C53-4221CC3474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95250</xdr:colOff>
      <xdr:row>19</xdr:row>
      <xdr:rowOff>123825</xdr:rowOff>
    </xdr:from>
    <xdr:to>
      <xdr:col>10</xdr:col>
      <xdr:colOff>19050</xdr:colOff>
      <xdr:row>91</xdr:row>
      <xdr:rowOff>114300</xdr:rowOff>
    </xdr:to>
    <xdr:graphicFrame macro="">
      <xdr:nvGraphicFramePr>
        <xdr:cNvPr id="2" name="Chart 1">
          <a:extLst>
            <a:ext uri="{FF2B5EF4-FFF2-40B4-BE49-F238E27FC236}">
              <a16:creationId xmlns:a16="http://schemas.microsoft.com/office/drawing/2014/main" id="{CD1E8C3F-AA5D-414F-88CE-A97829B926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A619E9-8A83-4185-B8F8-7062F5FEBA1F}" name="All" displayName="All" ref="C9:P159" totalsRowShown="0" headerRowDxfId="188" dataDxfId="186" headerRowBorderDxfId="187" tableBorderDxfId="185" totalsRowBorderDxfId="184">
  <autoFilter ref="C9:P159" xr:uid="{73A619E9-8A83-4185-B8F8-7062F5FEBA1F}"/>
  <sortState xmlns:xlrd2="http://schemas.microsoft.com/office/spreadsheetml/2017/richdata2" ref="C10:P159">
    <sortCondition ref="C9:C159"/>
  </sortState>
  <tableColumns count="14">
    <tableColumn id="1" xr3:uid="{A42E4722-2460-4CB8-9B1D-63C1F5F01833}" name="#" dataDxfId="183"/>
    <tableColumn id="2" xr3:uid="{7BB4ED8B-E7E3-4B8D-8666-B96D66A6CD9B}" name="Subject Area" dataDxfId="182"/>
    <tableColumn id="3" xr3:uid="{8800A754-C660-4599-8197-74C8AD544E37}" name="Variable Name" dataDxfId="181"/>
    <tableColumn id="4" xr3:uid="{07099B79-DC5D-4D9B-9135-7C5C06B2C101}" name="Performance Standard Question" dataDxfId="180"/>
    <tableColumn id="5" xr3:uid="{5D187E69-F15E-43D1-93F8-E95A8F3AB521}" name="Link" dataDxfId="179"/>
    <tableColumn id="6" xr3:uid="{9D3A560C-741A-438E-A4D8-5F8E995C81A8}" name="Not Applicable Explanation" dataDxfId="178"/>
    <tableColumn id="7" xr3:uid="{7ADBC4D6-5F4B-4FE8-A4F2-D2C70673EF0C}" name="Response" dataDxfId="177"/>
    <tableColumn id="8" xr3:uid="{90F3A43D-8FDB-4FC4-BA91-DCF0836B3CD1}" name="Directions" dataDxfId="176"/>
    <tableColumn id="9" xr3:uid="{1E62ABCD-92A3-429D-87AF-6A49CD5D4094}" name="Yes" dataDxfId="175"/>
    <tableColumn id="10" xr3:uid="{BF7112AD-B904-4E13-879F-96B6CFAEC571}" name="More staff required " dataDxfId="174"/>
    <tableColumn id="11" xr3:uid="{CF50899E-E2AD-4D7E-9F23-B9F77866C153}" name="Additional training needed " dataDxfId="173"/>
    <tableColumn id="12" xr3:uid="{67535E52-454B-4CF1-8739-4466BF5E415A}" name="Lack of funding _x000a_(not staffing related) " dataDxfId="172"/>
    <tableColumn id="13" xr3:uid="{9518C933-1BAB-4E7E-AC88-9032B1DBD841}" name="Unaware of this requirement " dataDxfId="171"/>
    <tableColumn id="14" xr3:uid="{321CD68A-B351-4E4B-B5B8-0FF39E3B4273}" name="Not applicable" dataDxfId="17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89031D8-2C19-45DB-8033-73892DFF989A}" name="Administration" displayName="Administration" ref="C11:Q26" totalsRowShown="0" headerRowDxfId="169" dataDxfId="167" headerRowBorderDxfId="168" tableBorderDxfId="166" totalsRowBorderDxfId="165">
  <autoFilter ref="C11:Q26" xr:uid="{73A619E9-8A83-4185-B8F8-7062F5FEBA1F}"/>
  <sortState xmlns:xlrd2="http://schemas.microsoft.com/office/spreadsheetml/2017/richdata2" ref="C12:Q26">
    <sortCondition ref="C11:C26"/>
  </sortState>
  <tableColumns count="15">
    <tableColumn id="1" xr3:uid="{3DF81CB7-8A41-47EE-9543-B495664A2DED}" name="#" dataDxfId="164"/>
    <tableColumn id="2" xr3:uid="{3821EC7A-43DB-410A-B6D9-0477CE3673E4}" name="Subject Area" dataDxfId="163"/>
    <tableColumn id="3" xr3:uid="{C60D78A1-6D77-43D0-9A9C-80C3BFFAA7DF}" name="Variable Name" dataDxfId="162"/>
    <tableColumn id="4" xr3:uid="{DB5E52A0-43E6-45FC-8817-4BC40FDF8E3A}" name="Performance Standard Question" dataDxfId="161"/>
    <tableColumn id="5" xr3:uid="{B7DB7E41-B7F3-4CBA-8BF7-AD905762179A}" name="Link" dataDxfId="160"/>
    <tableColumn id="6" xr3:uid="{59A29250-6487-4C4E-8640-6AA15281B857}" name="Not Applicable Explanation" dataDxfId="159"/>
    <tableColumn id="7" xr3:uid="{BE2F16AE-760E-4E01-B7DD-484AAA2691B9}" name="Response #1" dataDxfId="158"/>
    <tableColumn id="15" xr3:uid="{40E29D0B-1977-407B-986C-BCCE165BCE00}" name="Response #2" dataDxfId="157"/>
    <tableColumn id="8" xr3:uid="{D8365067-A83C-47E3-A76A-B940897C250E}" name="Directions" dataDxfId="156"/>
    <tableColumn id="9" xr3:uid="{C6EB480A-E5A2-40EF-81D9-6B737BF6A8CF}" name="Yes" dataDxfId="155"/>
    <tableColumn id="10" xr3:uid="{C3357FB2-0C27-4A59-919D-16FEE7448A15}" name="More staff required " dataDxfId="154"/>
    <tableColumn id="11" xr3:uid="{EA0FDAC9-7EB4-497B-8684-DF13D2DFE6AF}" name="Additional training needed " dataDxfId="153"/>
    <tableColumn id="12" xr3:uid="{5FFEE243-10D9-46B1-B496-6AB1D92BE0AF}" name="Lack of funding _x000a_(not staffing related) " dataDxfId="152"/>
    <tableColumn id="13" xr3:uid="{4D3DB50D-E6AB-429A-BEBB-0672EE1E86FF}" name="Unaware of this requirement " dataDxfId="151"/>
    <tableColumn id="14" xr3:uid="{46A03CAF-DF9B-4B68-8C39-E97399295AE5}" name="Not applicable" dataDxfId="15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7B5365F-809F-464D-ACBA-3909402FF23D}" name="Community_Sanitation" displayName="Community_Sanitation" ref="C11:Q64" totalsRowShown="0" headerRowDxfId="149" dataDxfId="147" headerRowBorderDxfId="148" tableBorderDxfId="146" totalsRowBorderDxfId="145">
  <autoFilter ref="C11:Q64" xr:uid="{73A619E9-8A83-4185-B8F8-7062F5FEBA1F}"/>
  <sortState xmlns:xlrd2="http://schemas.microsoft.com/office/spreadsheetml/2017/richdata2" ref="C12:Q64">
    <sortCondition ref="C11:C64"/>
  </sortState>
  <tableColumns count="15">
    <tableColumn id="1" xr3:uid="{13F3105F-AD62-48AE-ACC2-6527D8FC31CA}" name="#" dataDxfId="144"/>
    <tableColumn id="2" xr3:uid="{FA198C31-C3CC-4F24-AC51-B5B2C7112AE8}" name="Subject Area" dataDxfId="143"/>
    <tableColumn id="3" xr3:uid="{E92B09D6-F59A-484D-BA66-F1A675390B52}" name="Variable Name" dataDxfId="142"/>
    <tableColumn id="4" xr3:uid="{B6AF8E7E-B209-47FE-9FC5-EE021B466394}" name="Performance Standard Question" dataDxfId="141"/>
    <tableColumn id="5" xr3:uid="{9336C11B-BAD0-4034-A645-67B635B582D9}" name="Link" dataDxfId="140"/>
    <tableColumn id="6" xr3:uid="{CB76C384-8DEA-4288-8147-979750DE4F54}" name="Not Applicable Explanation" dataDxfId="139"/>
    <tableColumn id="7" xr3:uid="{446F63DE-CCB6-4AC6-9B5F-53E101860CE4}" name="Response #1" dataDxfId="138"/>
    <tableColumn id="15" xr3:uid="{D00252B2-8751-41C1-A75D-CBAA3D172A3D}" name="Response #2" dataDxfId="137"/>
    <tableColumn id="8" xr3:uid="{F3BC48BA-1CF2-453C-B26F-2F57BC033F3A}" name="Directions" dataDxfId="136"/>
    <tableColumn id="9" xr3:uid="{939123E5-085E-4A9E-B8E4-3031F6540D07}" name="Yes" dataDxfId="135"/>
    <tableColumn id="10" xr3:uid="{13CEE454-7D0C-4EE0-B6D5-A5B2954B6A7A}" name="More staff required " dataDxfId="134"/>
    <tableColumn id="11" xr3:uid="{1B02F6FB-D76B-4FDE-8828-4FCEE3EDFE0C}" name="Additional training needed " dataDxfId="133"/>
    <tableColumn id="12" xr3:uid="{6905743E-26E5-4F64-ABB6-9075CB6992A0}" name="Lack of funding _x000a_(not staffing related) " dataDxfId="132"/>
    <tableColumn id="13" xr3:uid="{0CCE42DB-7031-43B3-BAD1-FD7799857728}" name="Unaware of this requirement " dataDxfId="131"/>
    <tableColumn id="14" xr3:uid="{5C5B69E5-9AC4-42C2-A9BA-F7F72DCF3187}" name="Not applicable" dataDxfId="13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3DB05D-488D-416C-B81F-A4074DDEEC3A}" name="Disease_Control_and_Prevention" displayName="Disease_Control_and_Prevention" ref="C11:Q21" totalsRowShown="0" headerRowDxfId="129" dataDxfId="127" headerRowBorderDxfId="128" tableBorderDxfId="126" totalsRowBorderDxfId="125">
  <autoFilter ref="C11:Q21" xr:uid="{73A619E9-8A83-4185-B8F8-7062F5FEBA1F}"/>
  <sortState xmlns:xlrd2="http://schemas.microsoft.com/office/spreadsheetml/2017/richdata2" ref="C12:Q21">
    <sortCondition ref="C11:C21"/>
  </sortState>
  <tableColumns count="15">
    <tableColumn id="1" xr3:uid="{744FABAC-CED3-4B57-8D93-241A86A14A42}" name="#" dataDxfId="124"/>
    <tableColumn id="2" xr3:uid="{0D640EE9-BD76-49D0-B6A7-3CE5F8A3A7DE}" name="Subject Area" dataDxfId="123"/>
    <tableColumn id="3" xr3:uid="{C81C87DC-D13C-43E6-BEA2-02EA8E66AED0}" name="Variable Name" dataDxfId="122"/>
    <tableColumn id="4" xr3:uid="{D7927DDE-AF24-4175-944E-6D3598DB88E7}" name="Performance Standard Question" dataDxfId="121"/>
    <tableColumn id="5" xr3:uid="{F3B50941-B629-4A96-8CD8-EA301F986FF3}" name="Link" dataDxfId="120"/>
    <tableColumn id="6" xr3:uid="{49CB7CC1-A423-43D0-A1BF-8EA3B15AECBE}" name="Not Applicable Explanation" dataDxfId="119"/>
    <tableColumn id="7" xr3:uid="{B29DAB74-424D-4A7F-9A34-A63EC12E3961}" name="Response #1" dataDxfId="118"/>
    <tableColumn id="15" xr3:uid="{B9EA3511-C791-4C6B-BAD9-74F8B43E50E6}" name="Response #2" dataDxfId="117"/>
    <tableColumn id="8" xr3:uid="{0FB96820-003E-4F55-9A2F-08FD658AAE78}" name="Directions" dataDxfId="116"/>
    <tableColumn id="9" xr3:uid="{6C4C9EB8-D2C2-417B-87D0-502236B8227B}" name="Yes" dataDxfId="115"/>
    <tableColumn id="10" xr3:uid="{0087A5ED-8850-412D-BF8C-CA49492B5909}" name="More staff required " dataDxfId="114"/>
    <tableColumn id="11" xr3:uid="{21C5A95D-441E-475D-AB9D-4A5997F2F40B}" name="Additional training needed " dataDxfId="113"/>
    <tableColumn id="12" xr3:uid="{CBA2990D-AD51-4023-9C50-591B5FEEA82C}" name="Lack of funding _x000a_(not staffing related) " dataDxfId="112"/>
    <tableColumn id="13" xr3:uid="{9FD12FA9-E60D-4DF4-A0EC-EE8B89FAFE92}" name="Unaware of this requirement " dataDxfId="111"/>
    <tableColumn id="14" xr3:uid="{75621C1C-4E4E-446A-B7F9-E02C3A1B720D}" name="Not applicable" dataDxfId="110"/>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6FC67EC-60C8-4A29-8FF7-2A16CB652A3C}" name="Environmental_Protection" displayName="Environmental_Protection" ref="C11:Q31" totalsRowShown="0" headerRowDxfId="109" dataDxfId="107" headerRowBorderDxfId="108" tableBorderDxfId="106" totalsRowBorderDxfId="105">
  <autoFilter ref="C11:Q31" xr:uid="{73A619E9-8A83-4185-B8F8-7062F5FEBA1F}"/>
  <sortState xmlns:xlrd2="http://schemas.microsoft.com/office/spreadsheetml/2017/richdata2" ref="C12:Q31">
    <sortCondition ref="C11:C31"/>
  </sortState>
  <tableColumns count="15">
    <tableColumn id="1" xr3:uid="{2145CA02-82C0-4B35-AAFF-3CC7E1C278DE}" name="#" dataDxfId="104"/>
    <tableColumn id="2" xr3:uid="{969B426D-DAB3-4A5B-8D97-5898B19B4236}" name="Subject Area" dataDxfId="103"/>
    <tableColumn id="3" xr3:uid="{57CF5209-70FB-4B58-8D1A-C7E1A1093DBD}" name="Variable Name" dataDxfId="102"/>
    <tableColumn id="4" xr3:uid="{5567D4E9-9596-48D4-98DD-BFE8C47B7FC2}" name="Performance Standard Question" dataDxfId="101"/>
    <tableColumn id="5" xr3:uid="{E5A98292-07CA-4774-9E1D-467B9AC5FD1F}" name="Link" dataDxfId="100"/>
    <tableColumn id="6" xr3:uid="{47FFD7DB-70FC-458F-A3C3-C1894AE99EA9}" name="Not Applicable Explanation" dataDxfId="99"/>
    <tableColumn id="7" xr3:uid="{C1C65EDA-FEDB-4BFA-BB3A-D5A016A16730}" name="Response #1" dataDxfId="98"/>
    <tableColumn id="15" xr3:uid="{AC23100A-2B01-4CAE-B3DC-54425402E6AA}" name="Response #2" dataDxfId="97"/>
    <tableColumn id="8" xr3:uid="{A9309371-64A9-4CC1-B2D5-8BED280C664E}" name="Directions" dataDxfId="96"/>
    <tableColumn id="9" xr3:uid="{654CAB62-D149-43CA-91AF-8DC8BA71A3FC}" name="Yes" dataDxfId="95"/>
    <tableColumn id="10" xr3:uid="{5FF2E88C-4BD9-4619-A88F-0656764EB44D}" name="More staff required " dataDxfId="94"/>
    <tableColumn id="11" xr3:uid="{3456A159-B7B2-4472-9DEA-210AC8232D8D}" name="Additional training needed " dataDxfId="93"/>
    <tableColumn id="12" xr3:uid="{F2874E4C-DF81-4167-A403-2E85273FF169}" name="Lack of funding _x000a_(not staffing related) " dataDxfId="92"/>
    <tableColumn id="13" xr3:uid="{F98EAD0D-6490-48E9-BF19-F19176770EE3}" name="Unaware of this requirement " dataDxfId="91"/>
    <tableColumn id="14" xr3:uid="{640B0C86-83C8-47F2-B62E-65D874ACA755}" name="Not applicable" dataDxfId="90"/>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F581EBA-549F-4955-8B16-8EBDD3EB3222}" name="Food_Protection" displayName="Food_Protection" ref="C11:Q30" totalsRowShown="0" headerRowDxfId="89" dataDxfId="87" headerRowBorderDxfId="88" tableBorderDxfId="86" totalsRowBorderDxfId="85">
  <autoFilter ref="C11:Q30" xr:uid="{73A619E9-8A83-4185-B8F8-7062F5FEBA1F}"/>
  <sortState xmlns:xlrd2="http://schemas.microsoft.com/office/spreadsheetml/2017/richdata2" ref="C12:Q30">
    <sortCondition ref="C11:C30"/>
  </sortState>
  <tableColumns count="15">
    <tableColumn id="1" xr3:uid="{0343C060-6A12-4AA9-9848-4A9E34D5D0C3}" name="#" dataDxfId="84"/>
    <tableColumn id="2" xr3:uid="{02CB8412-18D3-4856-8854-469CADC5C196}" name="Subject Area" dataDxfId="83"/>
    <tableColumn id="3" xr3:uid="{8EC5913A-3C3E-414B-A8DE-6D64CD9E694A}" name="Variable Name" dataDxfId="82"/>
    <tableColumn id="4" xr3:uid="{EAF646F0-E3F9-4FD3-B440-5722764A90B5}" name="Performance Standard Question" dataDxfId="81"/>
    <tableColumn id="5" xr3:uid="{7C23EB6D-83F1-4996-A51F-DDDB6A4464A9}" name="Link" dataDxfId="80"/>
    <tableColumn id="6" xr3:uid="{C92BB4E4-8BCD-4A11-B3A9-4A594120550D}" name="Not Applicable Explanation" dataDxfId="79"/>
    <tableColumn id="7" xr3:uid="{D66A2E50-5A85-420F-A3A1-E67E04B76C8D}" name="Response #1" dataDxfId="78"/>
    <tableColumn id="15" xr3:uid="{989856FC-B347-4BAF-8BE3-F111514A2E1D}" name="Response #2" dataDxfId="77"/>
    <tableColumn id="8" xr3:uid="{D2880797-9717-4FE5-8366-C04F8D0B1F1B}" name="Directions" dataDxfId="76"/>
    <tableColumn id="9" xr3:uid="{38A3DFA4-DE1A-49C6-A94F-1708FE3D45EB}" name="Yes" dataDxfId="75"/>
    <tableColumn id="10" xr3:uid="{8304E8AF-0B06-44E8-A43B-04C07401EDAD}" name="More staff required " dataDxfId="74"/>
    <tableColumn id="11" xr3:uid="{991EE97F-F8D0-46CC-AEBD-7C12A8E606A3}" name="Additional training needed " dataDxfId="73"/>
    <tableColumn id="12" xr3:uid="{FCF22C0F-7F3C-4761-874A-786F424FFB45}" name="Lack of funding _x000a_(not staffing related) " dataDxfId="72"/>
    <tableColumn id="13" xr3:uid="{228E1931-2F4B-431B-8102-CDD38F9C7D6C}" name="Unaware of this requirement " dataDxfId="71"/>
    <tableColumn id="14" xr3:uid="{20A128ED-ED3B-45C9-8BCD-F68CCBE9849F}" name="Not applicable" dataDxfId="70"/>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FD7A204-F8CA-4E82-BEBE-865B05885635}" name="Housing" displayName="Housing" ref="C11:Q22" totalsRowShown="0" headerRowDxfId="69" dataDxfId="67" headerRowBorderDxfId="68" tableBorderDxfId="66" totalsRowBorderDxfId="65">
  <autoFilter ref="C11:Q22" xr:uid="{73A619E9-8A83-4185-B8F8-7062F5FEBA1F}"/>
  <sortState xmlns:xlrd2="http://schemas.microsoft.com/office/spreadsheetml/2017/richdata2" ref="C12:Q22">
    <sortCondition ref="C11:C22"/>
  </sortState>
  <tableColumns count="15">
    <tableColumn id="1" xr3:uid="{E63431B2-E99A-4D37-9A52-ECF2C61EB6E3}" name="#" dataDxfId="64"/>
    <tableColumn id="2" xr3:uid="{E1DFC952-4600-4D56-9567-EEB0AC093D2D}" name="Subject Area" dataDxfId="63"/>
    <tableColumn id="3" xr3:uid="{268F7F2C-47FB-447A-977F-DA10AB815C52}" name="Variable Name" dataDxfId="62"/>
    <tableColumn id="4" xr3:uid="{14BA17BE-8AE7-4F79-B4E5-7C1A98B6F089}" name="Performance Standard Question" dataDxfId="61"/>
    <tableColumn id="5" xr3:uid="{7BD58570-4174-4CE4-B00E-CB01785F65D0}" name="Link" dataDxfId="60"/>
    <tableColumn id="6" xr3:uid="{F90AF97A-0C09-44AD-A134-A652D0C94B98}" name="Not Applicable Explanation" dataDxfId="59"/>
    <tableColumn id="7" xr3:uid="{C7D0D92F-1237-47CD-AFCB-C2F9B3EB94CD}" name="Response #1" dataDxfId="58"/>
    <tableColumn id="15" xr3:uid="{CECCDA75-B4CA-4EF9-ACEC-685E0F45D5EA}" name="Response #2" dataDxfId="57"/>
    <tableColumn id="8" xr3:uid="{267A0F6E-30A2-41B3-A086-E64743AED88B}" name="Directions" dataDxfId="56"/>
    <tableColumn id="9" xr3:uid="{3A4B9DC1-FEB8-4BD6-85D2-F8B4F824A694}" name="Yes" dataDxfId="55"/>
    <tableColumn id="10" xr3:uid="{7E6242E7-2F3C-45C1-A3E5-2CAAC83D14FD}" name="More staff required " dataDxfId="54"/>
    <tableColumn id="11" xr3:uid="{156E58F7-77F0-4948-892B-491B98A43FE1}" name="Additional training needed " dataDxfId="53"/>
    <tableColumn id="12" xr3:uid="{350DFDB4-C6AA-46C3-9D3A-F736BF9838BF}" name="Lack of funding _x000a_(not staffing related) " dataDxfId="52"/>
    <tableColumn id="13" xr3:uid="{6C94BB47-5AC2-4F4C-8EEE-779D5EF9FF14}" name="Unaware of this requirement " dataDxfId="51"/>
    <tableColumn id="14" xr3:uid="{E595F936-5373-4F12-BE8E-6DDC758D9088}" name="Not applicable" dataDxfId="50"/>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77268A-BE16-4220-9345-5A47A8AD08F1}" name="Tobacco_Use_Prevention" displayName="Tobacco_Use_Prevention" ref="C11:Q23" totalsRowShown="0" headerRowDxfId="49" dataDxfId="47" headerRowBorderDxfId="48" tableBorderDxfId="46" totalsRowBorderDxfId="45">
  <autoFilter ref="C11:Q23" xr:uid="{73A619E9-8A83-4185-B8F8-7062F5FEBA1F}"/>
  <sortState xmlns:xlrd2="http://schemas.microsoft.com/office/spreadsheetml/2017/richdata2" ref="C12:Q23">
    <sortCondition ref="C11:C23"/>
  </sortState>
  <tableColumns count="15">
    <tableColumn id="1" xr3:uid="{4ADB64D4-8BE1-4FB9-8DC7-4D49783A4AB4}" name="#" dataDxfId="44"/>
    <tableColumn id="2" xr3:uid="{5BCAE63B-29C4-4B2B-9DBE-5E8AAE6088C4}" name="Subject Area" dataDxfId="43"/>
    <tableColumn id="3" xr3:uid="{4D8FEAC4-DA62-4E15-A7DE-57A4A2DB3360}" name="Variable Name" dataDxfId="42"/>
    <tableColumn id="4" xr3:uid="{33F2C0AE-994A-4E0E-BC04-8A2D1EC1E10A}" name="Performance Standard Question" dataDxfId="41"/>
    <tableColumn id="5" xr3:uid="{8A2FDF05-AD4A-4903-88D3-1CCADF307523}" name="Link" dataDxfId="40"/>
    <tableColumn id="6" xr3:uid="{D708F271-A447-4BDB-A141-AF8D9826E2B7}" name="Not Applicable Explanation" dataDxfId="39"/>
    <tableColumn id="7" xr3:uid="{4EA1FC59-82DB-4994-B3A8-5254658446CA}" name="Response #1" dataDxfId="38"/>
    <tableColumn id="15" xr3:uid="{BA0A2E60-AD6F-4A1D-B2A0-F6881897ADF5}" name="Response #2" dataDxfId="37"/>
    <tableColumn id="8" xr3:uid="{F390DDD2-9AA0-4BD9-8B5F-654133705963}" name="Directions" dataDxfId="36"/>
    <tableColumn id="9" xr3:uid="{8F80892F-39C4-4969-8309-AC38B50821B2}" name="Yes" dataDxfId="35"/>
    <tableColumn id="10" xr3:uid="{88FCAB12-C959-4848-B4F0-DBF6EF6065B4}" name="More staff required " dataDxfId="34"/>
    <tableColumn id="11" xr3:uid="{731D2EE2-16F9-4830-AD2F-A41FBF2019E4}" name="Additional training needed " dataDxfId="33"/>
    <tableColumn id="12" xr3:uid="{92456784-443A-4377-BF24-22FE781EA3E1}" name="Lack of funding _x000a_(not staffing related) " dataDxfId="32"/>
    <tableColumn id="13" xr3:uid="{351E9D6A-890A-45F4-AE02-E2FAADD34B89}" name="Unaware of this requirement " dataDxfId="31"/>
    <tableColumn id="14" xr3:uid="{8E0D24FF-6E14-4145-B234-71FD21711AA8}" name="Not applicable" dataDxfId="30"/>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1A96E7F-2448-4B82-8032-5A7F3C291FC9}" name="Other_Table" displayName="Other_Table" ref="C11:Q22" totalsRowShown="0" headerRowDxfId="29" dataDxfId="27" headerRowBorderDxfId="28" tableBorderDxfId="26" totalsRowBorderDxfId="25">
  <autoFilter ref="C11:Q22" xr:uid="{73A619E9-8A83-4185-B8F8-7062F5FEBA1F}"/>
  <sortState xmlns:xlrd2="http://schemas.microsoft.com/office/spreadsheetml/2017/richdata2" ref="C12:Q22">
    <sortCondition ref="C11:C22"/>
  </sortState>
  <tableColumns count="15">
    <tableColumn id="1" xr3:uid="{F5B1CDD2-7C3C-46C0-85BE-3615D9C26A06}" name="#" dataDxfId="24"/>
    <tableColumn id="2" xr3:uid="{1C98E03D-01D0-493A-A4B5-34B9893202FC}" name="Subject Area" dataDxfId="23"/>
    <tableColumn id="3" xr3:uid="{FC7FBF22-D8E6-4C41-9B84-CAAD7F8DC686}" name="Variable Name" dataDxfId="22"/>
    <tableColumn id="4" xr3:uid="{6D7A4E93-E55A-4515-A48C-279B862AF060}" name="Performance Standard Question" dataDxfId="21"/>
    <tableColumn id="5" xr3:uid="{BA9934E3-6086-4F9B-AEAC-A80343222F4A}" name="Link" dataDxfId="20"/>
    <tableColumn id="6" xr3:uid="{14DDE847-FC8D-4C10-A518-6CC7B76E2193}" name="Not Applicable Explanation" dataDxfId="19"/>
    <tableColumn id="7" xr3:uid="{B06BB28A-B58B-44C2-AFB9-9D4BC7B6CFD4}" name="Response #1" dataDxfId="18"/>
    <tableColumn id="15" xr3:uid="{B75BAF2B-D854-461E-9F0F-6E6CA019EEB3}" name="Response #2" dataDxfId="17"/>
    <tableColumn id="8" xr3:uid="{18BA1F9B-25D1-4329-92C5-E3E560B667F1}" name="Directions" dataDxfId="16"/>
    <tableColumn id="9" xr3:uid="{17D22F8A-0C19-444F-B96B-6F64EDE8125B}" name="Yes" dataDxfId="15"/>
    <tableColumn id="10" xr3:uid="{12F5FEC1-BB3D-48DA-B692-6405D1FEB988}" name="More staff required " dataDxfId="14"/>
    <tableColumn id="11" xr3:uid="{F89726FB-C89D-4964-8801-126F9D0C8394}" name="Additional training needed " dataDxfId="13"/>
    <tableColumn id="12" xr3:uid="{A63B5ADD-6AEC-4E4F-8BB1-20AEB4F1A5D7}" name="Lack of funding _x000a_(not staffing related) " dataDxfId="12"/>
    <tableColumn id="13" xr3:uid="{809E085A-93C0-4B41-B344-667FD6CF6372}" name="Unaware of this requirement " dataDxfId="11"/>
    <tableColumn id="14" xr3:uid="{4780AA1F-66D8-469D-91C3-1A92B814E3A1}" name="Not applicable" dataDxfId="10"/>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mass.gov/doc/105-cmr-410-state-sanitary-code-chapter-ii-minimum-standards-of-fitness-for-human-habitation/download" TargetMode="External"/><Relationship Id="rId3" Type="http://schemas.openxmlformats.org/officeDocument/2006/relationships/hyperlink" Target="https://malegislature.gov/Laws/GeneralLaws/PartI/TitleXX/Chapter140/Section32C" TargetMode="External"/><Relationship Id="rId7" Type="http://schemas.openxmlformats.org/officeDocument/2006/relationships/hyperlink" Target="https://www.mass.gov/doc/105-cmr-410-state-sanitary-code-chapter-ii-minimum-standards-of-fitness-for-human-habitation/download" TargetMode="External"/><Relationship Id="rId12" Type="http://schemas.openxmlformats.org/officeDocument/2006/relationships/table" Target="../tables/table7.xml"/><Relationship Id="rId2" Type="http://schemas.openxmlformats.org/officeDocument/2006/relationships/hyperlink" Target="https://malegislature.gov/Laws/GeneralLaws/PartI/TitleXX/Chapter140/Section32C" TargetMode="External"/><Relationship Id="rId1" Type="http://schemas.openxmlformats.org/officeDocument/2006/relationships/hyperlink" Target="https://malegislature.gov/Laws/GeneralLaws/PartI/TitleXX/Chapter140/Section32b" TargetMode="External"/><Relationship Id="rId6" Type="http://schemas.openxmlformats.org/officeDocument/2006/relationships/hyperlink" Target="https://malegislature.gov/Laws/GeneralLaws/PartI/TitleXX/Chapter140/Section36" TargetMode="External"/><Relationship Id="rId11" Type="http://schemas.openxmlformats.org/officeDocument/2006/relationships/printerSettings" Target="../printerSettings/printerSettings9.bin"/><Relationship Id="rId5" Type="http://schemas.openxmlformats.org/officeDocument/2006/relationships/hyperlink" Target="https://malegislature.gov/Laws/GeneralLaws/PartI/TitleXX/Chapter140/Section32b" TargetMode="External"/><Relationship Id="rId10" Type="http://schemas.openxmlformats.org/officeDocument/2006/relationships/hyperlink" Target="https://www.mass.gov/doc/105-cmr-410-state-sanitary-code-chapter-ii-minimum-standards-of-fitness-for-human-habitation/download" TargetMode="External"/><Relationship Id="rId4" Type="http://schemas.openxmlformats.org/officeDocument/2006/relationships/hyperlink" Target="https://malegislature.gov/Laws/GeneralLaws/PartI/TitleXX/Chapter140/Section32C" TargetMode="External"/><Relationship Id="rId9" Type="http://schemas.openxmlformats.org/officeDocument/2006/relationships/hyperlink" Target="https://www.mass.gov/doc/105-cmr-410-state-sanitary-code-chapter-ii-minimum-standards-of-fitness-for-human-habitation/download"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malegislature.gov/Laws/SessionLaws/Acts/2019/Chapter133" TargetMode="External"/><Relationship Id="rId13" Type="http://schemas.openxmlformats.org/officeDocument/2006/relationships/table" Target="../tables/table8.xml"/><Relationship Id="rId3" Type="http://schemas.openxmlformats.org/officeDocument/2006/relationships/hyperlink" Target="https://www.mass.gov/doc/105-cmr-665-minimum-standards-for-retail-sale-of-tobacco-and-electronic-nicotine-delivery/download" TargetMode="External"/><Relationship Id="rId7" Type="http://schemas.openxmlformats.org/officeDocument/2006/relationships/hyperlink" Target="https://malegislature.gov/Laws/GeneralLaws/PartIV/TitleI/Chapter270/Section6A" TargetMode="External"/><Relationship Id="rId12" Type="http://schemas.openxmlformats.org/officeDocument/2006/relationships/printerSettings" Target="../printerSettings/printerSettings10.bin"/><Relationship Id="rId2" Type="http://schemas.openxmlformats.org/officeDocument/2006/relationships/hyperlink" Target="https://www.mass.gov/doc/105-cmr-665-minimum-standards-for-retail-sale-of-tobacco-and-electronic-nicotine-delivery/download" TargetMode="External"/><Relationship Id="rId1" Type="http://schemas.openxmlformats.org/officeDocument/2006/relationships/hyperlink" Target="https://www.mass.gov/doc/105-cmr-665-minimum-standards-for-retail-sale-of-tobacco-and-electronic-nicotine-delivery/download" TargetMode="External"/><Relationship Id="rId6" Type="http://schemas.openxmlformats.org/officeDocument/2006/relationships/hyperlink" Target="https://malegislature.gov/Laws/SessionLaws/Acts/2019/Chapter133" TargetMode="External"/><Relationship Id="rId11" Type="http://schemas.openxmlformats.org/officeDocument/2006/relationships/hyperlink" Target="https://www.mass.gov/doc/105-cmr-661-regulations-implementing-mgl-c270-s22/download" TargetMode="External"/><Relationship Id="rId5" Type="http://schemas.openxmlformats.org/officeDocument/2006/relationships/hyperlink" Target="https://www.mass.gov/doc/105-cmr-665-minimum-standards-for-retail-sale-of-tobacco-and-electronic-nicotine-delivery/download" TargetMode="External"/><Relationship Id="rId10" Type="http://schemas.openxmlformats.org/officeDocument/2006/relationships/hyperlink" Target="https://www.mass.gov/doc/105-cmr-661-regulations-implementing-mgl-c270-s22/download" TargetMode="External"/><Relationship Id="rId4" Type="http://schemas.openxmlformats.org/officeDocument/2006/relationships/hyperlink" Target="https://www.mass.gov/doc/105-cmr-665-minimum-standards-for-retail-sale-of-tobacco-and-electronic-nicotine-delivery/download" TargetMode="External"/><Relationship Id="rId9" Type="http://schemas.openxmlformats.org/officeDocument/2006/relationships/hyperlink" Target="https://malegislature.gov/Laws/GeneralLaws/PartIV/TitleI/Chapter270/Section22"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malegislature.gov/Laws/GeneralLaws/PartI/TitleXVI/Chapter111/Section143" TargetMode="External"/><Relationship Id="rId3" Type="http://schemas.openxmlformats.org/officeDocument/2006/relationships/hyperlink" Target="https://malegislature.gov/Laws/GeneralLaws/PartI/TitleXIX/Chapter129/Section15" TargetMode="External"/><Relationship Id="rId7" Type="http://schemas.openxmlformats.org/officeDocument/2006/relationships/hyperlink" Target="https://malegislature.gov/Laws/GeneralLaws/PartI/TitleXVI/Chapter111/Section151" TargetMode="External"/><Relationship Id="rId12" Type="http://schemas.openxmlformats.org/officeDocument/2006/relationships/table" Target="../tables/table9.xml"/><Relationship Id="rId2" Type="http://schemas.openxmlformats.org/officeDocument/2006/relationships/hyperlink" Target="https://malegislature.gov/Laws/GeneralLaws/PartI/TitleXVI/Chapter111/Section30" TargetMode="External"/><Relationship Id="rId1" Type="http://schemas.openxmlformats.org/officeDocument/2006/relationships/hyperlink" Target="https://malegislature.gov/Laws/GeneralLaws/PartI/TitleXVI/Chapter111/Section31" TargetMode="External"/><Relationship Id="rId6" Type="http://schemas.openxmlformats.org/officeDocument/2006/relationships/hyperlink" Target="https://www.mass.gov/doc/105-cmr-120-the-control-of-radiation-0/download" TargetMode="External"/><Relationship Id="rId11" Type="http://schemas.openxmlformats.org/officeDocument/2006/relationships/printerSettings" Target="../printerSettings/printerSettings11.bin"/><Relationship Id="rId5" Type="http://schemas.openxmlformats.org/officeDocument/2006/relationships/hyperlink" Target="https://malegislature.gov/Laws/GeneralLaws/PartI/TitleXIX/Chapter131/Section80A" TargetMode="External"/><Relationship Id="rId10" Type="http://schemas.openxmlformats.org/officeDocument/2006/relationships/hyperlink" Target="https://malegislature.gov/Laws/GeneralLaws/PartI/TitleXVI/Chapter111/Section8c" TargetMode="External"/><Relationship Id="rId4" Type="http://schemas.openxmlformats.org/officeDocument/2006/relationships/hyperlink" Target="https://malegislature.gov/Laws/GeneralLaws/PartI/TitleXIX/Chapter131/Section80A" TargetMode="External"/><Relationship Id="rId9" Type="http://schemas.openxmlformats.org/officeDocument/2006/relationships/hyperlink" Target="https://malegislature.gov/Laws/GeneralLaws/PartI/TitleXVI/Chapter111/Section155"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mass.gov/info-details/self-assessment-tool/latest?auHash=yysUk2M0ll2aRvBR7e3eePfBAlecHobv5L5Zc23tkJk" TargetMode="External"/><Relationship Id="rId3" Type="http://schemas.openxmlformats.org/officeDocument/2006/relationships/hyperlink" Target="https://academicpublichealthcorps.org/request-services/" TargetMode="External"/><Relationship Id="rId7" Type="http://schemas.openxmlformats.org/officeDocument/2006/relationships/hyperlink" Target="https://forms.gle/Gug42pVKcAsxj2u59" TargetMode="External"/><Relationship Id="rId2" Type="http://schemas.openxmlformats.org/officeDocument/2006/relationships/hyperlink" Target="https://www.mass.gov/info-details/local-public-health-workforce-development" TargetMode="External"/><Relationship Id="rId1" Type="http://schemas.openxmlformats.org/officeDocument/2006/relationships/hyperlink" Target="https://www.phf.org/programs/TRAIN/Pages/TRAIN_Learning_Network_Partners.aspx" TargetMode="External"/><Relationship Id="rId6" Type="http://schemas.openxmlformats.org/officeDocument/2006/relationships/hyperlink" Target="https://www.mass.gov/info-details/shared-services" TargetMode="External"/><Relationship Id="rId5" Type="http://schemas.openxmlformats.org/officeDocument/2006/relationships/hyperlink" Target="https://bmestrategies022.sharepoint.com/:w:/s/MDPHTACapacityAssessment/EU36keCUtX5Jm5hHq43vNUYBhm0S3onFX6k4QZTVOGaRpg?e=bwXbrx" TargetMode="External"/><Relationship Id="rId10" Type="http://schemas.openxmlformats.org/officeDocument/2006/relationships/drawing" Target="../drawings/drawing2.xml"/><Relationship Id="rId4" Type="http://schemas.openxmlformats.org/officeDocument/2006/relationships/hyperlink" Target="https://sites.bu.edu/masslocalinstitute/training/on-your-time-trainings/" TargetMode="External"/><Relationship Id="rId9"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mass.gov/info-details/self-assessment-tool/latest?auHash=yysUk2M0ll2aRvBR7e3eePfBAlecHobv5L5Zc23tkJk" TargetMode="External"/><Relationship Id="rId3" Type="http://schemas.openxmlformats.org/officeDocument/2006/relationships/hyperlink" Target="https://academicpublichealthcorps.org/request-services/" TargetMode="External"/><Relationship Id="rId7" Type="http://schemas.openxmlformats.org/officeDocument/2006/relationships/hyperlink" Target="https://forms.gle/Gug42pVKcAsxj2u59" TargetMode="External"/><Relationship Id="rId2" Type="http://schemas.openxmlformats.org/officeDocument/2006/relationships/hyperlink" Target="https://www.mass.gov/info-details/local-public-health-workforce-development" TargetMode="External"/><Relationship Id="rId1" Type="http://schemas.openxmlformats.org/officeDocument/2006/relationships/hyperlink" Target="https://www.phf.org/programs/TRAIN/Pages/TRAIN_Learning_Network_Partners.aspx" TargetMode="External"/><Relationship Id="rId6" Type="http://schemas.openxmlformats.org/officeDocument/2006/relationships/hyperlink" Target="https://www.mass.gov/info-details/shared-services" TargetMode="External"/><Relationship Id="rId5" Type="http://schemas.openxmlformats.org/officeDocument/2006/relationships/hyperlink" Target="https://bmestrategies022.sharepoint.com/:w:/s/MDPHTACapacityAssessment/EU36keCUtX5Jm5hHq43vNUYBhm0S3onFX6k4QZTVOGaRpg?e=bwXbrx" TargetMode="External"/><Relationship Id="rId10" Type="http://schemas.openxmlformats.org/officeDocument/2006/relationships/drawing" Target="../drawings/drawing3.xml"/><Relationship Id="rId4" Type="http://schemas.openxmlformats.org/officeDocument/2006/relationships/hyperlink" Target="https://sites.bu.edu/masslocalinstitute/training/on-your-time-trainings/" TargetMode="External"/><Relationship Id="rId9"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mass.gov/doc/2022-2023-capacity-assessment-summary-report/download?_gl=1%2Aj3qk8t%2A_ga%2AMTM5MDUzNTk1Mi4xNjYwMTQzMjE0%2A_ga_SW2TVH2WBY%2AMTY5NjU5NjIzMi41Ny4xLjE2OTY1OTgyNzguMC4wLjA" TargetMode="External"/><Relationship Id="rId2" Type="http://schemas.openxmlformats.org/officeDocument/2006/relationships/hyperlink" Target="https://www.mass.gov/info-details/capacity-assessment-interactive-data-dashboard" TargetMode="External"/><Relationship Id="rId1" Type="http://schemas.openxmlformats.org/officeDocument/2006/relationships/hyperlink" Target="https://www.mass.gov/resource/performance-standards-for-local-public-health" TargetMode="External"/><Relationship Id="rId6" Type="http://schemas.openxmlformats.org/officeDocument/2006/relationships/printerSettings" Target="../printerSettings/printerSettings1.bin"/><Relationship Id="rId5" Type="http://schemas.openxmlformats.org/officeDocument/2006/relationships/hyperlink" Target="https://www.mass.gov/info-details/self-assessment-tool/latest?auHash=yysUk2M0ll2aRvBR7e3eePfBAlecHobv5L5Zc23tkJk" TargetMode="External"/><Relationship Id="rId4" Type="http://schemas.openxmlformats.org/officeDocument/2006/relationships/hyperlink" Target="https://forms.gle/Gug42pVKcAsxj2u5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6" Type="http://schemas.openxmlformats.org/officeDocument/2006/relationships/hyperlink" Target="https://www.mass.gov/doc/105-cmr-661-regulations-implementing-mgl-c270-s22/download" TargetMode="External"/><Relationship Id="rId117" Type="http://schemas.openxmlformats.org/officeDocument/2006/relationships/hyperlink" Target="https://malegislature.gov/Laws/GeneralLaws/PartI/TitleXVI/Chapter111/Section151" TargetMode="External"/><Relationship Id="rId21" Type="http://schemas.openxmlformats.org/officeDocument/2006/relationships/hyperlink" Target="https://www.mass.gov/doc/105-cmr-665-minimum-standards-for-retail-sale-of-tobacco-and-electronic-nicotine-delivery/download" TargetMode="External"/><Relationship Id="rId42" Type="http://schemas.openxmlformats.org/officeDocument/2006/relationships/hyperlink" Target="https://www.mass.gov/doc/310-cmr-7-air-pollution-control/download" TargetMode="External"/><Relationship Id="rId47" Type="http://schemas.openxmlformats.org/officeDocument/2006/relationships/hyperlink" Target="https://malegislature.gov/Laws/GeneralLaws/PartI/TitleXVI/Chapter111/Section5s" TargetMode="External"/><Relationship Id="rId63" Type="http://schemas.openxmlformats.org/officeDocument/2006/relationships/hyperlink" Target="https://www.mass.gov/doc/105-cmr-440-state-sanitary-code-chapter-vi-minimum-standards-for-developed-family-type-camp/download" TargetMode="External"/><Relationship Id="rId68" Type="http://schemas.openxmlformats.org/officeDocument/2006/relationships/hyperlink" Target="https://www.mass.gov/doc/105-cmr-590-state-sanitary-code-chapter-x-minimum-sanitation-standards-for-food-establishments/download" TargetMode="External"/><Relationship Id="rId84" Type="http://schemas.openxmlformats.org/officeDocument/2006/relationships/hyperlink" Target="https://malegislature.gov/Laws/GeneralLaws/Parti/Titlexvi/Chapter111/Section150b" TargetMode="External"/><Relationship Id="rId89" Type="http://schemas.openxmlformats.org/officeDocument/2006/relationships/hyperlink" Target="https://malegislature.gov/Laws/GeneralLaws/PartI/TitleXX/Chapter140/Section32C" TargetMode="External"/><Relationship Id="rId112" Type="http://schemas.openxmlformats.org/officeDocument/2006/relationships/hyperlink" Target="https://www.mass.gov/doc/105-cmr-430-minimum-standards-for-recreational-camps-for-children-state-sanitary-code-chapter/download" TargetMode="External"/><Relationship Id="rId133" Type="http://schemas.openxmlformats.org/officeDocument/2006/relationships/hyperlink" Target="https://www.mass.gov/doc/310-cmr-15000-title-5-of-the-state-environmental-code/download" TargetMode="External"/><Relationship Id="rId138" Type="http://schemas.openxmlformats.org/officeDocument/2006/relationships/hyperlink" Target="https://www.mass.gov/doc/314-cmr-1600-notification-requirements-to-promote-public-awareness-of-sewage-pollution-1/download" TargetMode="External"/><Relationship Id="rId16" Type="http://schemas.openxmlformats.org/officeDocument/2006/relationships/hyperlink" Target="https://malegislature.gov/Laws/GeneralLaws/PartI/TitleXVI/Chapter111/Section26B" TargetMode="External"/><Relationship Id="rId107" Type="http://schemas.openxmlformats.org/officeDocument/2006/relationships/hyperlink" Target="https://www.mass.gov/doc/105-cmr-480-minimum-requirements-for-the-management-of-medical-or-biological-waste-state/download" TargetMode="External"/><Relationship Id="rId11" Type="http://schemas.openxmlformats.org/officeDocument/2006/relationships/hyperlink" Target="https://malegislature.gov/Laws/GeneralLaws/PartI/TitleXVI/Chapter111/Section26E" TargetMode="External"/><Relationship Id="rId32" Type="http://schemas.openxmlformats.org/officeDocument/2006/relationships/hyperlink" Target="https://malegislature.gov/Laws/GeneralLaws/PartI/TitleXX/Chapter140/Section145a" TargetMode="External"/><Relationship Id="rId37" Type="http://schemas.openxmlformats.org/officeDocument/2006/relationships/hyperlink" Target="https://www.mass.gov/doc/105-cmr-300-reportable-diseases-surveillance-and-isolation-and-quarantine-requirements/download" TargetMode="External"/><Relationship Id="rId53" Type="http://schemas.openxmlformats.org/officeDocument/2006/relationships/hyperlink" Target="https://malegislature.gov/Laws/GeneralLaws/PartI/TitleXVI/Chapter114/Section45" TargetMode="External"/><Relationship Id="rId58" Type="http://schemas.openxmlformats.org/officeDocument/2006/relationships/hyperlink" Target="https://malegislature.gov/Laws/GeneralLaws/PartI/TitleXVI/Chapter114/Section49" TargetMode="External"/><Relationship Id="rId74" Type="http://schemas.openxmlformats.org/officeDocument/2006/relationships/hyperlink" Target="https://malegislature.gov/Laws/GeneralLaws/PartI/TitleXV/Chapter94/Section65H" TargetMode="External"/><Relationship Id="rId79" Type="http://schemas.openxmlformats.org/officeDocument/2006/relationships/hyperlink" Target="https://malegislature.gov/Laws/GeneralLaws/PartI/TitleXV/Chapter94/Section67" TargetMode="External"/><Relationship Id="rId102" Type="http://schemas.openxmlformats.org/officeDocument/2006/relationships/hyperlink" Target="https://www.mass.gov/doc/105-cmr-460-lead-poisoning-prevention-and-control/download" TargetMode="External"/><Relationship Id="rId123" Type="http://schemas.openxmlformats.org/officeDocument/2006/relationships/hyperlink" Target="https://malegislature.gov/Laws/GeneralLaws/PartI/TitleXVI/Chapter111/Section155" TargetMode="External"/><Relationship Id="rId128" Type="http://schemas.openxmlformats.org/officeDocument/2006/relationships/hyperlink" Target="https://www.mass.gov/doc/310-cmr-15000-title-5-of-the-state-environmental-code/download" TargetMode="External"/><Relationship Id="rId5" Type="http://schemas.openxmlformats.org/officeDocument/2006/relationships/hyperlink" Target="https://malegislature.gov/Laws/GeneralLaws/PartI/TitleXVI/Chapter111/Section30" TargetMode="External"/><Relationship Id="rId90" Type="http://schemas.openxmlformats.org/officeDocument/2006/relationships/hyperlink" Target="https://malegislature.gov/Laws/GeneralLaws/PartI/TitleXX/Chapter140/Section32C" TargetMode="External"/><Relationship Id="rId95" Type="http://schemas.openxmlformats.org/officeDocument/2006/relationships/hyperlink" Target="https://www.mass.gov/doc/105-cmr-410-state-sanitary-code-chapter-ii-minimum-standards-of-fitness-for-human-habitation/download" TargetMode="External"/><Relationship Id="rId22" Type="http://schemas.openxmlformats.org/officeDocument/2006/relationships/hyperlink" Target="https://malegislature.gov/Laws/SessionLaws/Acts/2019/Chapter133" TargetMode="External"/><Relationship Id="rId27" Type="http://schemas.openxmlformats.org/officeDocument/2006/relationships/hyperlink" Target="https://www.mass.gov/doc/105-cmr-661-regulations-implementing-mgl-c270-s22/download" TargetMode="External"/><Relationship Id="rId43" Type="http://schemas.openxmlformats.org/officeDocument/2006/relationships/hyperlink" Target="https://www.mass.gov/doc/105-cmr-445-state-sanitary-code-chapter-vii-minimum-standards-for-bathing-beaches/download" TargetMode="External"/><Relationship Id="rId48" Type="http://schemas.openxmlformats.org/officeDocument/2006/relationships/hyperlink" Target="https://malegislature.gov/Laws/GeneralLaws/PartI/TitleXVI/Chapter111/Section5s" TargetMode="External"/><Relationship Id="rId64" Type="http://schemas.openxmlformats.org/officeDocument/2006/relationships/hyperlink" Target="https://www.mass.gov/doc/105-cmr-440-state-sanitary-code-chapter-vi-minimum-standards-for-developed-family-type-camp/download" TargetMode="External"/><Relationship Id="rId69" Type="http://schemas.openxmlformats.org/officeDocument/2006/relationships/hyperlink" Target="https://www.mass.gov/doc/105-cmr-590-state-sanitary-code-chapter-x-minimum-sanitation-standards-for-food-establishments/download" TargetMode="External"/><Relationship Id="rId113" Type="http://schemas.openxmlformats.org/officeDocument/2006/relationships/hyperlink" Target="https://www.mass.gov/doc/105-cmr-430-minimum-standards-for-recreational-camps-for-children-state-sanitary-code-chapter/download" TargetMode="External"/><Relationship Id="rId118" Type="http://schemas.openxmlformats.org/officeDocument/2006/relationships/hyperlink" Target="https://malegislature.gov/Laws/GeneralLaws/PartI/TitleXVI/Chapter111/Section143" TargetMode="External"/><Relationship Id="rId134" Type="http://schemas.openxmlformats.org/officeDocument/2006/relationships/hyperlink" Target="https://malegislature.gov/Laws/GeneralLaws/PartI/TitleXVI/Chapter111/Section31a" TargetMode="External"/><Relationship Id="rId139" Type="http://schemas.openxmlformats.org/officeDocument/2006/relationships/hyperlink" Target="https://www.mass.gov/doc/105-cmr-590-state-sanitary-code-chapter-x-minimum-sanitation-standards-for-food-establishments/download" TargetMode="External"/><Relationship Id="rId8" Type="http://schemas.openxmlformats.org/officeDocument/2006/relationships/hyperlink" Target="https://malegislature.gov/Laws/GeneralLaws/PartI/TitleXXII/Chapter164/Section124a" TargetMode="External"/><Relationship Id="rId51" Type="http://schemas.openxmlformats.org/officeDocument/2006/relationships/hyperlink" Target="https://malegislature.gov/Laws/GeneralLaws/PartI/TitleXIX/Chapter131/Section80A" TargetMode="External"/><Relationship Id="rId72" Type="http://schemas.openxmlformats.org/officeDocument/2006/relationships/hyperlink" Target="https://www.mass.gov/doc/105-cmr-500-good-manufacturing-practices-for-food/download" TargetMode="External"/><Relationship Id="rId80" Type="http://schemas.openxmlformats.org/officeDocument/2006/relationships/hyperlink" Target="https://malegislature.gov/Laws/GeneralLaws/PartI/TitleXV/Chapter94/Section10A" TargetMode="External"/><Relationship Id="rId85" Type="http://schemas.openxmlformats.org/officeDocument/2006/relationships/hyperlink" Target="https://malegislature.gov/Laws/GeneralLaws/Parti/Titlexvi/Chapter111/Section150b" TargetMode="External"/><Relationship Id="rId93" Type="http://schemas.openxmlformats.org/officeDocument/2006/relationships/hyperlink" Target="https://www.mass.gov/doc/105-cmr-410-state-sanitary-code-chapter-ii-minimum-standards-of-fitness-for-human-habitation/download" TargetMode="External"/><Relationship Id="rId98" Type="http://schemas.openxmlformats.org/officeDocument/2006/relationships/hyperlink" Target="https://www.mass.gov/doc/105-cmr-675-state-sanitary-code-chapter-xi-requirements-to-maintain-air-quality-in-indoor/download" TargetMode="External"/><Relationship Id="rId121" Type="http://schemas.openxmlformats.org/officeDocument/2006/relationships/hyperlink" Target="https://www.mass.gov/doc/310-cmr-19000-solid-waste-management-facility-regulations/download" TargetMode="External"/><Relationship Id="rId142" Type="http://schemas.openxmlformats.org/officeDocument/2006/relationships/table" Target="../tables/table1.xml"/><Relationship Id="rId3" Type="http://schemas.openxmlformats.org/officeDocument/2006/relationships/hyperlink" Target="https://malegislature.gov/Laws/GeneralLaws/PartI/TitleXVI/Chapter111/Section31" TargetMode="External"/><Relationship Id="rId12" Type="http://schemas.openxmlformats.org/officeDocument/2006/relationships/hyperlink" Target="https://malegislature.gov/Laws/GeneralLaws/PartI/TitleXVI/Chapter111/Section31" TargetMode="External"/><Relationship Id="rId17" Type="http://schemas.openxmlformats.org/officeDocument/2006/relationships/hyperlink" Target="https://www.mass.gov/doc/105-cmr-665-minimum-standards-for-retail-sale-of-tobacco-and-electronic-nicotine-delivery/download" TargetMode="External"/><Relationship Id="rId25" Type="http://schemas.openxmlformats.org/officeDocument/2006/relationships/hyperlink" Target="https://malegislature.gov/Laws/GeneralLaws/PartIV/TitleI/Chapter270/Section22" TargetMode="External"/><Relationship Id="rId33" Type="http://schemas.openxmlformats.org/officeDocument/2006/relationships/hyperlink" Target="https://www.mass.gov/doc/105-cmr-300-reportable-diseases-surveillance-and-isolation-and-quarantine-requirements/download" TargetMode="External"/><Relationship Id="rId38" Type="http://schemas.openxmlformats.org/officeDocument/2006/relationships/hyperlink" Target="https://www.mass.gov/doc/105-cmr-300-reportable-diseases-surveillance-and-isolation-and-quarantine-requirements/download" TargetMode="External"/><Relationship Id="rId46" Type="http://schemas.openxmlformats.org/officeDocument/2006/relationships/hyperlink" Target="https://malegislature.gov/Laws/GeneralLaws/PartI/TitleXVI/Chapter111/Section5s" TargetMode="External"/><Relationship Id="rId59" Type="http://schemas.openxmlformats.org/officeDocument/2006/relationships/hyperlink" Target="https://malegislature.gov/Laws/GeneralLaws/PartI/TitleXVI/Chapter114/Section49" TargetMode="External"/><Relationship Id="rId67" Type="http://schemas.openxmlformats.org/officeDocument/2006/relationships/hyperlink" Target="https://www.mass.gov/doc/105-cmr-420-state-sanitary-code-chapter-iii-farm-labor-camps/download" TargetMode="External"/><Relationship Id="rId103" Type="http://schemas.openxmlformats.org/officeDocument/2006/relationships/hyperlink" Target="https://www.mass.gov/doc/105-cmr-460-lead-poisoning-prevention-and-control/download" TargetMode="External"/><Relationship Id="rId108" Type="http://schemas.openxmlformats.org/officeDocument/2006/relationships/hyperlink" Target="https://www.mass.gov/doc/105-cmr-123-tanning-facilities/download" TargetMode="External"/><Relationship Id="rId116" Type="http://schemas.openxmlformats.org/officeDocument/2006/relationships/hyperlink" Target="https://www.mass.gov/doc/105-cmr-432-minimum-requirements-for-personal-flotation-devices-for-minor-children-at-municipal/download" TargetMode="External"/><Relationship Id="rId124" Type="http://schemas.openxmlformats.org/officeDocument/2006/relationships/hyperlink" Target="https://www.mass.gov/doc/105-cmr-435-state-sanitary-code-chapter-v-sanitary-standards-for-swimming-pools/download" TargetMode="External"/><Relationship Id="rId129" Type="http://schemas.openxmlformats.org/officeDocument/2006/relationships/hyperlink" Target="https://www.mass.gov/doc/310-cmr-15000-title-5-of-the-state-environmental-code/download" TargetMode="External"/><Relationship Id="rId137" Type="http://schemas.openxmlformats.org/officeDocument/2006/relationships/hyperlink" Target="https://www.mass.gov/doc/314-cmr-1600-notification-requirements-to-promote-public-awareness-of-sewage-pollution-1/download" TargetMode="External"/><Relationship Id="rId20" Type="http://schemas.openxmlformats.org/officeDocument/2006/relationships/hyperlink" Target="https://www.mass.gov/doc/105-cmr-665-minimum-standards-for-retail-sale-of-tobacco-and-electronic-nicotine-delivery/download" TargetMode="External"/><Relationship Id="rId41" Type="http://schemas.openxmlformats.org/officeDocument/2006/relationships/hyperlink" Target="https://www.mass.gov/doc/105-cmr-400-state-sanitary-code-chapter-i-general-administrative-procedures/download" TargetMode="External"/><Relationship Id="rId54" Type="http://schemas.openxmlformats.org/officeDocument/2006/relationships/hyperlink" Target="https://malegislature.gov/Laws/GeneralLaws/PartI/TitleXVI/Chapter114/Section45" TargetMode="External"/><Relationship Id="rId62" Type="http://schemas.openxmlformats.org/officeDocument/2006/relationships/hyperlink" Target="https://www.mass.gov/doc/105-cmr-440-state-sanitary-code-chapter-vi-minimum-standards-for-developed-family-type-camp/download" TargetMode="External"/><Relationship Id="rId70" Type="http://schemas.openxmlformats.org/officeDocument/2006/relationships/hyperlink" Target="https://www.mass.gov/doc/105-cmr-590-state-sanitary-code-chapter-x-minimum-sanitation-standards-for-food-establishments/download" TargetMode="External"/><Relationship Id="rId75" Type="http://schemas.openxmlformats.org/officeDocument/2006/relationships/hyperlink" Target="https://malegislature.gov/Laws/GeneralLaws/PartI/TitleXV/Chapter94/Section48A" TargetMode="External"/><Relationship Id="rId83" Type="http://schemas.openxmlformats.org/officeDocument/2006/relationships/hyperlink" Target="https://malegislature.gov/Laws/GeneralLaws/PartI/TitleXV/Chapter94/Section186" TargetMode="External"/><Relationship Id="rId88" Type="http://schemas.openxmlformats.org/officeDocument/2006/relationships/hyperlink" Target="https://malegislature.gov/Laws/GeneralLaws/PartI/TitleXX/Chapter140/Section32C" TargetMode="External"/><Relationship Id="rId91" Type="http://schemas.openxmlformats.org/officeDocument/2006/relationships/hyperlink" Target="https://malegislature.gov/Laws/GeneralLaws/PartI/TitleXX/Chapter140/Section32b" TargetMode="External"/><Relationship Id="rId96" Type="http://schemas.openxmlformats.org/officeDocument/2006/relationships/hyperlink" Target="https://www.mass.gov/doc/105-cmr-410-state-sanitary-code-chapter-ii-minimum-standards-of-fitness-for-human-habitation/download" TargetMode="External"/><Relationship Id="rId111" Type="http://schemas.openxmlformats.org/officeDocument/2006/relationships/hyperlink" Target="https://www.mass.gov/doc/105-cmr-123-tanning-facilities/download" TargetMode="External"/><Relationship Id="rId132" Type="http://schemas.openxmlformats.org/officeDocument/2006/relationships/hyperlink" Target="https://www.mass.gov/doc/310-cmr-15000-title-5-of-the-state-environmental-code/download" TargetMode="External"/><Relationship Id="rId140" Type="http://schemas.openxmlformats.org/officeDocument/2006/relationships/hyperlink" Target="https://www.mass.gov/doc/105-cmr-590-state-sanitary-code-chapter-x-minimum-sanitation-standards-for-food-establishments/download" TargetMode="External"/><Relationship Id="rId1" Type="http://schemas.openxmlformats.org/officeDocument/2006/relationships/hyperlink" Target="https://malegislature.gov/Laws/GeneralLaws/PartI/TitleXVI/Chapter111/Section31" TargetMode="External"/><Relationship Id="rId6" Type="http://schemas.openxmlformats.org/officeDocument/2006/relationships/hyperlink" Target="https://malegislature.gov/Laws/GeneralLaws/PartI/TitleXVI/Chapter111/Section31" TargetMode="External"/><Relationship Id="rId15" Type="http://schemas.openxmlformats.org/officeDocument/2006/relationships/hyperlink" Target="https://malegislature.gov/Laws/GeneralLaws/PartI/TitleXXI/Chapter149/Section136" TargetMode="External"/><Relationship Id="rId23" Type="http://schemas.openxmlformats.org/officeDocument/2006/relationships/hyperlink" Target="https://malegislature.gov/Laws/GeneralLaws/PartIV/TitleI/Chapter270/Section6A" TargetMode="External"/><Relationship Id="rId28" Type="http://schemas.openxmlformats.org/officeDocument/2006/relationships/hyperlink" Target="https://malegislature.gov/laws/generallaws/parti/titlexvi/chapter111/section122" TargetMode="External"/><Relationship Id="rId36" Type="http://schemas.openxmlformats.org/officeDocument/2006/relationships/hyperlink" Target="https://www.mass.gov/doc/105-cmr-300-reportable-diseases-surveillance-and-isolation-and-quarantine-requirements/download" TargetMode="External"/><Relationship Id="rId49" Type="http://schemas.openxmlformats.org/officeDocument/2006/relationships/hyperlink" Target="https://malegislature.gov/Laws/GeneralLaws/PartI/TitleXVI/Chapter111/Section5s" TargetMode="External"/><Relationship Id="rId57" Type="http://schemas.openxmlformats.org/officeDocument/2006/relationships/hyperlink" Target="https://malegislature.gov/Laws/GeneralLaws/PartI/TitleXVI/Chapter114/Section49" TargetMode="External"/><Relationship Id="rId106" Type="http://schemas.openxmlformats.org/officeDocument/2006/relationships/hyperlink" Target="https://www.mass.gov/doc/105-cmr-480-minimum-requirements-for-the-management-of-medical-or-biological-waste-state/download" TargetMode="External"/><Relationship Id="rId114" Type="http://schemas.openxmlformats.org/officeDocument/2006/relationships/hyperlink" Target="https://www.mass.gov/doc/105-cmr-430-minimum-standards-for-recreational-camps-for-children-state-sanitary-code-chapter/download" TargetMode="External"/><Relationship Id="rId119" Type="http://schemas.openxmlformats.org/officeDocument/2006/relationships/hyperlink" Target="https://www.mass.gov/doc/310-cmr-19000-solid-waste-management-facility-regulations/download" TargetMode="External"/><Relationship Id="rId127" Type="http://schemas.openxmlformats.org/officeDocument/2006/relationships/hyperlink" Target="https://www.mass.gov/doc/310-cmr-15000-title-5-of-the-state-environmental-code/download" TargetMode="External"/><Relationship Id="rId10" Type="http://schemas.openxmlformats.org/officeDocument/2006/relationships/hyperlink" Target="https://malegislature.gov/Laws/GeneralLaws/PartI/TitleXVI/Chapter111/Section27" TargetMode="External"/><Relationship Id="rId31" Type="http://schemas.openxmlformats.org/officeDocument/2006/relationships/hyperlink" Target="https://malegislature.gov/Laws/GeneralLaws/PartI/TitleXVI/Chapter111/Section109" TargetMode="External"/><Relationship Id="rId44" Type="http://schemas.openxmlformats.org/officeDocument/2006/relationships/hyperlink" Target="https://www.mass.gov/doc/105-cmr-445-state-sanitary-code-chapter-vii-minimum-standards-for-bathing-beaches/download" TargetMode="External"/><Relationship Id="rId52" Type="http://schemas.openxmlformats.org/officeDocument/2006/relationships/hyperlink" Target="https://malegislature.gov/Laws/GeneralLaws/PartI/TitleVII/Chapter46/Section11" TargetMode="External"/><Relationship Id="rId60" Type="http://schemas.openxmlformats.org/officeDocument/2006/relationships/hyperlink" Target="https://www.mass.gov/doc/105-cmr-120-the-control-of-radiation-0/download" TargetMode="External"/><Relationship Id="rId65" Type="http://schemas.openxmlformats.org/officeDocument/2006/relationships/hyperlink" Target="https://malegislature.gov/laws/generallaws/parti/titlexvi/chapter111/section128g" TargetMode="External"/><Relationship Id="rId73" Type="http://schemas.openxmlformats.org/officeDocument/2006/relationships/hyperlink" Target="https://www.mass.gov/doc/105-cmr-500-good-manufacturing-practices-for-food/download" TargetMode="External"/><Relationship Id="rId78" Type="http://schemas.openxmlformats.org/officeDocument/2006/relationships/hyperlink" Target="https://www.mass.gov/doc/105-cmr-500-good-manufacturing-practices-for-food/download" TargetMode="External"/><Relationship Id="rId81" Type="http://schemas.openxmlformats.org/officeDocument/2006/relationships/hyperlink" Target="https://malegislature.gov/Laws/GeneralLaws/PartI/TitleXV/Chapter94/Section89" TargetMode="External"/><Relationship Id="rId86" Type="http://schemas.openxmlformats.org/officeDocument/2006/relationships/hyperlink" Target="https://malegislature.gov/Laws/GeneralLaws/PartI/TitleXX/Chapter140/Section32b" TargetMode="External"/><Relationship Id="rId94" Type="http://schemas.openxmlformats.org/officeDocument/2006/relationships/hyperlink" Target="https://www.mass.gov/doc/105-cmr-410-state-sanitary-code-chapter-ii-minimum-standards-of-fitness-for-human-habitation/download" TargetMode="External"/><Relationship Id="rId99" Type="http://schemas.openxmlformats.org/officeDocument/2006/relationships/hyperlink" Target="https://malegislature.gov/Laws/GeneralLaws/PartI/TitleXVI/Chapter111/Section150a" TargetMode="External"/><Relationship Id="rId101" Type="http://schemas.openxmlformats.org/officeDocument/2006/relationships/hyperlink" Target="https://www.mass.gov/doc/105-cmr-460-lead-poisoning-prevention-and-control/download" TargetMode="External"/><Relationship Id="rId122" Type="http://schemas.openxmlformats.org/officeDocument/2006/relationships/hyperlink" Target="https://www.mass.gov/doc/310-cmr-19000-solid-waste-management-facility-regulations/download" TargetMode="External"/><Relationship Id="rId130" Type="http://schemas.openxmlformats.org/officeDocument/2006/relationships/hyperlink" Target="https://www.mass.gov/doc/310-cmr-15000-title-5-of-the-state-environmental-code/download" TargetMode="External"/><Relationship Id="rId135" Type="http://schemas.openxmlformats.org/officeDocument/2006/relationships/hyperlink" Target="https://malegislature.gov/Laws/GeneralLaws/PartI/TitleXVI/Chapter111/Section31a" TargetMode="External"/><Relationship Id="rId4" Type="http://schemas.openxmlformats.org/officeDocument/2006/relationships/hyperlink" Target="https://malegislature.gov/Laws/GeneralLaws/PartI/TitleXVI/Chapter111/Section26F" TargetMode="External"/><Relationship Id="rId9" Type="http://schemas.openxmlformats.org/officeDocument/2006/relationships/hyperlink" Target="https://malegislature.gov/Laws/GeneralLaws/PartI/TitleXVI/Chapter111/Section26" TargetMode="External"/><Relationship Id="rId13" Type="http://schemas.openxmlformats.org/officeDocument/2006/relationships/hyperlink" Target="https://malegislature.gov/Laws/GeneralLaws/PartI/TitleXVI/Chapter111/Section30" TargetMode="External"/><Relationship Id="rId18" Type="http://schemas.openxmlformats.org/officeDocument/2006/relationships/hyperlink" Target="https://www.mass.gov/doc/105-cmr-665-minimum-standards-for-retail-sale-of-tobacco-and-electronic-nicotine-delivery/download" TargetMode="External"/><Relationship Id="rId39" Type="http://schemas.openxmlformats.org/officeDocument/2006/relationships/hyperlink" Target="https://malegislature.gov/Laws/GeneralLaws/PartI/TitleXVI/Chapter111/Section94A" TargetMode="External"/><Relationship Id="rId109" Type="http://schemas.openxmlformats.org/officeDocument/2006/relationships/hyperlink" Target="https://www.mass.gov/doc/105-cmr-123-tanning-facilities/download" TargetMode="External"/><Relationship Id="rId34" Type="http://schemas.openxmlformats.org/officeDocument/2006/relationships/hyperlink" Target="https://www.mass.gov/doc/105-cmr-300-reportable-diseases-surveillance-and-isolation-and-quarantine-requirements/download" TargetMode="External"/><Relationship Id="rId50" Type="http://schemas.openxmlformats.org/officeDocument/2006/relationships/hyperlink" Target="https://malegislature.gov/Laws/GeneralLaws/PartI/TitleXIX/Chapter131/Section80A" TargetMode="External"/><Relationship Id="rId55" Type="http://schemas.openxmlformats.org/officeDocument/2006/relationships/hyperlink" Target="https://malegislature.gov/Laws/GeneralLaws/PartI/TitleXVI/Chapter114/Section45" TargetMode="External"/><Relationship Id="rId76" Type="http://schemas.openxmlformats.org/officeDocument/2006/relationships/hyperlink" Target="https://malegislature.gov/Laws/GeneralLaws/PartI/TitleXV/Chapter94/Section48A" TargetMode="External"/><Relationship Id="rId97" Type="http://schemas.openxmlformats.org/officeDocument/2006/relationships/hyperlink" Target="https://www.mass.gov/doc/105-cmr-675-state-sanitary-code-chapter-xi-requirements-to-maintain-air-quality-in-indoor/download" TargetMode="External"/><Relationship Id="rId104" Type="http://schemas.openxmlformats.org/officeDocument/2006/relationships/hyperlink" Target="https://www.mass.gov/doc/105-cmr-460-lead-poisoning-prevention-and-control/download" TargetMode="External"/><Relationship Id="rId120" Type="http://schemas.openxmlformats.org/officeDocument/2006/relationships/hyperlink" Target="https://www.mass.gov/doc/310-cmr-19000-solid-waste-management-facility-regulations/download" TargetMode="External"/><Relationship Id="rId125" Type="http://schemas.openxmlformats.org/officeDocument/2006/relationships/hyperlink" Target="https://www.mass.gov/doc/105-cmr-435-state-sanitary-code-chapter-v-sanitary-standards-for-swimming-pools/download" TargetMode="External"/><Relationship Id="rId141" Type="http://schemas.openxmlformats.org/officeDocument/2006/relationships/printerSettings" Target="../printerSettings/printerSettings3.bin"/><Relationship Id="rId7" Type="http://schemas.openxmlformats.org/officeDocument/2006/relationships/hyperlink" Target="https://malegislature.gov/Laws/GeneralLaws/PartI/TitleVII/Chapter41/Section81S" TargetMode="External"/><Relationship Id="rId71" Type="http://schemas.openxmlformats.org/officeDocument/2006/relationships/hyperlink" Target="https://www.mass.gov/doc/105-cmr-500-good-manufacturing-practices-for-food/download" TargetMode="External"/><Relationship Id="rId92" Type="http://schemas.openxmlformats.org/officeDocument/2006/relationships/hyperlink" Target="https://malegislature.gov/Laws/GeneralLaws/PartI/TitleXX/Chapter140/Section36" TargetMode="External"/><Relationship Id="rId2" Type="http://schemas.openxmlformats.org/officeDocument/2006/relationships/hyperlink" Target="https://malegislature.gov/Laws/GeneralLaws/PartI/TitleXVI/Chapter111/Section31" TargetMode="External"/><Relationship Id="rId29" Type="http://schemas.openxmlformats.org/officeDocument/2006/relationships/hyperlink" Target="https://malegislature.gov/laws/generallaws/parti/titlexvi/chapter111/section122" TargetMode="External"/><Relationship Id="rId24" Type="http://schemas.openxmlformats.org/officeDocument/2006/relationships/hyperlink" Target="https://malegislature.gov/Laws/SessionLaws/Acts/2019/Chapter133" TargetMode="External"/><Relationship Id="rId40" Type="http://schemas.openxmlformats.org/officeDocument/2006/relationships/hyperlink" Target="https://www.mass.gov/doc/105-cmr-365-standards-for-management-of-tuberculosis-outside-hospitals/download" TargetMode="External"/><Relationship Id="rId45" Type="http://schemas.openxmlformats.org/officeDocument/2006/relationships/hyperlink" Target="https://www.mass.gov/doc/105-cmr-445-state-sanitary-code-chapter-vii-minimum-standards-for-bathing-beaches/download" TargetMode="External"/><Relationship Id="rId66" Type="http://schemas.openxmlformats.org/officeDocument/2006/relationships/hyperlink" Target="https://malegislature.gov/laws/generallaws/parti/titlexvi/chapter111/section128g" TargetMode="External"/><Relationship Id="rId87" Type="http://schemas.openxmlformats.org/officeDocument/2006/relationships/hyperlink" Target="https://malegislature.gov/Laws/GeneralLaws/PartI/TitleXX/Chapter140/Section32b" TargetMode="External"/><Relationship Id="rId110" Type="http://schemas.openxmlformats.org/officeDocument/2006/relationships/hyperlink" Target="https://www.mass.gov/doc/105-cmr-123-tanning-facilities/download" TargetMode="External"/><Relationship Id="rId115" Type="http://schemas.openxmlformats.org/officeDocument/2006/relationships/hyperlink" Target="https://www.mass.gov/doc/105-cmr-432-minimum-requirements-for-personal-flotation-devices-for-minor-children-at-municipal/download" TargetMode="External"/><Relationship Id="rId131" Type="http://schemas.openxmlformats.org/officeDocument/2006/relationships/hyperlink" Target="https://www.mass.gov/doc/310-cmr-15000-title-5-of-the-state-environmental-code/download" TargetMode="External"/><Relationship Id="rId136" Type="http://schemas.openxmlformats.org/officeDocument/2006/relationships/hyperlink" Target="https://malegislature.gov/Laws/GeneralLaws/PartI/TitleXVI/Chapter111/Section8c" TargetMode="External"/><Relationship Id="rId61" Type="http://schemas.openxmlformats.org/officeDocument/2006/relationships/hyperlink" Target="https://www.mass.gov/doc/105-cmr-440-state-sanitary-code-chapter-vi-minimum-standards-for-developed-family-type-camp/download" TargetMode="External"/><Relationship Id="rId82" Type="http://schemas.openxmlformats.org/officeDocument/2006/relationships/hyperlink" Target="https://malegislature.gov/Laws/GeneralLaws/PartI/TitleXV/Chapter94/Section186" TargetMode="External"/><Relationship Id="rId19" Type="http://schemas.openxmlformats.org/officeDocument/2006/relationships/hyperlink" Target="https://www.mass.gov/doc/105-cmr-665-minimum-standards-for-retail-sale-of-tobacco-and-electronic-nicotine-delivery/download" TargetMode="External"/><Relationship Id="rId14" Type="http://schemas.openxmlformats.org/officeDocument/2006/relationships/hyperlink" Target="https://malegislature.gov/Laws/GeneralLaws/PartI/TitleXIX/Chapter129/Section15" TargetMode="External"/><Relationship Id="rId30" Type="http://schemas.openxmlformats.org/officeDocument/2006/relationships/hyperlink" Target="https://malegislature.gov/laws/generallaws/parti/titlexvi/chapter111/section122" TargetMode="External"/><Relationship Id="rId35" Type="http://schemas.openxmlformats.org/officeDocument/2006/relationships/hyperlink" Target="https://www.mass.gov/doc/105-cmr-300-reportable-diseases-surveillance-and-isolation-and-quarantine-requirements/download" TargetMode="External"/><Relationship Id="rId56" Type="http://schemas.openxmlformats.org/officeDocument/2006/relationships/hyperlink" Target="https://malegislature.gov/Laws/GeneralLaws/PartI/TitleXVI/Chapter114/Section34" TargetMode="External"/><Relationship Id="rId77" Type="http://schemas.openxmlformats.org/officeDocument/2006/relationships/hyperlink" Target="https://www.mass.gov/doc/105-cmr-500-good-manufacturing-practices-for-food/download" TargetMode="External"/><Relationship Id="rId100" Type="http://schemas.openxmlformats.org/officeDocument/2006/relationships/hyperlink" Target="https://www.mass.gov/doc/105-cmr-460-lead-poisoning-prevention-and-control/download" TargetMode="External"/><Relationship Id="rId105" Type="http://schemas.openxmlformats.org/officeDocument/2006/relationships/hyperlink" Target="https://www.mass.gov/doc/105-cmr-460-lead-poisoning-prevention-and-control/download" TargetMode="External"/><Relationship Id="rId126" Type="http://schemas.openxmlformats.org/officeDocument/2006/relationships/hyperlink" Target="https://www.mass.gov/doc/105-cmr-435-state-sanitary-code-chapter-v-sanitary-standards-for-swimming-pools/download"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malegislature.gov/Laws/GeneralLaws/PartI/TitleXXII/Chapter164/Section124a" TargetMode="External"/><Relationship Id="rId13" Type="http://schemas.openxmlformats.org/officeDocument/2006/relationships/printerSettings" Target="../printerSettings/printerSettings4.bin"/><Relationship Id="rId3" Type="http://schemas.openxmlformats.org/officeDocument/2006/relationships/hyperlink" Target="https://malegislature.gov/Laws/GeneralLaws/PartI/TitleXVI/Chapter111/Section31" TargetMode="External"/><Relationship Id="rId7" Type="http://schemas.openxmlformats.org/officeDocument/2006/relationships/hyperlink" Target="https://malegislature.gov/Laws/GeneralLaws/PartI/TitleVII/Chapter41/Section81S" TargetMode="External"/><Relationship Id="rId12" Type="http://schemas.openxmlformats.org/officeDocument/2006/relationships/hyperlink" Target="https://malegislature.gov/Laws/GeneralLaws/PartI/TitleXVI/Chapter111/Section26B" TargetMode="External"/><Relationship Id="rId2" Type="http://schemas.openxmlformats.org/officeDocument/2006/relationships/hyperlink" Target="https://malegislature.gov/Laws/GeneralLaws/PartI/TitleXVI/Chapter111/Section31" TargetMode="External"/><Relationship Id="rId1" Type="http://schemas.openxmlformats.org/officeDocument/2006/relationships/hyperlink" Target="https://malegislature.gov/Laws/GeneralLaws/PartI/TitleXVI/Chapter111/Section31" TargetMode="External"/><Relationship Id="rId6" Type="http://schemas.openxmlformats.org/officeDocument/2006/relationships/hyperlink" Target="https://malegislature.gov/Laws/GeneralLaws/PartI/TitleXVI/Chapter111/Section31" TargetMode="External"/><Relationship Id="rId11" Type="http://schemas.openxmlformats.org/officeDocument/2006/relationships/hyperlink" Target="https://malegislature.gov/Laws/GeneralLaws/PartI/TitleXVI/Chapter111/Section26E" TargetMode="External"/><Relationship Id="rId5" Type="http://schemas.openxmlformats.org/officeDocument/2006/relationships/hyperlink" Target="https://malegislature.gov/Laws/GeneralLaws/PartI/TitleXVI/Chapter111/Section30" TargetMode="External"/><Relationship Id="rId10" Type="http://schemas.openxmlformats.org/officeDocument/2006/relationships/hyperlink" Target="https://malegislature.gov/Laws/GeneralLaws/PartI/TitleXVI/Chapter111/Section27" TargetMode="External"/><Relationship Id="rId4" Type="http://schemas.openxmlformats.org/officeDocument/2006/relationships/hyperlink" Target="https://malegislature.gov/Laws/GeneralLaws/PartI/TitleXVI/Chapter111/Section26F" TargetMode="External"/><Relationship Id="rId9" Type="http://schemas.openxmlformats.org/officeDocument/2006/relationships/hyperlink" Target="https://malegislature.gov/Laws/GeneralLaws/PartI/TitleXVI/Chapter111/Section26" TargetMode="External"/><Relationship Id="rId14"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3" Type="http://schemas.openxmlformats.org/officeDocument/2006/relationships/hyperlink" Target="https://malegislature.gov/Laws/GeneralLaws/PartI/TitleXVI/Chapter114/Section45" TargetMode="External"/><Relationship Id="rId18" Type="http://schemas.openxmlformats.org/officeDocument/2006/relationships/hyperlink" Target="https://malegislature.gov/Laws/GeneralLaws/PartI/TitleXVI/Chapter114/Section49" TargetMode="External"/><Relationship Id="rId26" Type="http://schemas.openxmlformats.org/officeDocument/2006/relationships/hyperlink" Target="https://www.mass.gov/doc/105-cmr-420-state-sanitary-code-chapter-iii-farm-labor-camps/download" TargetMode="External"/><Relationship Id="rId39" Type="http://schemas.openxmlformats.org/officeDocument/2006/relationships/hyperlink" Target="https://www.mass.gov/doc/105-cmr-123-tanning-facilities/download" TargetMode="External"/><Relationship Id="rId3" Type="http://schemas.openxmlformats.org/officeDocument/2006/relationships/hyperlink" Target="https://malegislature.gov/laws/generallaws/parti/titlexvi/chapter111/section122" TargetMode="External"/><Relationship Id="rId21" Type="http://schemas.openxmlformats.org/officeDocument/2006/relationships/hyperlink" Target="https://www.mass.gov/doc/105-cmr-440-state-sanitary-code-chapter-vi-minimum-standards-for-developed-family-type-camp/download" TargetMode="External"/><Relationship Id="rId34" Type="http://schemas.openxmlformats.org/officeDocument/2006/relationships/hyperlink" Target="https://www.mass.gov/doc/105-cmr-460-lead-poisoning-prevention-and-control/download" TargetMode="External"/><Relationship Id="rId42" Type="http://schemas.openxmlformats.org/officeDocument/2006/relationships/hyperlink" Target="https://www.mass.gov/doc/105-cmr-430-minimum-standards-for-recreational-camps-for-children-state-sanitary-code-chapter/download" TargetMode="External"/><Relationship Id="rId47" Type="http://schemas.openxmlformats.org/officeDocument/2006/relationships/hyperlink" Target="https://www.mass.gov/doc/105-cmr-435-state-sanitary-code-chapter-v-sanitary-standards-for-swimming-pools/download" TargetMode="External"/><Relationship Id="rId50" Type="http://schemas.openxmlformats.org/officeDocument/2006/relationships/printerSettings" Target="../printerSettings/printerSettings5.bin"/><Relationship Id="rId7" Type="http://schemas.openxmlformats.org/officeDocument/2006/relationships/hyperlink" Target="https://www.mass.gov/doc/105-cmr-445-state-sanitary-code-chapter-vii-minimum-standards-for-bathing-beaches/download" TargetMode="External"/><Relationship Id="rId12" Type="http://schemas.openxmlformats.org/officeDocument/2006/relationships/hyperlink" Target="https://malegislature.gov/Laws/GeneralLaws/PartI/TitleVII/Chapter46/Section11" TargetMode="External"/><Relationship Id="rId17" Type="http://schemas.openxmlformats.org/officeDocument/2006/relationships/hyperlink" Target="https://malegislature.gov/Laws/GeneralLaws/PartI/TitleXVI/Chapter114/Section49" TargetMode="External"/><Relationship Id="rId25" Type="http://schemas.openxmlformats.org/officeDocument/2006/relationships/hyperlink" Target="https://malegislature.gov/laws/generallaws/parti/titlexvi/chapter111/section128g" TargetMode="External"/><Relationship Id="rId33" Type="http://schemas.openxmlformats.org/officeDocument/2006/relationships/hyperlink" Target="https://www.mass.gov/doc/105-cmr-460-lead-poisoning-prevention-and-control/download" TargetMode="External"/><Relationship Id="rId38" Type="http://schemas.openxmlformats.org/officeDocument/2006/relationships/hyperlink" Target="https://www.mass.gov/doc/105-cmr-123-tanning-facilities/download" TargetMode="External"/><Relationship Id="rId46" Type="http://schemas.openxmlformats.org/officeDocument/2006/relationships/hyperlink" Target="https://www.mass.gov/doc/105-cmr-432-minimum-requirements-for-personal-flotation-devices-for-minor-children-at-municipal/download" TargetMode="External"/><Relationship Id="rId2" Type="http://schemas.openxmlformats.org/officeDocument/2006/relationships/hyperlink" Target="https://malegislature.gov/laws/generallaws/parti/titlexvi/chapter111/section122" TargetMode="External"/><Relationship Id="rId16" Type="http://schemas.openxmlformats.org/officeDocument/2006/relationships/hyperlink" Target="https://malegislature.gov/Laws/GeneralLaws/PartI/TitleXVI/Chapter114/Section34" TargetMode="External"/><Relationship Id="rId20" Type="http://schemas.openxmlformats.org/officeDocument/2006/relationships/hyperlink" Target="https://www.mass.gov/doc/105-cmr-440-state-sanitary-code-chapter-vi-minimum-standards-for-developed-family-type-camp/download" TargetMode="External"/><Relationship Id="rId29" Type="http://schemas.openxmlformats.org/officeDocument/2006/relationships/hyperlink" Target="https://www.mass.gov/doc/105-cmr-675-state-sanitary-code-chapter-xi-requirements-to-maintain-air-quality-in-indoor/download" TargetMode="External"/><Relationship Id="rId41" Type="http://schemas.openxmlformats.org/officeDocument/2006/relationships/hyperlink" Target="https://www.mass.gov/doc/105-cmr-123-tanning-facilities/download" TargetMode="External"/><Relationship Id="rId1" Type="http://schemas.openxmlformats.org/officeDocument/2006/relationships/hyperlink" Target="https://malegislature.gov/laws/generallaws/parti/titlexvi/chapter111/section122" TargetMode="External"/><Relationship Id="rId6" Type="http://schemas.openxmlformats.org/officeDocument/2006/relationships/hyperlink" Target="https://www.mass.gov/doc/105-cmr-445-state-sanitary-code-chapter-vii-minimum-standards-for-bathing-beaches/download" TargetMode="External"/><Relationship Id="rId11" Type="http://schemas.openxmlformats.org/officeDocument/2006/relationships/hyperlink" Target="https://malegislature.gov/Laws/GeneralLaws/PartI/TitleXVI/Chapter111/Section5s" TargetMode="External"/><Relationship Id="rId24" Type="http://schemas.openxmlformats.org/officeDocument/2006/relationships/hyperlink" Target="https://malegislature.gov/laws/generallaws/parti/titlexvi/chapter111/section128g" TargetMode="External"/><Relationship Id="rId32" Type="http://schemas.openxmlformats.org/officeDocument/2006/relationships/hyperlink" Target="https://www.mass.gov/doc/105-cmr-460-lead-poisoning-prevention-and-control/download" TargetMode="External"/><Relationship Id="rId37" Type="http://schemas.openxmlformats.org/officeDocument/2006/relationships/hyperlink" Target="https://www.mass.gov/doc/105-cmr-480-minimum-requirements-for-the-management-of-medical-or-biological-waste-state/download" TargetMode="External"/><Relationship Id="rId40" Type="http://schemas.openxmlformats.org/officeDocument/2006/relationships/hyperlink" Target="https://www.mass.gov/doc/105-cmr-123-tanning-facilities/download" TargetMode="External"/><Relationship Id="rId45" Type="http://schemas.openxmlformats.org/officeDocument/2006/relationships/hyperlink" Target="https://www.mass.gov/doc/105-cmr-432-minimum-requirements-for-personal-flotation-devices-for-minor-children-at-municipal/download" TargetMode="External"/><Relationship Id="rId5" Type="http://schemas.openxmlformats.org/officeDocument/2006/relationships/hyperlink" Target="https://www.mass.gov/doc/105-cmr-445-state-sanitary-code-chapter-vii-minimum-standards-for-bathing-beaches/download" TargetMode="External"/><Relationship Id="rId15" Type="http://schemas.openxmlformats.org/officeDocument/2006/relationships/hyperlink" Target="https://malegislature.gov/Laws/GeneralLaws/PartI/TitleXVI/Chapter114/Section45" TargetMode="External"/><Relationship Id="rId23" Type="http://schemas.openxmlformats.org/officeDocument/2006/relationships/hyperlink" Target="https://www.mass.gov/doc/105-cmr-440-state-sanitary-code-chapter-vi-minimum-standards-for-developed-family-type-camp/download" TargetMode="External"/><Relationship Id="rId28" Type="http://schemas.openxmlformats.org/officeDocument/2006/relationships/hyperlink" Target="https://www.mass.gov/doc/105-cmr-675-state-sanitary-code-chapter-xi-requirements-to-maintain-air-quality-in-indoor/download" TargetMode="External"/><Relationship Id="rId36" Type="http://schemas.openxmlformats.org/officeDocument/2006/relationships/hyperlink" Target="https://www.mass.gov/doc/105-cmr-480-minimum-requirements-for-the-management-of-medical-or-biological-waste-state/download" TargetMode="External"/><Relationship Id="rId49" Type="http://schemas.openxmlformats.org/officeDocument/2006/relationships/hyperlink" Target="https://www.mass.gov/doc/105-cmr-435-state-sanitary-code-chapter-v-sanitary-standards-for-swimming-pools/download" TargetMode="External"/><Relationship Id="rId10" Type="http://schemas.openxmlformats.org/officeDocument/2006/relationships/hyperlink" Target="https://malegislature.gov/Laws/GeneralLaws/PartI/TitleXVI/Chapter111/Section5s" TargetMode="External"/><Relationship Id="rId19" Type="http://schemas.openxmlformats.org/officeDocument/2006/relationships/hyperlink" Target="https://malegislature.gov/Laws/GeneralLaws/PartI/TitleXVI/Chapter114/Section49" TargetMode="External"/><Relationship Id="rId31" Type="http://schemas.openxmlformats.org/officeDocument/2006/relationships/hyperlink" Target="https://www.mass.gov/doc/105-cmr-460-lead-poisoning-prevention-and-control/download" TargetMode="External"/><Relationship Id="rId44" Type="http://schemas.openxmlformats.org/officeDocument/2006/relationships/hyperlink" Target="https://www.mass.gov/doc/105-cmr-430-minimum-standards-for-recreational-camps-for-children-state-sanitary-code-chapter/download" TargetMode="External"/><Relationship Id="rId4" Type="http://schemas.openxmlformats.org/officeDocument/2006/relationships/hyperlink" Target="https://www.mass.gov/doc/105-cmr-400-state-sanitary-code-chapter-i-general-administrative-procedures/download" TargetMode="External"/><Relationship Id="rId9" Type="http://schemas.openxmlformats.org/officeDocument/2006/relationships/hyperlink" Target="https://malegislature.gov/Laws/GeneralLaws/PartI/TitleXVI/Chapter111/Section5s" TargetMode="External"/><Relationship Id="rId14" Type="http://schemas.openxmlformats.org/officeDocument/2006/relationships/hyperlink" Target="https://malegislature.gov/Laws/GeneralLaws/PartI/TitleXVI/Chapter114/Section45" TargetMode="External"/><Relationship Id="rId22" Type="http://schemas.openxmlformats.org/officeDocument/2006/relationships/hyperlink" Target="https://www.mass.gov/doc/105-cmr-440-state-sanitary-code-chapter-vi-minimum-standards-for-developed-family-type-camp/download" TargetMode="External"/><Relationship Id="rId27" Type="http://schemas.openxmlformats.org/officeDocument/2006/relationships/hyperlink" Target="https://malegislature.gov/Laws/GeneralLaws/PartI/TitleXX/Chapter140/Section32b" TargetMode="External"/><Relationship Id="rId30" Type="http://schemas.openxmlformats.org/officeDocument/2006/relationships/hyperlink" Target="https://www.mass.gov/doc/105-cmr-460-lead-poisoning-prevention-and-control/download" TargetMode="External"/><Relationship Id="rId35" Type="http://schemas.openxmlformats.org/officeDocument/2006/relationships/hyperlink" Target="https://www.mass.gov/doc/105-cmr-460-lead-poisoning-prevention-and-control/download" TargetMode="External"/><Relationship Id="rId43" Type="http://schemas.openxmlformats.org/officeDocument/2006/relationships/hyperlink" Target="https://www.mass.gov/doc/105-cmr-430-minimum-standards-for-recreational-camps-for-children-state-sanitary-code-chapter/download" TargetMode="External"/><Relationship Id="rId48" Type="http://schemas.openxmlformats.org/officeDocument/2006/relationships/hyperlink" Target="https://www.mass.gov/doc/105-cmr-435-state-sanitary-code-chapter-v-sanitary-standards-for-swimming-pools/download" TargetMode="External"/><Relationship Id="rId8" Type="http://schemas.openxmlformats.org/officeDocument/2006/relationships/hyperlink" Target="https://malegislature.gov/Laws/GeneralLaws/PartI/TitleXVI/Chapter111/Section5s" TargetMode="External"/><Relationship Id="rId5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8" Type="http://schemas.openxmlformats.org/officeDocument/2006/relationships/hyperlink" Target="https://www.mass.gov/doc/105-cmr-300-reportable-diseases-surveillance-and-isolation-and-quarantine-requirements/download" TargetMode="External"/><Relationship Id="rId3" Type="http://schemas.openxmlformats.org/officeDocument/2006/relationships/hyperlink" Target="https://www.mass.gov/doc/105-cmr-300-reportable-diseases-surveillance-and-isolation-and-quarantine-requirements/download" TargetMode="External"/><Relationship Id="rId7" Type="http://schemas.openxmlformats.org/officeDocument/2006/relationships/hyperlink" Target="https://www.mass.gov/doc/105-cmr-300-reportable-diseases-surveillance-and-isolation-and-quarantine-requirements/download" TargetMode="External"/><Relationship Id="rId12" Type="http://schemas.openxmlformats.org/officeDocument/2006/relationships/table" Target="../tables/table4.xml"/><Relationship Id="rId2" Type="http://schemas.openxmlformats.org/officeDocument/2006/relationships/hyperlink" Target="https://malegislature.gov/Laws/GeneralLaws/PartI/TitleXX/Chapter140/Section145a" TargetMode="External"/><Relationship Id="rId1" Type="http://schemas.openxmlformats.org/officeDocument/2006/relationships/hyperlink" Target="https://malegislature.gov/Laws/GeneralLaws/PartI/TitleXVI/Chapter111/Section109" TargetMode="External"/><Relationship Id="rId6" Type="http://schemas.openxmlformats.org/officeDocument/2006/relationships/hyperlink" Target="https://www.mass.gov/doc/105-cmr-300-reportable-diseases-surveillance-and-isolation-and-quarantine-requirements/download" TargetMode="External"/><Relationship Id="rId11" Type="http://schemas.openxmlformats.org/officeDocument/2006/relationships/printerSettings" Target="../printerSettings/printerSettings6.bin"/><Relationship Id="rId5" Type="http://schemas.openxmlformats.org/officeDocument/2006/relationships/hyperlink" Target="https://www.mass.gov/doc/105-cmr-300-reportable-diseases-surveillance-and-isolation-and-quarantine-requirements/download" TargetMode="External"/><Relationship Id="rId10" Type="http://schemas.openxmlformats.org/officeDocument/2006/relationships/hyperlink" Target="https://www.mass.gov/doc/105-cmr-365-standards-for-management-of-tuberculosis-outside-hospitals/download" TargetMode="External"/><Relationship Id="rId4" Type="http://schemas.openxmlformats.org/officeDocument/2006/relationships/hyperlink" Target="https://www.mass.gov/doc/105-cmr-300-reportable-diseases-surveillance-and-isolation-and-quarantine-requirements/download" TargetMode="External"/><Relationship Id="rId9" Type="http://schemas.openxmlformats.org/officeDocument/2006/relationships/hyperlink" Target="https://malegislature.gov/Laws/GeneralLaws/PartI/TitleXVI/Chapter111/Section94A"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mass.gov/doc/310-cmr-19000-solid-waste-management-facility-regulations/download" TargetMode="External"/><Relationship Id="rId13" Type="http://schemas.openxmlformats.org/officeDocument/2006/relationships/hyperlink" Target="https://www.mass.gov/doc/310-cmr-15000-title-5-of-the-state-environmental-code/download" TargetMode="External"/><Relationship Id="rId18" Type="http://schemas.openxmlformats.org/officeDocument/2006/relationships/hyperlink" Target="https://malegislature.gov/Laws/GeneralLaws/PartI/TitleXVI/Chapter111/Section31a" TargetMode="External"/><Relationship Id="rId3" Type="http://schemas.openxmlformats.org/officeDocument/2006/relationships/hyperlink" Target="https://malegislature.gov/Laws/GeneralLaws/Parti/Titlexvi/Chapter111/Section150b" TargetMode="External"/><Relationship Id="rId21" Type="http://schemas.openxmlformats.org/officeDocument/2006/relationships/printerSettings" Target="../printerSettings/printerSettings7.bin"/><Relationship Id="rId7" Type="http://schemas.openxmlformats.org/officeDocument/2006/relationships/hyperlink" Target="https://www.mass.gov/doc/310-cmr-19000-solid-waste-management-facility-regulations/download" TargetMode="External"/><Relationship Id="rId12" Type="http://schemas.openxmlformats.org/officeDocument/2006/relationships/hyperlink" Target="https://www.mass.gov/doc/310-cmr-15000-title-5-of-the-state-environmental-code/download" TargetMode="External"/><Relationship Id="rId17" Type="http://schemas.openxmlformats.org/officeDocument/2006/relationships/hyperlink" Target="https://malegislature.gov/Laws/GeneralLaws/PartI/TitleXVI/Chapter111/Section31a" TargetMode="External"/><Relationship Id="rId2" Type="http://schemas.openxmlformats.org/officeDocument/2006/relationships/hyperlink" Target="https://www.mass.gov/doc/310-cmr-7-air-pollution-control/download" TargetMode="External"/><Relationship Id="rId16" Type="http://schemas.openxmlformats.org/officeDocument/2006/relationships/hyperlink" Target="https://www.mass.gov/doc/310-cmr-15000-title-5-of-the-state-environmental-code/download" TargetMode="External"/><Relationship Id="rId20" Type="http://schemas.openxmlformats.org/officeDocument/2006/relationships/hyperlink" Target="https://www.mass.gov/doc/314-cmr-1600-notification-requirements-to-promote-public-awareness-of-sewage-pollution-1/download" TargetMode="External"/><Relationship Id="rId1" Type="http://schemas.openxmlformats.org/officeDocument/2006/relationships/hyperlink" Target="https://malegislature.gov/Laws/GeneralLaws/PartI/TitleXXI/Chapter149/Section136" TargetMode="External"/><Relationship Id="rId6" Type="http://schemas.openxmlformats.org/officeDocument/2006/relationships/hyperlink" Target="https://www.mass.gov/doc/310-cmr-19000-solid-waste-management-facility-regulations/download" TargetMode="External"/><Relationship Id="rId11" Type="http://schemas.openxmlformats.org/officeDocument/2006/relationships/hyperlink" Target="https://www.mass.gov/doc/310-cmr-15000-title-5-of-the-state-environmental-code/download" TargetMode="External"/><Relationship Id="rId5" Type="http://schemas.openxmlformats.org/officeDocument/2006/relationships/hyperlink" Target="https://malegislature.gov/Laws/GeneralLaws/PartI/TitleXVI/Chapter111/Section150a" TargetMode="External"/><Relationship Id="rId15" Type="http://schemas.openxmlformats.org/officeDocument/2006/relationships/hyperlink" Target="https://www.mass.gov/doc/310-cmr-15000-title-5-of-the-state-environmental-code/download" TargetMode="External"/><Relationship Id="rId10" Type="http://schemas.openxmlformats.org/officeDocument/2006/relationships/hyperlink" Target="https://www.mass.gov/doc/310-cmr-15000-title-5-of-the-state-environmental-code/download" TargetMode="External"/><Relationship Id="rId19" Type="http://schemas.openxmlformats.org/officeDocument/2006/relationships/hyperlink" Target="https://www.mass.gov/doc/314-cmr-1600-notification-requirements-to-promote-public-awareness-of-sewage-pollution-1/download" TargetMode="External"/><Relationship Id="rId4" Type="http://schemas.openxmlformats.org/officeDocument/2006/relationships/hyperlink" Target="https://malegislature.gov/Laws/GeneralLaws/Parti/Titlexvi/Chapter111/Section150b" TargetMode="External"/><Relationship Id="rId9" Type="http://schemas.openxmlformats.org/officeDocument/2006/relationships/hyperlink" Target="https://www.mass.gov/doc/310-cmr-19000-solid-waste-management-facility-regulations/download" TargetMode="External"/><Relationship Id="rId14" Type="http://schemas.openxmlformats.org/officeDocument/2006/relationships/hyperlink" Target="https://www.mass.gov/doc/310-cmr-15000-title-5-of-the-state-environmental-code/download" TargetMode="External"/><Relationship Id="rId22" Type="http://schemas.openxmlformats.org/officeDocument/2006/relationships/table" Target="../tables/table5.xml"/></Relationships>
</file>

<file path=xl/worksheets/_rels/sheet9.xml.rels><?xml version="1.0" encoding="UTF-8" standalone="yes"?>
<Relationships xmlns="http://schemas.openxmlformats.org/package/2006/relationships"><Relationship Id="rId8" Type="http://schemas.openxmlformats.org/officeDocument/2006/relationships/hyperlink" Target="https://malegislature.gov/Laws/GeneralLaws/PartI/TitleXV/Chapter94/Section48A" TargetMode="External"/><Relationship Id="rId13" Type="http://schemas.openxmlformats.org/officeDocument/2006/relationships/hyperlink" Target="https://malegislature.gov/Laws/GeneralLaws/PartI/TitleXV/Chapter94/Section10A" TargetMode="External"/><Relationship Id="rId18" Type="http://schemas.openxmlformats.org/officeDocument/2006/relationships/hyperlink" Target="https://malegislature.gov/Laws/GeneralLaws/PartI/TitleXIX/Chapter130/Section81" TargetMode="External"/><Relationship Id="rId3" Type="http://schemas.openxmlformats.org/officeDocument/2006/relationships/hyperlink" Target="https://www.mass.gov/doc/105-cmr-590-state-sanitary-code-chapter-x-minimum-sanitation-standards-for-food-establishments/download" TargetMode="External"/><Relationship Id="rId7" Type="http://schemas.openxmlformats.org/officeDocument/2006/relationships/hyperlink" Target="https://malegislature.gov/Laws/GeneralLaws/PartI/TitleXV/Chapter94/Section65H" TargetMode="External"/><Relationship Id="rId12" Type="http://schemas.openxmlformats.org/officeDocument/2006/relationships/hyperlink" Target="https://malegislature.gov/Laws/GeneralLaws/PartI/TitleXV/Chapter94/Section67" TargetMode="External"/><Relationship Id="rId17" Type="http://schemas.openxmlformats.org/officeDocument/2006/relationships/hyperlink" Target="https://www.mass.gov/doc/105-cmr-590-state-sanitary-code-chapter-x-minimum-sanitation-standards-for-food-establishments/download" TargetMode="External"/><Relationship Id="rId2" Type="http://schemas.openxmlformats.org/officeDocument/2006/relationships/hyperlink" Target="https://www.mass.gov/doc/105-cmr-590-state-sanitary-code-chapter-x-minimum-sanitation-standards-for-food-establishments/download" TargetMode="External"/><Relationship Id="rId16" Type="http://schemas.openxmlformats.org/officeDocument/2006/relationships/hyperlink" Target="https://www.mass.gov/doc/105-cmr-590-state-sanitary-code-chapter-x-minimum-sanitation-standards-for-food-establishments/download" TargetMode="External"/><Relationship Id="rId20" Type="http://schemas.openxmlformats.org/officeDocument/2006/relationships/table" Target="../tables/table6.xml"/><Relationship Id="rId1" Type="http://schemas.openxmlformats.org/officeDocument/2006/relationships/hyperlink" Target="https://www.mass.gov/doc/105-cmr-590-state-sanitary-code-chapter-x-minimum-sanitation-standards-for-food-establishments/download" TargetMode="External"/><Relationship Id="rId6" Type="http://schemas.openxmlformats.org/officeDocument/2006/relationships/hyperlink" Target="https://www.mass.gov/doc/105-cmr-500-good-manufacturing-practices-for-food/download" TargetMode="External"/><Relationship Id="rId11" Type="http://schemas.openxmlformats.org/officeDocument/2006/relationships/hyperlink" Target="https://www.mass.gov/doc/105-cmr-500-good-manufacturing-practices-for-food/download" TargetMode="External"/><Relationship Id="rId5" Type="http://schemas.openxmlformats.org/officeDocument/2006/relationships/hyperlink" Target="https://www.mass.gov/doc/105-cmr-500-good-manufacturing-practices-for-food/download" TargetMode="External"/><Relationship Id="rId15" Type="http://schemas.openxmlformats.org/officeDocument/2006/relationships/hyperlink" Target="https://malegislature.gov/Laws/GeneralLaws/PartI/TitleXV/Chapter94/Section186" TargetMode="External"/><Relationship Id="rId10" Type="http://schemas.openxmlformats.org/officeDocument/2006/relationships/hyperlink" Target="https://www.mass.gov/doc/105-cmr-500-good-manufacturing-practices-for-food/download" TargetMode="External"/><Relationship Id="rId19" Type="http://schemas.openxmlformats.org/officeDocument/2006/relationships/printerSettings" Target="../printerSettings/printerSettings8.bin"/><Relationship Id="rId4" Type="http://schemas.openxmlformats.org/officeDocument/2006/relationships/hyperlink" Target="https://www.mass.gov/doc/105-cmr-500-good-manufacturing-practices-for-food/download" TargetMode="External"/><Relationship Id="rId9" Type="http://schemas.openxmlformats.org/officeDocument/2006/relationships/hyperlink" Target="https://malegislature.gov/Laws/GeneralLaws/PartI/TitleXV/Chapter94/Section48A" TargetMode="External"/><Relationship Id="rId14" Type="http://schemas.openxmlformats.org/officeDocument/2006/relationships/hyperlink" Target="https://malegislature.gov/Laws/GeneralLaws/PartI/TitleXV/Chapter94/Section18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F2240-494D-4B39-9B09-C51B2E51DD45}">
  <sheetPr codeName="Sheet16"/>
  <dimension ref="A1"/>
  <sheetViews>
    <sheetView showGridLines="0" showRowColHeaders="0" tabSelected="1" zoomScaleNormal="100" workbookViewId="0">
      <selection activeCell="A10" sqref="A10"/>
    </sheetView>
  </sheetViews>
  <sheetFormatPr defaultRowHeight="15" x14ac:dyDescent="0.25"/>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F560D-5A32-403D-8495-932D470E2323}">
  <sheetPr codeName="Sheet9"/>
  <dimension ref="A1:AF860"/>
  <sheetViews>
    <sheetView showGridLines="0" showRowColHeaders="0" workbookViewId="0">
      <selection sqref="A1:K1"/>
    </sheetView>
  </sheetViews>
  <sheetFormatPr defaultColWidth="14.42578125" defaultRowHeight="15" x14ac:dyDescent="0.25"/>
  <cols>
    <col min="1" max="1" width="1.42578125" style="7" customWidth="1"/>
    <col min="2" max="2" width="1.7109375" style="7" customWidth="1"/>
    <col min="3" max="3" width="6.7109375" style="5" bestFit="1" customWidth="1"/>
    <col min="4" max="4" width="15.28515625" style="12" customWidth="1"/>
    <col min="5" max="5" width="30.42578125" style="11" hidden="1" customWidth="1"/>
    <col min="6" max="6" width="91" style="12" customWidth="1"/>
    <col min="7" max="7" width="9.42578125" style="5" customWidth="1"/>
    <col min="8" max="8" width="52.42578125" style="11" customWidth="1"/>
    <col min="9" max="10" width="26.85546875" style="5" customWidth="1"/>
    <col min="11" max="11" width="29.7109375" style="54" customWidth="1"/>
    <col min="12" max="16" width="15.7109375" style="11" hidden="1" customWidth="1"/>
    <col min="17" max="17" width="16.42578125" style="11" hidden="1" customWidth="1"/>
    <col min="18" max="32" width="8.7109375" style="7" customWidth="1"/>
    <col min="33" max="16384" width="14.42578125" style="7"/>
  </cols>
  <sheetData>
    <row r="1" spans="1:32" customFormat="1" ht="48" customHeight="1" x14ac:dyDescent="0.25">
      <c r="A1" s="156" t="s">
        <v>0</v>
      </c>
      <c r="B1" s="156"/>
      <c r="C1" s="156"/>
      <c r="D1" s="156"/>
      <c r="E1" s="156"/>
      <c r="F1" s="156"/>
      <c r="G1" s="156"/>
      <c r="H1" s="156"/>
      <c r="I1" s="156"/>
      <c r="J1" s="156"/>
      <c r="K1" s="156"/>
      <c r="L1" s="22"/>
      <c r="M1" s="22"/>
      <c r="N1" s="22"/>
      <c r="O1" s="22"/>
      <c r="P1" s="22"/>
      <c r="Q1" s="22"/>
    </row>
    <row r="2" spans="1:32" customFormat="1" ht="30" customHeight="1" x14ac:dyDescent="0.25">
      <c r="A2" s="1" t="s">
        <v>591</v>
      </c>
      <c r="B2" s="1"/>
      <c r="C2" s="1"/>
      <c r="D2" s="1"/>
      <c r="E2" s="1"/>
      <c r="F2" s="1"/>
      <c r="G2" s="1"/>
      <c r="H2" s="1"/>
      <c r="I2" s="1"/>
      <c r="J2" s="1"/>
      <c r="K2" s="1"/>
      <c r="L2" s="1"/>
      <c r="M2" s="1"/>
      <c r="N2" s="1"/>
      <c r="O2" s="1"/>
      <c r="P2" s="1"/>
      <c r="Q2" s="1"/>
    </row>
    <row r="3" spans="1:32" customFormat="1" ht="8.25" customHeight="1" x14ac:dyDescent="0.25">
      <c r="A3" s="2"/>
      <c r="B3" s="2"/>
      <c r="C3" s="3"/>
      <c r="D3" s="8"/>
      <c r="E3" s="2"/>
      <c r="F3" s="2"/>
      <c r="G3" s="3"/>
      <c r="H3" s="2"/>
      <c r="I3" s="3"/>
      <c r="J3" s="3"/>
      <c r="K3" s="3"/>
      <c r="L3" s="2"/>
      <c r="M3" s="2"/>
      <c r="N3" s="2"/>
      <c r="O3" s="2"/>
      <c r="P3" s="2"/>
      <c r="Q3" s="2"/>
    </row>
    <row r="4" spans="1:32" customFormat="1" ht="30" customHeight="1" x14ac:dyDescent="0.25">
      <c r="A4" s="2"/>
      <c r="B4" s="23" t="s">
        <v>47</v>
      </c>
      <c r="C4" s="23"/>
      <c r="D4" s="23"/>
      <c r="E4" s="23"/>
      <c r="F4" s="23"/>
      <c r="G4" s="23"/>
      <c r="H4" s="23"/>
      <c r="I4" s="23"/>
      <c r="J4" s="23"/>
      <c r="K4" s="23"/>
      <c r="L4" s="23"/>
      <c r="M4" s="23"/>
      <c r="N4" s="23"/>
      <c r="O4" s="23"/>
      <c r="P4" s="23"/>
      <c r="Q4" s="23"/>
    </row>
    <row r="5" spans="1:32" customFormat="1" ht="34.5" customHeight="1" x14ac:dyDescent="0.25">
      <c r="A5" s="2"/>
      <c r="B5" s="4"/>
      <c r="C5" s="165" t="s">
        <v>592</v>
      </c>
      <c r="D5" s="165"/>
      <c r="E5" s="165"/>
      <c r="F5" s="165"/>
      <c r="G5" s="165"/>
      <c r="H5" s="165"/>
      <c r="I5" s="165"/>
      <c r="J5" s="165"/>
      <c r="K5" s="165"/>
      <c r="L5" s="56"/>
      <c r="M5" s="56"/>
      <c r="N5" s="56"/>
      <c r="O5" s="56"/>
      <c r="P5" s="56"/>
      <c r="Q5" s="56"/>
    </row>
    <row r="6" spans="1:32" s="24" customFormat="1" ht="20.100000000000001" customHeight="1" x14ac:dyDescent="0.3">
      <c r="C6" s="41" t="s">
        <v>11</v>
      </c>
      <c r="D6" s="42" t="s">
        <v>49</v>
      </c>
      <c r="E6" s="42"/>
      <c r="F6" s="42"/>
      <c r="G6" s="43"/>
      <c r="H6" s="42"/>
      <c r="I6" s="43"/>
      <c r="J6" s="43"/>
      <c r="K6" s="50"/>
      <c r="L6" s="42"/>
      <c r="M6" s="42"/>
      <c r="N6" s="42"/>
      <c r="O6" s="42"/>
      <c r="P6" s="42"/>
      <c r="Q6" s="42"/>
    </row>
    <row r="7" spans="1:32" s="24" customFormat="1" ht="20.100000000000001" customHeight="1" x14ac:dyDescent="0.3">
      <c r="C7" s="41" t="s">
        <v>11</v>
      </c>
      <c r="D7" s="80" t="s">
        <v>573</v>
      </c>
      <c r="E7" s="42"/>
      <c r="F7" s="42"/>
      <c r="G7" s="43"/>
      <c r="H7" s="42"/>
      <c r="I7" s="43"/>
      <c r="J7" s="43"/>
      <c r="K7" s="50"/>
      <c r="L7" s="42"/>
      <c r="M7" s="42"/>
      <c r="N7" s="42"/>
      <c r="O7" s="42"/>
      <c r="P7" s="42"/>
      <c r="Q7" s="42"/>
    </row>
    <row r="8" spans="1:32" ht="18.75" customHeight="1" x14ac:dyDescent="0.3">
      <c r="C8" s="41" t="s">
        <v>11</v>
      </c>
      <c r="D8" s="60" t="s">
        <v>574</v>
      </c>
      <c r="E8" s="57"/>
      <c r="F8" s="57"/>
      <c r="G8" s="57"/>
      <c r="H8" s="57"/>
      <c r="I8" s="57"/>
      <c r="J8" s="57"/>
      <c r="K8" s="57"/>
      <c r="L8" s="57"/>
      <c r="M8" s="57"/>
      <c r="N8" s="57"/>
      <c r="O8" s="57"/>
      <c r="P8" s="57"/>
      <c r="Q8" s="57"/>
    </row>
    <row r="9" spans="1:32" customFormat="1" ht="6.75" customHeight="1" x14ac:dyDescent="0.25">
      <c r="A9" s="2"/>
      <c r="B9" s="4"/>
      <c r="C9" s="39"/>
      <c r="D9" s="39"/>
      <c r="E9" s="39"/>
      <c r="F9" s="39"/>
      <c r="G9" s="39"/>
      <c r="H9" s="39"/>
      <c r="I9" s="39"/>
      <c r="J9" s="39"/>
      <c r="K9" s="51"/>
      <c r="L9" s="39"/>
      <c r="M9" s="39"/>
      <c r="N9" s="39"/>
      <c r="O9" s="39"/>
      <c r="P9" s="39"/>
      <c r="Q9" s="39"/>
    </row>
    <row r="10" spans="1:32" customFormat="1" ht="30" customHeight="1" x14ac:dyDescent="0.25">
      <c r="A10" s="2"/>
      <c r="B10" s="23" t="s">
        <v>593</v>
      </c>
      <c r="C10" s="23"/>
      <c r="D10" s="23"/>
      <c r="E10" s="23"/>
      <c r="F10" s="23"/>
      <c r="G10" s="23"/>
      <c r="H10" s="23"/>
      <c r="I10" s="23"/>
      <c r="J10" s="23"/>
      <c r="K10" s="23"/>
      <c r="L10" s="23"/>
      <c r="M10" s="23"/>
      <c r="N10" s="23"/>
      <c r="O10" s="23"/>
      <c r="P10" s="23"/>
      <c r="Q10" s="23"/>
    </row>
    <row r="11" spans="1:32" s="55" customFormat="1" ht="41.25" customHeight="1" x14ac:dyDescent="0.25">
      <c r="C11" s="9" t="s">
        <v>51</v>
      </c>
      <c r="D11" s="9" t="s">
        <v>52</v>
      </c>
      <c r="E11" s="9" t="s">
        <v>53</v>
      </c>
      <c r="F11" s="9" t="s">
        <v>54</v>
      </c>
      <c r="G11" s="9" t="s">
        <v>55</v>
      </c>
      <c r="H11" s="9" t="s">
        <v>56</v>
      </c>
      <c r="I11" s="9" t="s">
        <v>576</v>
      </c>
      <c r="J11" s="9" t="s">
        <v>577</v>
      </c>
      <c r="K11" s="9" t="s">
        <v>58</v>
      </c>
      <c r="L11" s="62" t="s">
        <v>59</v>
      </c>
      <c r="M11" s="9" t="s">
        <v>60</v>
      </c>
      <c r="N11" s="9" t="s">
        <v>61</v>
      </c>
      <c r="O11" s="9" t="s">
        <v>62</v>
      </c>
      <c r="P11" s="9" t="s">
        <v>63</v>
      </c>
      <c r="Q11" s="62" t="s">
        <v>64</v>
      </c>
      <c r="R11" s="6"/>
      <c r="S11" s="6"/>
      <c r="T11" s="6"/>
      <c r="U11" s="6"/>
      <c r="V11" s="6"/>
      <c r="W11" s="6"/>
      <c r="X11" s="6"/>
      <c r="Y11" s="6"/>
      <c r="Z11" s="6"/>
      <c r="AA11" s="6"/>
      <c r="AB11" s="6"/>
      <c r="AC11" s="6"/>
      <c r="AD11" s="6"/>
      <c r="AE11" s="6"/>
      <c r="AF11" s="6"/>
    </row>
    <row r="12" spans="1:32" ht="45" x14ac:dyDescent="0.25">
      <c r="C12" s="115">
        <v>108</v>
      </c>
      <c r="D12" s="79" t="s">
        <v>143</v>
      </c>
      <c r="E12" s="116" t="s">
        <v>382</v>
      </c>
      <c r="F12" s="79" t="s">
        <v>383</v>
      </c>
      <c r="G12" s="117"/>
      <c r="H12" s="79"/>
      <c r="I12" s="122"/>
      <c r="J12" s="122"/>
      <c r="K12" s="52" t="s">
        <v>594</v>
      </c>
      <c r="L12" s="119" t="s">
        <v>59</v>
      </c>
      <c r="M12" s="119" t="s">
        <v>127</v>
      </c>
      <c r="N12" s="119"/>
      <c r="O12" s="119"/>
      <c r="P12" s="119"/>
      <c r="Q12" s="79"/>
    </row>
    <row r="13" spans="1:32" ht="60" x14ac:dyDescent="0.25">
      <c r="C13" s="115">
        <v>109</v>
      </c>
      <c r="D13" s="79" t="s">
        <v>34</v>
      </c>
      <c r="E13" s="116" t="s">
        <v>385</v>
      </c>
      <c r="F13" s="79" t="s">
        <v>386</v>
      </c>
      <c r="G13" s="14" t="s">
        <v>387</v>
      </c>
      <c r="H13" s="79"/>
      <c r="I13" s="77"/>
      <c r="J13" s="77"/>
      <c r="K13" s="52" t="s">
        <v>388</v>
      </c>
      <c r="L13" s="79" t="s">
        <v>59</v>
      </c>
      <c r="M13" s="79" t="s">
        <v>70</v>
      </c>
      <c r="N13" s="79" t="s">
        <v>71</v>
      </c>
      <c r="O13" s="79" t="s">
        <v>72</v>
      </c>
      <c r="P13" s="79" t="s">
        <v>73</v>
      </c>
      <c r="Q13" s="79" t="s">
        <v>64</v>
      </c>
    </row>
    <row r="14" spans="1:32" ht="60" x14ac:dyDescent="0.25">
      <c r="C14" s="115">
        <v>111</v>
      </c>
      <c r="D14" s="79" t="s">
        <v>34</v>
      </c>
      <c r="E14" s="116" t="s">
        <v>391</v>
      </c>
      <c r="F14" s="79" t="s">
        <v>392</v>
      </c>
      <c r="G14" s="14" t="s">
        <v>393</v>
      </c>
      <c r="H14" s="79"/>
      <c r="I14" s="77"/>
      <c r="J14" s="77"/>
      <c r="K14" s="52" t="s">
        <v>388</v>
      </c>
      <c r="L14" s="79" t="s">
        <v>59</v>
      </c>
      <c r="M14" s="79" t="s">
        <v>70</v>
      </c>
      <c r="N14" s="79" t="s">
        <v>71</v>
      </c>
      <c r="O14" s="79" t="s">
        <v>72</v>
      </c>
      <c r="P14" s="79" t="s">
        <v>73</v>
      </c>
      <c r="Q14" s="79" t="s">
        <v>64</v>
      </c>
    </row>
    <row r="15" spans="1:32" ht="60" x14ac:dyDescent="0.25">
      <c r="C15" s="115">
        <v>112</v>
      </c>
      <c r="D15" s="79" t="s">
        <v>34</v>
      </c>
      <c r="E15" s="116" t="s">
        <v>394</v>
      </c>
      <c r="F15" s="79" t="s">
        <v>395</v>
      </c>
      <c r="G15" s="14" t="s">
        <v>393</v>
      </c>
      <c r="H15" s="79" t="s">
        <v>396</v>
      </c>
      <c r="I15" s="77"/>
      <c r="J15" s="77"/>
      <c r="K15" s="52" t="s">
        <v>388</v>
      </c>
      <c r="L15" s="79" t="s">
        <v>59</v>
      </c>
      <c r="M15" s="79" t="s">
        <v>70</v>
      </c>
      <c r="N15" s="79" t="s">
        <v>71</v>
      </c>
      <c r="O15" s="79" t="s">
        <v>72</v>
      </c>
      <c r="P15" s="79" t="s">
        <v>73</v>
      </c>
      <c r="Q15" s="79" t="s">
        <v>64</v>
      </c>
    </row>
    <row r="16" spans="1:32" ht="60" x14ac:dyDescent="0.25">
      <c r="C16" s="115">
        <v>113</v>
      </c>
      <c r="D16" s="79" t="s">
        <v>34</v>
      </c>
      <c r="E16" s="116" t="s">
        <v>397</v>
      </c>
      <c r="F16" s="79" t="s">
        <v>398</v>
      </c>
      <c r="G16" s="14" t="s">
        <v>387</v>
      </c>
      <c r="H16" s="79" t="s">
        <v>399</v>
      </c>
      <c r="I16" s="77"/>
      <c r="J16" s="77"/>
      <c r="K16" s="52" t="s">
        <v>388</v>
      </c>
      <c r="L16" s="79" t="s">
        <v>59</v>
      </c>
      <c r="M16" s="79" t="s">
        <v>70</v>
      </c>
      <c r="N16" s="79" t="s">
        <v>71</v>
      </c>
      <c r="O16" s="79" t="s">
        <v>72</v>
      </c>
      <c r="P16" s="79" t="s">
        <v>73</v>
      </c>
      <c r="Q16" s="79" t="s">
        <v>64</v>
      </c>
    </row>
    <row r="17" spans="3:17" ht="60" x14ac:dyDescent="0.25">
      <c r="C17" s="115">
        <v>114</v>
      </c>
      <c r="D17" s="79" t="s">
        <v>34</v>
      </c>
      <c r="E17" s="116" t="s">
        <v>400</v>
      </c>
      <c r="F17" s="79" t="s">
        <v>401</v>
      </c>
      <c r="G17" s="14" t="s">
        <v>393</v>
      </c>
      <c r="H17" s="79" t="s">
        <v>402</v>
      </c>
      <c r="I17" s="77"/>
      <c r="J17" s="77"/>
      <c r="K17" s="52" t="s">
        <v>388</v>
      </c>
      <c r="L17" s="79" t="s">
        <v>59</v>
      </c>
      <c r="M17" s="79" t="s">
        <v>70</v>
      </c>
      <c r="N17" s="79" t="s">
        <v>71</v>
      </c>
      <c r="O17" s="79" t="s">
        <v>72</v>
      </c>
      <c r="P17" s="79" t="s">
        <v>73</v>
      </c>
      <c r="Q17" s="79" t="s">
        <v>64</v>
      </c>
    </row>
    <row r="18" spans="3:17" ht="60" x14ac:dyDescent="0.25">
      <c r="C18" s="115">
        <v>115</v>
      </c>
      <c r="D18" s="79" t="s">
        <v>34</v>
      </c>
      <c r="E18" s="116" t="s">
        <v>403</v>
      </c>
      <c r="F18" s="79" t="s">
        <v>404</v>
      </c>
      <c r="G18" s="14" t="s">
        <v>405</v>
      </c>
      <c r="H18" s="79" t="s">
        <v>406</v>
      </c>
      <c r="I18" s="122"/>
      <c r="J18" s="122"/>
      <c r="K18" s="52"/>
      <c r="L18" s="79" t="s">
        <v>59</v>
      </c>
      <c r="M18" s="79" t="s">
        <v>70</v>
      </c>
      <c r="N18" s="79" t="s">
        <v>71</v>
      </c>
      <c r="O18" s="79" t="s">
        <v>72</v>
      </c>
      <c r="P18" s="79" t="s">
        <v>73</v>
      </c>
      <c r="Q18" s="79" t="s">
        <v>64</v>
      </c>
    </row>
    <row r="19" spans="3:17" ht="60" x14ac:dyDescent="0.25">
      <c r="C19" s="115">
        <v>116</v>
      </c>
      <c r="D19" s="79" t="s">
        <v>34</v>
      </c>
      <c r="E19" s="116" t="s">
        <v>407</v>
      </c>
      <c r="F19" s="79" t="s">
        <v>408</v>
      </c>
      <c r="G19" s="14" t="s">
        <v>409</v>
      </c>
      <c r="H19" s="79"/>
      <c r="I19" s="122"/>
      <c r="J19" s="122"/>
      <c r="K19" s="52"/>
      <c r="L19" s="79" t="s">
        <v>59</v>
      </c>
      <c r="M19" s="79" t="s">
        <v>70</v>
      </c>
      <c r="N19" s="79" t="s">
        <v>71</v>
      </c>
      <c r="O19" s="79" t="s">
        <v>72</v>
      </c>
      <c r="P19" s="79" t="s">
        <v>73</v>
      </c>
      <c r="Q19" s="79" t="s">
        <v>64</v>
      </c>
    </row>
    <row r="20" spans="3:17" ht="60" x14ac:dyDescent="0.25">
      <c r="C20" s="115">
        <v>117</v>
      </c>
      <c r="D20" s="79" t="s">
        <v>34</v>
      </c>
      <c r="E20" s="116" t="s">
        <v>410</v>
      </c>
      <c r="F20" s="79" t="s">
        <v>411</v>
      </c>
      <c r="G20" s="14" t="s">
        <v>409</v>
      </c>
      <c r="H20" s="79" t="s">
        <v>412</v>
      </c>
      <c r="I20" s="122"/>
      <c r="J20" s="122"/>
      <c r="K20" s="52"/>
      <c r="L20" s="79" t="s">
        <v>59</v>
      </c>
      <c r="M20" s="79" t="s">
        <v>70</v>
      </c>
      <c r="N20" s="79" t="s">
        <v>71</v>
      </c>
      <c r="O20" s="79" t="s">
        <v>72</v>
      </c>
      <c r="P20" s="79" t="s">
        <v>73</v>
      </c>
      <c r="Q20" s="79" t="s">
        <v>64</v>
      </c>
    </row>
    <row r="21" spans="3:17" ht="60" x14ac:dyDescent="0.25">
      <c r="C21" s="115">
        <v>118</v>
      </c>
      <c r="D21" s="79" t="s">
        <v>34</v>
      </c>
      <c r="E21" s="116" t="s">
        <v>413</v>
      </c>
      <c r="F21" s="79" t="s">
        <v>414</v>
      </c>
      <c r="G21" s="14" t="s">
        <v>409</v>
      </c>
      <c r="H21" s="79" t="s">
        <v>415</v>
      </c>
      <c r="I21" s="122"/>
      <c r="J21" s="122"/>
      <c r="K21" s="52"/>
      <c r="L21" s="79" t="s">
        <v>59</v>
      </c>
      <c r="M21" s="79" t="s">
        <v>70</v>
      </c>
      <c r="N21" s="79" t="s">
        <v>71</v>
      </c>
      <c r="O21" s="79" t="s">
        <v>72</v>
      </c>
      <c r="P21" s="79" t="s">
        <v>73</v>
      </c>
      <c r="Q21" s="79" t="s">
        <v>64</v>
      </c>
    </row>
    <row r="22" spans="3:17" ht="60" x14ac:dyDescent="0.25">
      <c r="C22" s="115">
        <v>119</v>
      </c>
      <c r="D22" s="79" t="s">
        <v>34</v>
      </c>
      <c r="E22" s="116" t="s">
        <v>416</v>
      </c>
      <c r="F22" s="79" t="s">
        <v>417</v>
      </c>
      <c r="G22" s="14" t="s">
        <v>409</v>
      </c>
      <c r="H22" s="79" t="s">
        <v>418</v>
      </c>
      <c r="I22" s="122"/>
      <c r="J22" s="122"/>
      <c r="K22" s="52"/>
      <c r="L22" s="79" t="s">
        <v>59</v>
      </c>
      <c r="M22" s="79" t="s">
        <v>70</v>
      </c>
      <c r="N22" s="79" t="s">
        <v>71</v>
      </c>
      <c r="O22" s="79" t="s">
        <v>72</v>
      </c>
      <c r="P22" s="79" t="s">
        <v>73</v>
      </c>
      <c r="Q22" s="79" t="s">
        <v>64</v>
      </c>
    </row>
    <row r="23" spans="3:17" x14ac:dyDescent="0.25">
      <c r="F23" s="120"/>
      <c r="G23" s="121"/>
      <c r="H23" s="120"/>
      <c r="I23" s="121"/>
      <c r="J23" s="121"/>
      <c r="K23" s="53"/>
      <c r="L23" s="120"/>
      <c r="M23" s="120"/>
      <c r="N23" s="120"/>
      <c r="O23" s="120"/>
      <c r="P23" s="120"/>
      <c r="Q23" s="120"/>
    </row>
    <row r="24" spans="3:17" x14ac:dyDescent="0.25">
      <c r="F24" s="120"/>
      <c r="G24" s="121"/>
      <c r="H24" s="120"/>
      <c r="I24" s="121"/>
      <c r="J24" s="121"/>
      <c r="K24" s="53"/>
      <c r="L24" s="120"/>
      <c r="M24" s="120"/>
      <c r="N24" s="120"/>
      <c r="O24" s="120"/>
      <c r="P24" s="120"/>
      <c r="Q24" s="120"/>
    </row>
    <row r="25" spans="3:17" x14ac:dyDescent="0.25">
      <c r="F25" s="120"/>
      <c r="G25" s="121"/>
      <c r="H25" s="120"/>
      <c r="I25" s="121"/>
      <c r="J25" s="121"/>
      <c r="K25" s="53"/>
      <c r="L25" s="120"/>
      <c r="M25" s="120"/>
      <c r="N25" s="120"/>
      <c r="O25" s="120"/>
      <c r="P25" s="120"/>
      <c r="Q25" s="120"/>
    </row>
    <row r="26" spans="3:17" x14ac:dyDescent="0.25">
      <c r="F26" s="120"/>
      <c r="G26" s="121"/>
      <c r="H26" s="120"/>
      <c r="I26" s="121"/>
      <c r="J26" s="121"/>
      <c r="K26" s="53"/>
      <c r="L26" s="120"/>
      <c r="M26" s="120"/>
      <c r="N26" s="120"/>
      <c r="O26" s="120"/>
      <c r="P26" s="120"/>
      <c r="Q26" s="120"/>
    </row>
    <row r="27" spans="3:17" x14ac:dyDescent="0.25">
      <c r="F27" s="120"/>
      <c r="G27" s="121"/>
      <c r="H27" s="120"/>
      <c r="I27" s="121"/>
      <c r="J27" s="121"/>
      <c r="K27" s="53"/>
      <c r="L27" s="120"/>
      <c r="M27" s="120"/>
      <c r="N27" s="120"/>
      <c r="O27" s="120"/>
      <c r="P27" s="120"/>
      <c r="Q27" s="120"/>
    </row>
    <row r="28" spans="3:17" x14ac:dyDescent="0.25">
      <c r="F28" s="120"/>
      <c r="G28" s="121"/>
      <c r="H28" s="120"/>
      <c r="I28" s="121"/>
      <c r="J28" s="121"/>
      <c r="K28" s="53"/>
      <c r="L28" s="120"/>
      <c r="M28" s="120"/>
      <c r="N28" s="120"/>
      <c r="O28" s="120"/>
      <c r="P28" s="120"/>
      <c r="Q28" s="120"/>
    </row>
    <row r="29" spans="3:17" x14ac:dyDescent="0.25">
      <c r="F29" s="120"/>
      <c r="G29" s="121"/>
      <c r="H29" s="120"/>
      <c r="I29" s="121"/>
      <c r="J29" s="121"/>
      <c r="K29" s="53"/>
      <c r="L29" s="120"/>
      <c r="M29" s="120"/>
      <c r="N29" s="120"/>
      <c r="O29" s="120"/>
      <c r="P29" s="120"/>
      <c r="Q29" s="120"/>
    </row>
    <row r="30" spans="3:17" x14ac:dyDescent="0.25">
      <c r="F30" s="120"/>
      <c r="G30" s="121"/>
      <c r="H30" s="120"/>
      <c r="I30" s="121"/>
      <c r="J30" s="121"/>
      <c r="K30" s="53"/>
      <c r="L30" s="120"/>
      <c r="M30" s="120"/>
      <c r="N30" s="120"/>
      <c r="O30" s="120"/>
      <c r="P30" s="120"/>
      <c r="Q30" s="120"/>
    </row>
    <row r="31" spans="3:17" x14ac:dyDescent="0.25">
      <c r="F31" s="120"/>
      <c r="G31" s="121"/>
      <c r="H31" s="120"/>
      <c r="I31" s="121"/>
      <c r="J31" s="121"/>
      <c r="K31" s="53"/>
      <c r="L31" s="120"/>
      <c r="M31" s="120"/>
      <c r="N31" s="120"/>
      <c r="O31" s="120"/>
      <c r="P31" s="120"/>
      <c r="Q31" s="120"/>
    </row>
    <row r="32" spans="3:17" x14ac:dyDescent="0.25">
      <c r="F32" s="120"/>
      <c r="G32" s="121"/>
      <c r="H32" s="120"/>
      <c r="I32" s="121"/>
      <c r="J32" s="121"/>
      <c r="K32" s="53"/>
      <c r="L32" s="120"/>
      <c r="M32" s="120"/>
      <c r="N32" s="120"/>
      <c r="O32" s="120"/>
      <c r="P32" s="120"/>
      <c r="Q32" s="120"/>
    </row>
    <row r="33" spans="6:17" x14ac:dyDescent="0.25">
      <c r="F33" s="120"/>
      <c r="G33" s="121"/>
      <c r="H33" s="120"/>
      <c r="I33" s="121"/>
      <c r="J33" s="121"/>
      <c r="K33" s="53"/>
      <c r="L33" s="120"/>
      <c r="M33" s="120"/>
      <c r="N33" s="120"/>
      <c r="O33" s="120"/>
      <c r="P33" s="120"/>
      <c r="Q33" s="120"/>
    </row>
    <row r="34" spans="6:17" x14ac:dyDescent="0.25">
      <c r="F34" s="120"/>
      <c r="G34" s="121"/>
      <c r="H34" s="120"/>
      <c r="I34" s="121"/>
      <c r="J34" s="121"/>
      <c r="K34" s="53"/>
      <c r="L34" s="120"/>
      <c r="M34" s="120"/>
      <c r="N34" s="120"/>
      <c r="O34" s="120"/>
      <c r="P34" s="120"/>
      <c r="Q34" s="120"/>
    </row>
    <row r="35" spans="6:17" x14ac:dyDescent="0.25">
      <c r="F35" s="120"/>
      <c r="G35" s="121"/>
      <c r="H35" s="120"/>
      <c r="I35" s="121"/>
      <c r="J35" s="121"/>
      <c r="K35" s="53"/>
      <c r="L35" s="120"/>
      <c r="M35" s="120"/>
      <c r="N35" s="120"/>
      <c r="O35" s="120"/>
      <c r="P35" s="120"/>
      <c r="Q35" s="120"/>
    </row>
    <row r="36" spans="6:17" x14ac:dyDescent="0.25">
      <c r="F36" s="120"/>
      <c r="G36" s="121"/>
      <c r="H36" s="120"/>
      <c r="I36" s="121"/>
      <c r="J36" s="121"/>
      <c r="K36" s="53"/>
      <c r="L36" s="120"/>
      <c r="M36" s="120"/>
      <c r="N36" s="120"/>
      <c r="O36" s="120"/>
      <c r="P36" s="120"/>
      <c r="Q36" s="120"/>
    </row>
    <row r="37" spans="6:17" x14ac:dyDescent="0.25">
      <c r="F37" s="120"/>
      <c r="G37" s="121"/>
      <c r="H37" s="120"/>
      <c r="I37" s="121"/>
      <c r="J37" s="121"/>
      <c r="K37" s="53"/>
      <c r="L37" s="120"/>
      <c r="M37" s="120"/>
      <c r="N37" s="120"/>
      <c r="O37" s="120"/>
      <c r="P37" s="120"/>
      <c r="Q37" s="120"/>
    </row>
    <row r="38" spans="6:17" x14ac:dyDescent="0.25">
      <c r="F38" s="120"/>
      <c r="G38" s="121"/>
      <c r="H38" s="120"/>
      <c r="I38" s="121"/>
      <c r="J38" s="121"/>
      <c r="K38" s="53"/>
      <c r="L38" s="120"/>
      <c r="M38" s="120"/>
      <c r="N38" s="120"/>
      <c r="O38" s="120"/>
      <c r="P38" s="120"/>
      <c r="Q38" s="120"/>
    </row>
    <row r="39" spans="6:17" x14ac:dyDescent="0.25">
      <c r="F39" s="120"/>
      <c r="G39" s="121"/>
      <c r="H39" s="120"/>
      <c r="I39" s="121"/>
      <c r="J39" s="121"/>
      <c r="K39" s="53"/>
      <c r="L39" s="120"/>
      <c r="M39" s="120"/>
      <c r="N39" s="120"/>
      <c r="O39" s="120"/>
      <c r="P39" s="120"/>
      <c r="Q39" s="120"/>
    </row>
    <row r="40" spans="6:17" x14ac:dyDescent="0.25">
      <c r="F40" s="120"/>
      <c r="G40" s="121"/>
      <c r="H40" s="120"/>
      <c r="I40" s="121"/>
      <c r="J40" s="121"/>
      <c r="K40" s="53"/>
      <c r="L40" s="120"/>
      <c r="M40" s="120"/>
      <c r="N40" s="120"/>
      <c r="O40" s="120"/>
      <c r="P40" s="120"/>
      <c r="Q40" s="120"/>
    </row>
    <row r="41" spans="6:17" x14ac:dyDescent="0.25">
      <c r="F41" s="120"/>
      <c r="G41" s="121"/>
      <c r="H41" s="120"/>
      <c r="I41" s="121"/>
      <c r="J41" s="121"/>
      <c r="K41" s="53"/>
      <c r="L41" s="120"/>
      <c r="M41" s="120"/>
      <c r="N41" s="120"/>
      <c r="O41" s="120"/>
      <c r="P41" s="120"/>
      <c r="Q41" s="120"/>
    </row>
    <row r="42" spans="6:17" x14ac:dyDescent="0.25">
      <c r="F42" s="120"/>
      <c r="G42" s="121"/>
      <c r="H42" s="120"/>
      <c r="I42" s="121"/>
      <c r="J42" s="121"/>
      <c r="K42" s="53"/>
      <c r="L42" s="120"/>
      <c r="M42" s="120"/>
      <c r="N42" s="120"/>
      <c r="O42" s="120"/>
      <c r="P42" s="120"/>
      <c r="Q42" s="120"/>
    </row>
    <row r="43" spans="6:17" x14ac:dyDescent="0.25">
      <c r="F43" s="120"/>
      <c r="G43" s="121"/>
      <c r="H43" s="120"/>
      <c r="I43" s="121"/>
      <c r="J43" s="121"/>
      <c r="K43" s="53"/>
      <c r="L43" s="120"/>
      <c r="M43" s="120"/>
      <c r="N43" s="120"/>
      <c r="O43" s="120"/>
      <c r="P43" s="120"/>
      <c r="Q43" s="120"/>
    </row>
    <row r="44" spans="6:17" x14ac:dyDescent="0.25">
      <c r="F44" s="120"/>
      <c r="G44" s="121"/>
      <c r="H44" s="120"/>
      <c r="I44" s="121"/>
      <c r="J44" s="121"/>
      <c r="K44" s="53"/>
      <c r="L44" s="120"/>
      <c r="M44" s="120"/>
      <c r="N44" s="120"/>
      <c r="O44" s="120"/>
      <c r="P44" s="120"/>
      <c r="Q44" s="120"/>
    </row>
    <row r="45" spans="6:17" x14ac:dyDescent="0.25">
      <c r="F45" s="120"/>
      <c r="G45" s="121"/>
      <c r="H45" s="120"/>
      <c r="I45" s="121"/>
      <c r="J45" s="121"/>
      <c r="K45" s="53"/>
      <c r="L45" s="120"/>
      <c r="M45" s="120"/>
      <c r="N45" s="120"/>
      <c r="O45" s="120"/>
      <c r="P45" s="120"/>
      <c r="Q45" s="120"/>
    </row>
    <row r="46" spans="6:17" x14ac:dyDescent="0.25">
      <c r="F46" s="120"/>
      <c r="G46" s="121"/>
      <c r="H46" s="120"/>
      <c r="I46" s="121"/>
      <c r="J46" s="121"/>
      <c r="K46" s="53"/>
      <c r="L46" s="120"/>
      <c r="M46" s="120"/>
      <c r="N46" s="120"/>
      <c r="O46" s="120"/>
      <c r="P46" s="120"/>
      <c r="Q46" s="120"/>
    </row>
    <row r="47" spans="6:17" x14ac:dyDescent="0.25">
      <c r="F47" s="120"/>
      <c r="G47" s="121"/>
      <c r="H47" s="120"/>
      <c r="I47" s="121"/>
      <c r="J47" s="121"/>
      <c r="K47" s="53"/>
      <c r="L47" s="120"/>
      <c r="M47" s="120"/>
      <c r="N47" s="120"/>
      <c r="O47" s="120"/>
      <c r="P47" s="120"/>
      <c r="Q47" s="120"/>
    </row>
    <row r="48" spans="6:17" x14ac:dyDescent="0.25">
      <c r="F48" s="120"/>
      <c r="G48" s="121"/>
      <c r="H48" s="120"/>
      <c r="I48" s="121"/>
      <c r="J48" s="121"/>
      <c r="K48" s="53"/>
      <c r="L48" s="120"/>
      <c r="M48" s="120"/>
      <c r="N48" s="120"/>
      <c r="O48" s="120"/>
      <c r="P48" s="120"/>
      <c r="Q48" s="120"/>
    </row>
    <row r="49" spans="6:17" x14ac:dyDescent="0.25">
      <c r="F49" s="120"/>
      <c r="G49" s="121"/>
      <c r="H49" s="120"/>
      <c r="I49" s="121"/>
      <c r="J49" s="121"/>
      <c r="K49" s="53"/>
      <c r="L49" s="120"/>
      <c r="M49" s="120"/>
      <c r="N49" s="120"/>
      <c r="O49" s="120"/>
      <c r="P49" s="120"/>
      <c r="Q49" s="120"/>
    </row>
    <row r="50" spans="6:17" x14ac:dyDescent="0.25">
      <c r="F50" s="120"/>
      <c r="G50" s="121"/>
      <c r="H50" s="120"/>
      <c r="I50" s="121"/>
      <c r="J50" s="121"/>
      <c r="K50" s="53"/>
      <c r="L50" s="120"/>
      <c r="M50" s="120"/>
      <c r="N50" s="120"/>
      <c r="O50" s="120"/>
      <c r="P50" s="120"/>
      <c r="Q50" s="120"/>
    </row>
    <row r="51" spans="6:17" x14ac:dyDescent="0.25">
      <c r="F51" s="120"/>
      <c r="G51" s="121"/>
      <c r="H51" s="120"/>
      <c r="I51" s="121"/>
      <c r="J51" s="121"/>
      <c r="K51" s="53"/>
      <c r="L51" s="120"/>
      <c r="M51" s="120"/>
      <c r="N51" s="120"/>
      <c r="O51" s="120"/>
      <c r="P51" s="120"/>
      <c r="Q51" s="120"/>
    </row>
    <row r="52" spans="6:17" x14ac:dyDescent="0.25">
      <c r="F52" s="120"/>
      <c r="G52" s="121"/>
      <c r="H52" s="120"/>
      <c r="I52" s="121"/>
      <c r="J52" s="121"/>
      <c r="K52" s="53"/>
      <c r="L52" s="120"/>
      <c r="M52" s="120"/>
      <c r="N52" s="120"/>
      <c r="O52" s="120"/>
      <c r="P52" s="120"/>
      <c r="Q52" s="120"/>
    </row>
    <row r="53" spans="6:17" x14ac:dyDescent="0.25">
      <c r="F53" s="120"/>
      <c r="G53" s="121"/>
      <c r="H53" s="120"/>
      <c r="I53" s="121"/>
      <c r="J53" s="121"/>
      <c r="K53" s="53"/>
      <c r="L53" s="120"/>
      <c r="M53" s="120"/>
      <c r="N53" s="120"/>
      <c r="O53" s="120"/>
      <c r="P53" s="120"/>
      <c r="Q53" s="120"/>
    </row>
    <row r="54" spans="6:17" x14ac:dyDescent="0.25">
      <c r="F54" s="120"/>
      <c r="G54" s="121"/>
      <c r="H54" s="120"/>
      <c r="I54" s="121"/>
      <c r="J54" s="121"/>
      <c r="K54" s="53"/>
      <c r="L54" s="120"/>
      <c r="M54" s="120"/>
      <c r="N54" s="120"/>
      <c r="O54" s="120"/>
      <c r="P54" s="120"/>
      <c r="Q54" s="120"/>
    </row>
    <row r="55" spans="6:17" x14ac:dyDescent="0.25">
      <c r="F55" s="120"/>
      <c r="G55" s="121"/>
      <c r="H55" s="120"/>
      <c r="I55" s="121"/>
      <c r="J55" s="121"/>
      <c r="K55" s="53"/>
      <c r="L55" s="120"/>
      <c r="M55" s="120"/>
      <c r="N55" s="120"/>
      <c r="O55" s="120"/>
      <c r="P55" s="120"/>
      <c r="Q55" s="120"/>
    </row>
    <row r="56" spans="6:17" x14ac:dyDescent="0.25">
      <c r="F56" s="120"/>
      <c r="G56" s="121"/>
      <c r="H56" s="120"/>
      <c r="I56" s="121"/>
      <c r="J56" s="121"/>
      <c r="K56" s="53"/>
      <c r="L56" s="120"/>
      <c r="M56" s="120"/>
      <c r="N56" s="120"/>
      <c r="O56" s="120"/>
      <c r="P56" s="120"/>
      <c r="Q56" s="120"/>
    </row>
    <row r="57" spans="6:17" x14ac:dyDescent="0.25">
      <c r="F57" s="120"/>
      <c r="G57" s="121"/>
      <c r="H57" s="120"/>
      <c r="I57" s="121"/>
      <c r="J57" s="121"/>
      <c r="K57" s="53"/>
      <c r="L57" s="120"/>
      <c r="M57" s="120"/>
      <c r="N57" s="120"/>
      <c r="O57" s="120"/>
      <c r="P57" s="120"/>
      <c r="Q57" s="120"/>
    </row>
    <row r="58" spans="6:17" x14ac:dyDescent="0.25">
      <c r="F58" s="120"/>
      <c r="G58" s="121"/>
      <c r="H58" s="120"/>
      <c r="I58" s="121"/>
      <c r="J58" s="121"/>
      <c r="K58" s="53"/>
      <c r="L58" s="120"/>
      <c r="M58" s="120"/>
      <c r="N58" s="120"/>
      <c r="O58" s="120"/>
      <c r="P58" s="120"/>
      <c r="Q58" s="120"/>
    </row>
    <row r="59" spans="6:17" x14ac:dyDescent="0.25">
      <c r="F59" s="120"/>
      <c r="G59" s="121"/>
      <c r="H59" s="120"/>
      <c r="I59" s="121"/>
      <c r="J59" s="121"/>
      <c r="K59" s="53"/>
      <c r="L59" s="120"/>
      <c r="M59" s="120"/>
      <c r="N59" s="120"/>
      <c r="O59" s="120"/>
      <c r="P59" s="120"/>
      <c r="Q59" s="120"/>
    </row>
    <row r="60" spans="6:17" x14ac:dyDescent="0.25">
      <c r="F60" s="120"/>
      <c r="G60" s="121"/>
      <c r="H60" s="120"/>
      <c r="I60" s="121"/>
      <c r="J60" s="121"/>
      <c r="K60" s="53"/>
      <c r="L60" s="120"/>
      <c r="M60" s="120"/>
      <c r="N60" s="120"/>
      <c r="O60" s="120"/>
      <c r="P60" s="120"/>
      <c r="Q60" s="120"/>
    </row>
    <row r="61" spans="6:17" x14ac:dyDescent="0.25">
      <c r="F61" s="120"/>
      <c r="G61" s="121"/>
      <c r="H61" s="120"/>
      <c r="I61" s="121"/>
      <c r="J61" s="121"/>
      <c r="K61" s="53"/>
      <c r="L61" s="120"/>
      <c r="M61" s="120"/>
      <c r="N61" s="120"/>
      <c r="O61" s="120"/>
      <c r="P61" s="120"/>
      <c r="Q61" s="120"/>
    </row>
    <row r="62" spans="6:17" x14ac:dyDescent="0.25">
      <c r="F62" s="120"/>
      <c r="G62" s="121"/>
      <c r="H62" s="120"/>
      <c r="I62" s="121"/>
      <c r="J62" s="121"/>
      <c r="K62" s="53"/>
      <c r="L62" s="120"/>
      <c r="M62" s="120"/>
      <c r="N62" s="120"/>
      <c r="O62" s="120"/>
      <c r="P62" s="120"/>
      <c r="Q62" s="120"/>
    </row>
    <row r="63" spans="6:17" x14ac:dyDescent="0.25">
      <c r="F63" s="120"/>
      <c r="G63" s="121"/>
      <c r="H63" s="120"/>
      <c r="I63" s="121"/>
      <c r="J63" s="121"/>
      <c r="K63" s="53"/>
      <c r="L63" s="120"/>
      <c r="M63" s="120"/>
      <c r="N63" s="120"/>
      <c r="O63" s="120"/>
      <c r="P63" s="120"/>
      <c r="Q63" s="120"/>
    </row>
    <row r="64" spans="6:17" x14ac:dyDescent="0.25">
      <c r="F64" s="120"/>
      <c r="G64" s="121"/>
      <c r="H64" s="120"/>
      <c r="I64" s="121"/>
      <c r="J64" s="121"/>
      <c r="K64" s="53"/>
      <c r="L64" s="120"/>
      <c r="M64" s="120"/>
      <c r="N64" s="120"/>
      <c r="O64" s="120"/>
      <c r="P64" s="120"/>
      <c r="Q64" s="120"/>
    </row>
    <row r="65" spans="6:17" x14ac:dyDescent="0.25">
      <c r="F65" s="120"/>
      <c r="G65" s="121"/>
      <c r="H65" s="120"/>
      <c r="I65" s="121"/>
      <c r="J65" s="121"/>
      <c r="K65" s="53"/>
      <c r="L65" s="120"/>
      <c r="M65" s="120"/>
      <c r="N65" s="120"/>
      <c r="O65" s="120"/>
      <c r="P65" s="120"/>
      <c r="Q65" s="120"/>
    </row>
    <row r="66" spans="6:17" x14ac:dyDescent="0.25">
      <c r="F66" s="120"/>
      <c r="G66" s="121"/>
      <c r="H66" s="120"/>
      <c r="I66" s="121"/>
      <c r="J66" s="121"/>
      <c r="K66" s="53"/>
      <c r="L66" s="120"/>
      <c r="M66" s="120"/>
      <c r="N66" s="120"/>
      <c r="O66" s="120"/>
      <c r="P66" s="120"/>
      <c r="Q66" s="120"/>
    </row>
    <row r="67" spans="6:17" x14ac:dyDescent="0.25">
      <c r="F67" s="120"/>
      <c r="G67" s="121"/>
      <c r="H67" s="120"/>
      <c r="I67" s="121"/>
      <c r="J67" s="121"/>
      <c r="K67" s="53"/>
      <c r="L67" s="120"/>
      <c r="M67" s="120"/>
      <c r="N67" s="120"/>
      <c r="O67" s="120"/>
      <c r="P67" s="120"/>
      <c r="Q67" s="120"/>
    </row>
    <row r="68" spans="6:17" x14ac:dyDescent="0.25">
      <c r="F68" s="120"/>
      <c r="G68" s="121"/>
      <c r="H68" s="120"/>
      <c r="I68" s="121"/>
      <c r="J68" s="121"/>
      <c r="K68" s="53"/>
      <c r="L68" s="120"/>
      <c r="M68" s="120"/>
      <c r="N68" s="120"/>
      <c r="O68" s="120"/>
      <c r="P68" s="120"/>
      <c r="Q68" s="120"/>
    </row>
    <row r="69" spans="6:17" x14ac:dyDescent="0.25">
      <c r="F69" s="120"/>
      <c r="G69" s="121"/>
      <c r="H69" s="120"/>
      <c r="I69" s="121"/>
      <c r="J69" s="121"/>
      <c r="K69" s="53"/>
      <c r="L69" s="120"/>
      <c r="M69" s="120"/>
      <c r="N69" s="120"/>
      <c r="O69" s="120"/>
      <c r="P69" s="120"/>
      <c r="Q69" s="120"/>
    </row>
    <row r="70" spans="6:17" x14ac:dyDescent="0.25">
      <c r="F70" s="120"/>
      <c r="G70" s="121"/>
      <c r="H70" s="120"/>
      <c r="I70" s="121"/>
      <c r="J70" s="121"/>
      <c r="K70" s="53"/>
      <c r="L70" s="120"/>
      <c r="M70" s="120"/>
      <c r="N70" s="120"/>
      <c r="O70" s="120"/>
      <c r="P70" s="120"/>
      <c r="Q70" s="120"/>
    </row>
    <row r="71" spans="6:17" x14ac:dyDescent="0.25">
      <c r="F71" s="120"/>
      <c r="G71" s="121"/>
      <c r="H71" s="120"/>
      <c r="I71" s="121"/>
      <c r="J71" s="121"/>
      <c r="K71" s="53"/>
      <c r="L71" s="120"/>
      <c r="M71" s="120"/>
      <c r="N71" s="120"/>
      <c r="O71" s="120"/>
      <c r="P71" s="120"/>
      <c r="Q71" s="120"/>
    </row>
    <row r="72" spans="6:17" x14ac:dyDescent="0.25">
      <c r="F72" s="120"/>
      <c r="G72" s="121"/>
      <c r="H72" s="120"/>
      <c r="I72" s="121"/>
      <c r="J72" s="121"/>
      <c r="K72" s="53"/>
      <c r="L72" s="120"/>
      <c r="M72" s="120"/>
      <c r="N72" s="120"/>
      <c r="O72" s="120"/>
      <c r="P72" s="120"/>
      <c r="Q72" s="120"/>
    </row>
    <row r="73" spans="6:17" x14ac:dyDescent="0.25">
      <c r="F73" s="120"/>
      <c r="G73" s="121"/>
      <c r="H73" s="120"/>
      <c r="I73" s="121"/>
      <c r="J73" s="121"/>
      <c r="K73" s="53"/>
      <c r="L73" s="120"/>
      <c r="M73" s="120"/>
      <c r="N73" s="120"/>
      <c r="O73" s="120"/>
      <c r="P73" s="120"/>
      <c r="Q73" s="120"/>
    </row>
    <row r="74" spans="6:17" x14ac:dyDescent="0.25">
      <c r="F74" s="120"/>
      <c r="G74" s="121"/>
      <c r="H74" s="120"/>
      <c r="I74" s="121"/>
      <c r="J74" s="121"/>
      <c r="K74" s="53"/>
      <c r="L74" s="120"/>
      <c r="M74" s="120"/>
      <c r="N74" s="120"/>
      <c r="O74" s="120"/>
      <c r="P74" s="120"/>
      <c r="Q74" s="120"/>
    </row>
    <row r="75" spans="6:17" x14ac:dyDescent="0.25">
      <c r="F75" s="120"/>
      <c r="G75" s="121"/>
      <c r="H75" s="120"/>
      <c r="I75" s="121"/>
      <c r="J75" s="121"/>
      <c r="K75" s="53"/>
      <c r="L75" s="120"/>
      <c r="M75" s="120"/>
      <c r="N75" s="120"/>
      <c r="O75" s="120"/>
      <c r="P75" s="120"/>
      <c r="Q75" s="120"/>
    </row>
    <row r="76" spans="6:17" x14ac:dyDescent="0.25">
      <c r="F76" s="120"/>
      <c r="G76" s="121"/>
      <c r="H76" s="120"/>
      <c r="I76" s="121"/>
      <c r="J76" s="121"/>
      <c r="K76" s="53"/>
      <c r="L76" s="120"/>
      <c r="M76" s="120"/>
      <c r="N76" s="120"/>
      <c r="O76" s="120"/>
      <c r="P76" s="120"/>
      <c r="Q76" s="120"/>
    </row>
    <row r="77" spans="6:17" x14ac:dyDescent="0.25">
      <c r="F77" s="120"/>
      <c r="G77" s="121"/>
      <c r="H77" s="120"/>
      <c r="I77" s="121"/>
      <c r="J77" s="121"/>
      <c r="K77" s="53"/>
      <c r="L77" s="120"/>
      <c r="M77" s="120"/>
      <c r="N77" s="120"/>
      <c r="O77" s="120"/>
      <c r="P77" s="120"/>
      <c r="Q77" s="120"/>
    </row>
    <row r="78" spans="6:17" x14ac:dyDescent="0.25">
      <c r="F78" s="120"/>
      <c r="G78" s="121"/>
      <c r="H78" s="120"/>
      <c r="I78" s="121"/>
      <c r="J78" s="121"/>
      <c r="K78" s="53"/>
      <c r="L78" s="120"/>
      <c r="M78" s="120"/>
      <c r="N78" s="120"/>
      <c r="O78" s="120"/>
      <c r="P78" s="120"/>
      <c r="Q78" s="120"/>
    </row>
    <row r="79" spans="6:17" x14ac:dyDescent="0.25">
      <c r="F79" s="120"/>
      <c r="G79" s="121"/>
      <c r="H79" s="120"/>
      <c r="I79" s="121"/>
      <c r="J79" s="121"/>
      <c r="K79" s="53"/>
      <c r="L79" s="120"/>
      <c r="M79" s="120"/>
      <c r="N79" s="120"/>
      <c r="O79" s="120"/>
      <c r="P79" s="120"/>
      <c r="Q79" s="120"/>
    </row>
    <row r="80" spans="6:17" x14ac:dyDescent="0.25">
      <c r="F80" s="120"/>
      <c r="G80" s="121"/>
      <c r="H80" s="120"/>
      <c r="I80" s="121"/>
      <c r="J80" s="121"/>
      <c r="K80" s="53"/>
      <c r="L80" s="120"/>
      <c r="M80" s="120"/>
      <c r="N80" s="120"/>
      <c r="O80" s="120"/>
      <c r="P80" s="120"/>
      <c r="Q80" s="120"/>
    </row>
    <row r="81" spans="6:17" x14ac:dyDescent="0.25">
      <c r="F81" s="120"/>
      <c r="G81" s="121"/>
      <c r="H81" s="120"/>
      <c r="I81" s="121"/>
      <c r="J81" s="121"/>
      <c r="K81" s="53"/>
      <c r="L81" s="120"/>
      <c r="M81" s="120"/>
      <c r="N81" s="120"/>
      <c r="O81" s="120"/>
      <c r="P81" s="120"/>
      <c r="Q81" s="120"/>
    </row>
    <row r="82" spans="6:17" x14ac:dyDescent="0.25">
      <c r="F82" s="120"/>
      <c r="G82" s="121"/>
      <c r="H82" s="120"/>
      <c r="I82" s="121"/>
      <c r="J82" s="121"/>
      <c r="K82" s="53"/>
      <c r="L82" s="120"/>
      <c r="M82" s="120"/>
      <c r="N82" s="120"/>
      <c r="O82" s="120"/>
      <c r="P82" s="120"/>
      <c r="Q82" s="120"/>
    </row>
    <row r="83" spans="6:17" x14ac:dyDescent="0.25">
      <c r="F83" s="120"/>
      <c r="G83" s="121"/>
      <c r="H83" s="120"/>
      <c r="I83" s="121"/>
      <c r="J83" s="121"/>
      <c r="K83" s="53"/>
      <c r="L83" s="120"/>
      <c r="M83" s="120"/>
      <c r="N83" s="120"/>
      <c r="O83" s="120"/>
      <c r="P83" s="120"/>
      <c r="Q83" s="120"/>
    </row>
    <row r="84" spans="6:17" x14ac:dyDescent="0.25">
      <c r="F84" s="120"/>
      <c r="G84" s="121"/>
      <c r="H84" s="120"/>
      <c r="I84" s="121"/>
      <c r="J84" s="121"/>
      <c r="K84" s="53"/>
      <c r="L84" s="120"/>
      <c r="M84" s="120"/>
      <c r="N84" s="120"/>
      <c r="O84" s="120"/>
      <c r="P84" s="120"/>
      <c r="Q84" s="120"/>
    </row>
    <row r="85" spans="6:17" x14ac:dyDescent="0.25">
      <c r="F85" s="120"/>
      <c r="G85" s="121"/>
      <c r="H85" s="120"/>
      <c r="I85" s="121"/>
      <c r="J85" s="121"/>
      <c r="K85" s="53"/>
      <c r="L85" s="120"/>
      <c r="M85" s="120"/>
      <c r="N85" s="120"/>
      <c r="O85" s="120"/>
      <c r="P85" s="120"/>
      <c r="Q85" s="120"/>
    </row>
    <row r="86" spans="6:17" x14ac:dyDescent="0.25">
      <c r="F86" s="120"/>
      <c r="G86" s="121"/>
      <c r="H86" s="120"/>
      <c r="I86" s="121"/>
      <c r="J86" s="121"/>
      <c r="K86" s="53"/>
      <c r="L86" s="120"/>
      <c r="M86" s="120"/>
      <c r="N86" s="120"/>
      <c r="O86" s="120"/>
      <c r="P86" s="120"/>
      <c r="Q86" s="120"/>
    </row>
    <row r="87" spans="6:17" x14ac:dyDescent="0.25">
      <c r="F87" s="120"/>
      <c r="G87" s="121"/>
      <c r="H87" s="120"/>
      <c r="I87" s="121"/>
      <c r="J87" s="121"/>
      <c r="K87" s="53"/>
      <c r="L87" s="120"/>
      <c r="M87" s="120"/>
      <c r="N87" s="120"/>
      <c r="O87" s="120"/>
      <c r="P87" s="120"/>
      <c r="Q87" s="120"/>
    </row>
    <row r="88" spans="6:17" x14ac:dyDescent="0.25">
      <c r="F88" s="120"/>
      <c r="G88" s="121"/>
      <c r="H88" s="120"/>
      <c r="I88" s="121"/>
      <c r="J88" s="121"/>
      <c r="K88" s="53"/>
      <c r="L88" s="120"/>
      <c r="M88" s="120"/>
      <c r="N88" s="120"/>
      <c r="O88" s="120"/>
      <c r="P88" s="120"/>
      <c r="Q88" s="120"/>
    </row>
    <row r="89" spans="6:17" x14ac:dyDescent="0.25">
      <c r="F89" s="120"/>
      <c r="G89" s="121"/>
      <c r="H89" s="120"/>
      <c r="I89" s="121"/>
      <c r="J89" s="121"/>
      <c r="K89" s="53"/>
      <c r="L89" s="120"/>
      <c r="M89" s="120"/>
      <c r="N89" s="120"/>
      <c r="O89" s="120"/>
      <c r="P89" s="120"/>
      <c r="Q89" s="120"/>
    </row>
    <row r="90" spans="6:17" x14ac:dyDescent="0.25">
      <c r="F90" s="120"/>
      <c r="G90" s="121"/>
      <c r="H90" s="120"/>
      <c r="I90" s="121"/>
      <c r="J90" s="121"/>
      <c r="K90" s="53"/>
      <c r="L90" s="120"/>
      <c r="M90" s="120"/>
      <c r="N90" s="120"/>
      <c r="O90" s="120"/>
      <c r="P90" s="120"/>
      <c r="Q90" s="120"/>
    </row>
    <row r="91" spans="6:17" x14ac:dyDescent="0.25">
      <c r="F91" s="120"/>
      <c r="G91" s="121"/>
      <c r="H91" s="120"/>
      <c r="I91" s="121"/>
      <c r="J91" s="121"/>
      <c r="K91" s="53"/>
      <c r="L91" s="120"/>
      <c r="M91" s="120"/>
      <c r="N91" s="120"/>
      <c r="O91" s="120"/>
      <c r="P91" s="120"/>
      <c r="Q91" s="120"/>
    </row>
    <row r="92" spans="6:17" x14ac:dyDescent="0.25">
      <c r="F92" s="120"/>
      <c r="G92" s="121"/>
      <c r="H92" s="120"/>
      <c r="I92" s="121"/>
      <c r="J92" s="121"/>
      <c r="K92" s="53"/>
      <c r="L92" s="120"/>
      <c r="M92" s="120"/>
      <c r="N92" s="120"/>
      <c r="O92" s="120"/>
      <c r="P92" s="120"/>
      <c r="Q92" s="120"/>
    </row>
    <row r="93" spans="6:17" x14ac:dyDescent="0.25">
      <c r="F93" s="120"/>
      <c r="G93" s="121"/>
      <c r="H93" s="120"/>
      <c r="I93" s="121"/>
      <c r="J93" s="121"/>
      <c r="K93" s="53"/>
      <c r="L93" s="120"/>
      <c r="M93" s="120"/>
      <c r="N93" s="120"/>
      <c r="O93" s="120"/>
      <c r="P93" s="120"/>
      <c r="Q93" s="120"/>
    </row>
    <row r="94" spans="6:17" x14ac:dyDescent="0.25">
      <c r="F94" s="120"/>
      <c r="G94" s="121"/>
      <c r="H94" s="120"/>
      <c r="I94" s="121"/>
      <c r="J94" s="121"/>
      <c r="K94" s="53"/>
      <c r="L94" s="120"/>
      <c r="M94" s="120"/>
      <c r="N94" s="120"/>
      <c r="O94" s="120"/>
      <c r="P94" s="120"/>
      <c r="Q94" s="120"/>
    </row>
    <row r="95" spans="6:17" x14ac:dyDescent="0.25">
      <c r="F95" s="120"/>
      <c r="G95" s="121"/>
      <c r="H95" s="120"/>
      <c r="I95" s="121"/>
      <c r="J95" s="121"/>
      <c r="K95" s="53"/>
      <c r="L95" s="120"/>
      <c r="M95" s="120"/>
      <c r="N95" s="120"/>
      <c r="O95" s="120"/>
      <c r="P95" s="120"/>
      <c r="Q95" s="120"/>
    </row>
    <row r="96" spans="6:17" x14ac:dyDescent="0.25">
      <c r="F96" s="120"/>
      <c r="G96" s="121"/>
      <c r="H96" s="120"/>
      <c r="I96" s="121"/>
      <c r="J96" s="121"/>
      <c r="K96" s="53"/>
      <c r="L96" s="120"/>
      <c r="M96" s="120"/>
      <c r="N96" s="120"/>
      <c r="O96" s="120"/>
      <c r="P96" s="120"/>
      <c r="Q96" s="120"/>
    </row>
    <row r="97" spans="6:17" x14ac:dyDescent="0.25">
      <c r="F97" s="120"/>
      <c r="G97" s="121"/>
      <c r="H97" s="120"/>
      <c r="I97" s="121"/>
      <c r="J97" s="121"/>
      <c r="K97" s="53"/>
      <c r="L97" s="120"/>
      <c r="M97" s="120"/>
      <c r="N97" s="120"/>
      <c r="O97" s="120"/>
      <c r="P97" s="120"/>
      <c r="Q97" s="120"/>
    </row>
    <row r="98" spans="6:17" x14ac:dyDescent="0.25">
      <c r="F98" s="120"/>
      <c r="G98" s="121"/>
      <c r="H98" s="120"/>
      <c r="I98" s="121"/>
      <c r="J98" s="121"/>
      <c r="K98" s="53"/>
      <c r="L98" s="120"/>
      <c r="M98" s="120"/>
      <c r="N98" s="120"/>
      <c r="O98" s="120"/>
      <c r="P98" s="120"/>
      <c r="Q98" s="120"/>
    </row>
    <row r="99" spans="6:17" x14ac:dyDescent="0.25">
      <c r="F99" s="120"/>
      <c r="G99" s="121"/>
      <c r="H99" s="120"/>
      <c r="I99" s="121"/>
      <c r="J99" s="121"/>
      <c r="K99" s="53"/>
      <c r="L99" s="120"/>
      <c r="M99" s="120"/>
      <c r="N99" s="120"/>
      <c r="O99" s="120"/>
      <c r="P99" s="120"/>
      <c r="Q99" s="120"/>
    </row>
    <row r="100" spans="6:17" x14ac:dyDescent="0.25">
      <c r="F100" s="120"/>
      <c r="G100" s="121"/>
      <c r="H100" s="120"/>
      <c r="I100" s="121"/>
      <c r="J100" s="121"/>
      <c r="K100" s="53"/>
      <c r="L100" s="120"/>
      <c r="M100" s="120"/>
      <c r="N100" s="120"/>
      <c r="O100" s="120"/>
      <c r="P100" s="120"/>
      <c r="Q100" s="120"/>
    </row>
    <row r="101" spans="6:17" x14ac:dyDescent="0.25">
      <c r="F101" s="120"/>
      <c r="G101" s="121"/>
      <c r="H101" s="120"/>
      <c r="I101" s="121"/>
      <c r="J101" s="121"/>
      <c r="K101" s="53"/>
      <c r="L101" s="120"/>
      <c r="M101" s="120"/>
      <c r="N101" s="120"/>
      <c r="O101" s="120"/>
      <c r="P101" s="120"/>
      <c r="Q101" s="120"/>
    </row>
    <row r="102" spans="6:17" x14ac:dyDescent="0.25">
      <c r="F102" s="120"/>
      <c r="G102" s="121"/>
      <c r="H102" s="120"/>
      <c r="I102" s="121"/>
      <c r="J102" s="121"/>
      <c r="K102" s="53"/>
      <c r="L102" s="120"/>
      <c r="M102" s="120"/>
      <c r="N102" s="120"/>
      <c r="O102" s="120"/>
      <c r="P102" s="120"/>
      <c r="Q102" s="120"/>
    </row>
    <row r="103" spans="6:17" x14ac:dyDescent="0.25">
      <c r="F103" s="120"/>
      <c r="G103" s="121"/>
      <c r="H103" s="120"/>
      <c r="I103" s="121"/>
      <c r="J103" s="121"/>
      <c r="K103" s="53"/>
      <c r="L103" s="120"/>
      <c r="M103" s="120"/>
      <c r="N103" s="120"/>
      <c r="O103" s="120"/>
      <c r="P103" s="120"/>
      <c r="Q103" s="120"/>
    </row>
    <row r="104" spans="6:17" x14ac:dyDescent="0.25">
      <c r="F104" s="120"/>
      <c r="G104" s="121"/>
      <c r="H104" s="120"/>
      <c r="I104" s="121"/>
      <c r="J104" s="121"/>
      <c r="K104" s="53"/>
      <c r="L104" s="120"/>
      <c r="M104" s="120"/>
      <c r="N104" s="120"/>
      <c r="O104" s="120"/>
      <c r="P104" s="120"/>
      <c r="Q104" s="120"/>
    </row>
    <row r="105" spans="6:17" x14ac:dyDescent="0.25">
      <c r="F105" s="120"/>
      <c r="G105" s="121"/>
      <c r="H105" s="120"/>
      <c r="I105" s="121"/>
      <c r="J105" s="121"/>
      <c r="K105" s="53"/>
      <c r="L105" s="120"/>
      <c r="M105" s="120"/>
      <c r="N105" s="120"/>
      <c r="O105" s="120"/>
      <c r="P105" s="120"/>
      <c r="Q105" s="120"/>
    </row>
    <row r="106" spans="6:17" x14ac:dyDescent="0.25">
      <c r="F106" s="120"/>
      <c r="G106" s="121"/>
      <c r="H106" s="120"/>
      <c r="I106" s="121"/>
      <c r="J106" s="121"/>
      <c r="K106" s="53"/>
      <c r="L106" s="120"/>
      <c r="M106" s="120"/>
      <c r="N106" s="120"/>
      <c r="O106" s="120"/>
      <c r="P106" s="120"/>
      <c r="Q106" s="120"/>
    </row>
    <row r="107" spans="6:17" x14ac:dyDescent="0.25">
      <c r="F107" s="120"/>
      <c r="G107" s="121"/>
      <c r="H107" s="120"/>
      <c r="I107" s="121"/>
      <c r="J107" s="121"/>
      <c r="K107" s="53"/>
      <c r="L107" s="120"/>
      <c r="M107" s="120"/>
      <c r="N107" s="120"/>
      <c r="O107" s="120"/>
      <c r="P107" s="120"/>
      <c r="Q107" s="120"/>
    </row>
    <row r="108" spans="6:17" x14ac:dyDescent="0.25">
      <c r="F108" s="120"/>
      <c r="G108" s="121"/>
      <c r="H108" s="120"/>
      <c r="I108" s="121"/>
      <c r="J108" s="121"/>
      <c r="K108" s="53"/>
      <c r="L108" s="120"/>
      <c r="M108" s="120"/>
      <c r="N108" s="120"/>
      <c r="O108" s="120"/>
      <c r="P108" s="120"/>
      <c r="Q108" s="120"/>
    </row>
    <row r="109" spans="6:17" x14ac:dyDescent="0.25">
      <c r="F109" s="120"/>
      <c r="G109" s="121"/>
      <c r="H109" s="120"/>
      <c r="I109" s="121"/>
      <c r="J109" s="121"/>
      <c r="K109" s="53"/>
      <c r="L109" s="120"/>
      <c r="M109" s="120"/>
      <c r="N109" s="120"/>
      <c r="O109" s="120"/>
      <c r="P109" s="120"/>
      <c r="Q109" s="120"/>
    </row>
    <row r="110" spans="6:17" x14ac:dyDescent="0.25">
      <c r="F110" s="120"/>
      <c r="G110" s="121"/>
      <c r="H110" s="120"/>
      <c r="I110" s="121"/>
      <c r="J110" s="121"/>
      <c r="K110" s="53"/>
      <c r="L110" s="120"/>
      <c r="M110" s="120"/>
      <c r="N110" s="120"/>
      <c r="O110" s="120"/>
      <c r="P110" s="120"/>
      <c r="Q110" s="120"/>
    </row>
    <row r="111" spans="6:17" x14ac:dyDescent="0.25">
      <c r="F111" s="120"/>
      <c r="G111" s="121"/>
      <c r="H111" s="120"/>
      <c r="I111" s="121"/>
      <c r="J111" s="121"/>
      <c r="K111" s="53"/>
      <c r="L111" s="120"/>
      <c r="M111" s="120"/>
      <c r="N111" s="120"/>
      <c r="O111" s="120"/>
      <c r="P111" s="120"/>
      <c r="Q111" s="120"/>
    </row>
    <row r="112" spans="6:17" x14ac:dyDescent="0.25">
      <c r="F112" s="120"/>
      <c r="G112" s="121"/>
      <c r="H112" s="120"/>
      <c r="I112" s="121"/>
      <c r="J112" s="121"/>
      <c r="K112" s="53"/>
      <c r="L112" s="120"/>
      <c r="M112" s="120"/>
      <c r="N112" s="120"/>
      <c r="O112" s="120"/>
      <c r="P112" s="120"/>
      <c r="Q112" s="120"/>
    </row>
    <row r="113" spans="6:17" x14ac:dyDescent="0.25">
      <c r="F113" s="120"/>
      <c r="G113" s="121"/>
      <c r="H113" s="120"/>
      <c r="I113" s="121"/>
      <c r="J113" s="121"/>
      <c r="K113" s="53"/>
      <c r="L113" s="120"/>
      <c r="M113" s="120"/>
      <c r="N113" s="120"/>
      <c r="O113" s="120"/>
      <c r="P113" s="120"/>
      <c r="Q113" s="120"/>
    </row>
    <row r="114" spans="6:17" x14ac:dyDescent="0.25">
      <c r="F114" s="120"/>
      <c r="G114" s="121"/>
      <c r="H114" s="120"/>
      <c r="I114" s="121"/>
      <c r="J114" s="121"/>
      <c r="K114" s="53"/>
      <c r="L114" s="120"/>
      <c r="M114" s="120"/>
      <c r="N114" s="120"/>
      <c r="O114" s="120"/>
      <c r="P114" s="120"/>
      <c r="Q114" s="120"/>
    </row>
    <row r="115" spans="6:17" x14ac:dyDescent="0.25">
      <c r="F115" s="120"/>
      <c r="G115" s="121"/>
      <c r="H115" s="120"/>
      <c r="I115" s="121"/>
      <c r="J115" s="121"/>
      <c r="K115" s="53"/>
      <c r="L115" s="120"/>
      <c r="M115" s="120"/>
      <c r="N115" s="120"/>
      <c r="O115" s="120"/>
      <c r="P115" s="120"/>
      <c r="Q115" s="120"/>
    </row>
    <row r="116" spans="6:17" x14ac:dyDescent="0.25">
      <c r="F116" s="120"/>
      <c r="G116" s="121"/>
      <c r="H116" s="120"/>
      <c r="I116" s="121"/>
      <c r="J116" s="121"/>
      <c r="K116" s="53"/>
      <c r="L116" s="120"/>
      <c r="M116" s="120"/>
      <c r="N116" s="120"/>
      <c r="O116" s="120"/>
      <c r="P116" s="120"/>
      <c r="Q116" s="120"/>
    </row>
    <row r="117" spans="6:17" x14ac:dyDescent="0.25">
      <c r="F117" s="120"/>
      <c r="G117" s="121"/>
      <c r="H117" s="120"/>
      <c r="I117" s="121"/>
      <c r="J117" s="121"/>
      <c r="K117" s="53"/>
      <c r="L117" s="120"/>
      <c r="M117" s="120"/>
      <c r="N117" s="120"/>
      <c r="O117" s="120"/>
      <c r="P117" s="120"/>
      <c r="Q117" s="120"/>
    </row>
    <row r="118" spans="6:17" x14ac:dyDescent="0.25">
      <c r="F118" s="120"/>
      <c r="G118" s="121"/>
      <c r="H118" s="120"/>
      <c r="I118" s="121"/>
      <c r="J118" s="121"/>
      <c r="K118" s="53"/>
      <c r="L118" s="120"/>
      <c r="M118" s="120"/>
      <c r="N118" s="120"/>
      <c r="O118" s="120"/>
      <c r="P118" s="120"/>
      <c r="Q118" s="120"/>
    </row>
    <row r="119" spans="6:17" x14ac:dyDescent="0.25">
      <c r="F119" s="120"/>
      <c r="G119" s="121"/>
      <c r="H119" s="120"/>
      <c r="I119" s="121"/>
      <c r="J119" s="121"/>
      <c r="K119" s="53"/>
      <c r="L119" s="120"/>
      <c r="M119" s="120"/>
      <c r="N119" s="120"/>
      <c r="O119" s="120"/>
      <c r="P119" s="120"/>
      <c r="Q119" s="120"/>
    </row>
    <row r="120" spans="6:17" x14ac:dyDescent="0.25">
      <c r="F120" s="120"/>
      <c r="G120" s="121"/>
      <c r="H120" s="120"/>
      <c r="I120" s="121"/>
      <c r="J120" s="121"/>
      <c r="K120" s="53"/>
      <c r="L120" s="120"/>
      <c r="M120" s="120"/>
      <c r="N120" s="120"/>
      <c r="O120" s="120"/>
      <c r="P120" s="120"/>
      <c r="Q120" s="120"/>
    </row>
    <row r="121" spans="6:17" x14ac:dyDescent="0.25">
      <c r="F121" s="120"/>
      <c r="G121" s="121"/>
      <c r="H121" s="120"/>
      <c r="I121" s="121"/>
      <c r="J121" s="121"/>
      <c r="K121" s="53"/>
      <c r="L121" s="120"/>
      <c r="M121" s="120"/>
      <c r="N121" s="120"/>
      <c r="O121" s="120"/>
      <c r="P121" s="120"/>
      <c r="Q121" s="120"/>
    </row>
    <row r="122" spans="6:17" x14ac:dyDescent="0.25">
      <c r="F122" s="120"/>
      <c r="G122" s="121"/>
      <c r="H122" s="120"/>
      <c r="I122" s="121"/>
      <c r="J122" s="121"/>
      <c r="K122" s="53"/>
      <c r="L122" s="120"/>
      <c r="M122" s="120"/>
      <c r="N122" s="120"/>
      <c r="O122" s="120"/>
      <c r="P122" s="120"/>
      <c r="Q122" s="120"/>
    </row>
    <row r="123" spans="6:17" x14ac:dyDescent="0.25">
      <c r="F123" s="120"/>
      <c r="G123" s="121"/>
      <c r="H123" s="120"/>
      <c r="I123" s="121"/>
      <c r="J123" s="121"/>
      <c r="K123" s="53"/>
      <c r="L123" s="120"/>
      <c r="M123" s="120"/>
      <c r="N123" s="120"/>
      <c r="O123" s="120"/>
      <c r="P123" s="120"/>
      <c r="Q123" s="120"/>
    </row>
    <row r="124" spans="6:17" x14ac:dyDescent="0.25">
      <c r="F124" s="120"/>
      <c r="G124" s="121"/>
      <c r="H124" s="120"/>
      <c r="I124" s="121"/>
      <c r="J124" s="121"/>
      <c r="K124" s="53"/>
      <c r="L124" s="120"/>
      <c r="M124" s="120"/>
      <c r="N124" s="120"/>
      <c r="O124" s="120"/>
      <c r="P124" s="120"/>
      <c r="Q124" s="120"/>
    </row>
    <row r="125" spans="6:17" x14ac:dyDescent="0.25">
      <c r="F125" s="120"/>
      <c r="G125" s="121"/>
      <c r="H125" s="120"/>
      <c r="I125" s="121"/>
      <c r="J125" s="121"/>
      <c r="K125" s="53"/>
      <c r="L125" s="120"/>
      <c r="M125" s="120"/>
      <c r="N125" s="120"/>
      <c r="O125" s="120"/>
      <c r="P125" s="120"/>
      <c r="Q125" s="120"/>
    </row>
    <row r="126" spans="6:17" x14ac:dyDescent="0.25">
      <c r="F126" s="120"/>
      <c r="G126" s="121"/>
      <c r="H126" s="120"/>
      <c r="I126" s="121"/>
      <c r="J126" s="121"/>
      <c r="K126" s="53"/>
      <c r="L126" s="120"/>
      <c r="M126" s="120"/>
      <c r="N126" s="120"/>
      <c r="O126" s="120"/>
      <c r="P126" s="120"/>
      <c r="Q126" s="120"/>
    </row>
    <row r="127" spans="6:17" x14ac:dyDescent="0.25">
      <c r="F127" s="120"/>
      <c r="G127" s="121"/>
      <c r="H127" s="120"/>
      <c r="I127" s="121"/>
      <c r="J127" s="121"/>
      <c r="K127" s="53"/>
      <c r="L127" s="120"/>
      <c r="M127" s="120"/>
      <c r="N127" s="120"/>
      <c r="O127" s="120"/>
      <c r="P127" s="120"/>
      <c r="Q127" s="120"/>
    </row>
    <row r="128" spans="6:17" x14ac:dyDescent="0.25">
      <c r="F128" s="120"/>
      <c r="G128" s="121"/>
      <c r="H128" s="120"/>
      <c r="I128" s="121"/>
      <c r="J128" s="121"/>
      <c r="K128" s="53"/>
      <c r="L128" s="120"/>
      <c r="M128" s="120"/>
      <c r="N128" s="120"/>
      <c r="O128" s="120"/>
      <c r="P128" s="120"/>
      <c r="Q128" s="120"/>
    </row>
    <row r="129" spans="6:17" x14ac:dyDescent="0.25">
      <c r="F129" s="120"/>
      <c r="G129" s="121"/>
      <c r="H129" s="120"/>
      <c r="I129" s="121"/>
      <c r="J129" s="121"/>
      <c r="K129" s="53"/>
      <c r="L129" s="120"/>
      <c r="M129" s="120"/>
      <c r="N129" s="120"/>
      <c r="O129" s="120"/>
      <c r="P129" s="120"/>
      <c r="Q129" s="120"/>
    </row>
    <row r="130" spans="6:17" x14ac:dyDescent="0.25">
      <c r="F130" s="120"/>
      <c r="G130" s="121"/>
      <c r="H130" s="120"/>
      <c r="I130" s="121"/>
      <c r="J130" s="121"/>
      <c r="K130" s="53"/>
      <c r="L130" s="120"/>
      <c r="M130" s="120"/>
      <c r="N130" s="120"/>
      <c r="O130" s="120"/>
      <c r="P130" s="120"/>
      <c r="Q130" s="120"/>
    </row>
    <row r="131" spans="6:17" x14ac:dyDescent="0.25">
      <c r="F131" s="120"/>
      <c r="G131" s="121"/>
      <c r="H131" s="120"/>
      <c r="I131" s="121"/>
      <c r="J131" s="121"/>
      <c r="K131" s="53"/>
      <c r="L131" s="120"/>
      <c r="M131" s="120"/>
      <c r="N131" s="120"/>
      <c r="O131" s="120"/>
      <c r="P131" s="120"/>
      <c r="Q131" s="120"/>
    </row>
    <row r="132" spans="6:17" x14ac:dyDescent="0.25">
      <c r="F132" s="120"/>
      <c r="G132" s="121"/>
      <c r="H132" s="120"/>
      <c r="I132" s="121"/>
      <c r="J132" s="121"/>
      <c r="K132" s="53"/>
      <c r="L132" s="120"/>
      <c r="M132" s="120"/>
      <c r="N132" s="120"/>
      <c r="O132" s="120"/>
      <c r="P132" s="120"/>
      <c r="Q132" s="120"/>
    </row>
    <row r="133" spans="6:17" x14ac:dyDescent="0.25">
      <c r="F133" s="120"/>
      <c r="G133" s="121"/>
      <c r="H133" s="120"/>
      <c r="I133" s="121"/>
      <c r="J133" s="121"/>
      <c r="K133" s="53"/>
      <c r="L133" s="120"/>
      <c r="M133" s="120"/>
      <c r="N133" s="120"/>
      <c r="O133" s="120"/>
      <c r="P133" s="120"/>
      <c r="Q133" s="120"/>
    </row>
    <row r="134" spans="6:17" x14ac:dyDescent="0.25">
      <c r="F134" s="120"/>
      <c r="G134" s="121"/>
      <c r="H134" s="120"/>
      <c r="I134" s="121"/>
      <c r="J134" s="121"/>
      <c r="K134" s="53"/>
      <c r="L134" s="120"/>
      <c r="M134" s="120"/>
      <c r="N134" s="120"/>
      <c r="O134" s="120"/>
      <c r="P134" s="120"/>
      <c r="Q134" s="120"/>
    </row>
    <row r="135" spans="6:17" x14ac:dyDescent="0.25">
      <c r="F135" s="120"/>
      <c r="G135" s="121"/>
      <c r="H135" s="120"/>
      <c r="I135" s="121"/>
      <c r="J135" s="121"/>
      <c r="K135" s="53"/>
      <c r="L135" s="120"/>
      <c r="M135" s="120"/>
      <c r="N135" s="120"/>
      <c r="O135" s="120"/>
      <c r="P135" s="120"/>
      <c r="Q135" s="120"/>
    </row>
    <row r="136" spans="6:17" x14ac:dyDescent="0.25">
      <c r="F136" s="120"/>
      <c r="G136" s="121"/>
      <c r="H136" s="120"/>
      <c r="I136" s="121"/>
      <c r="J136" s="121"/>
      <c r="K136" s="53"/>
      <c r="L136" s="120"/>
      <c r="M136" s="120"/>
      <c r="N136" s="120"/>
      <c r="O136" s="120"/>
      <c r="P136" s="120"/>
      <c r="Q136" s="120"/>
    </row>
    <row r="137" spans="6:17" x14ac:dyDescent="0.25">
      <c r="F137" s="120"/>
      <c r="G137" s="121"/>
      <c r="H137" s="120"/>
      <c r="I137" s="121"/>
      <c r="J137" s="121"/>
      <c r="K137" s="53"/>
      <c r="L137" s="120"/>
      <c r="M137" s="120"/>
      <c r="N137" s="120"/>
      <c r="O137" s="120"/>
      <c r="P137" s="120"/>
      <c r="Q137" s="120"/>
    </row>
    <row r="138" spans="6:17" x14ac:dyDescent="0.25">
      <c r="F138" s="120"/>
      <c r="G138" s="121"/>
      <c r="H138" s="120"/>
      <c r="I138" s="121"/>
      <c r="J138" s="121"/>
      <c r="K138" s="53"/>
      <c r="L138" s="120"/>
      <c r="M138" s="120"/>
      <c r="N138" s="120"/>
      <c r="O138" s="120"/>
      <c r="P138" s="120"/>
      <c r="Q138" s="120"/>
    </row>
    <row r="139" spans="6:17" x14ac:dyDescent="0.25">
      <c r="F139" s="120"/>
      <c r="G139" s="121"/>
      <c r="H139" s="120"/>
      <c r="I139" s="121"/>
      <c r="J139" s="121"/>
      <c r="K139" s="53"/>
      <c r="L139" s="120"/>
      <c r="M139" s="120"/>
      <c r="N139" s="120"/>
      <c r="O139" s="120"/>
      <c r="P139" s="120"/>
      <c r="Q139" s="120"/>
    </row>
    <row r="140" spans="6:17" x14ac:dyDescent="0.25">
      <c r="F140" s="120"/>
      <c r="G140" s="121"/>
      <c r="H140" s="120"/>
      <c r="I140" s="121"/>
      <c r="J140" s="121"/>
      <c r="K140" s="53"/>
      <c r="L140" s="120"/>
      <c r="M140" s="120"/>
      <c r="N140" s="120"/>
      <c r="O140" s="120"/>
      <c r="P140" s="120"/>
      <c r="Q140" s="120"/>
    </row>
    <row r="141" spans="6:17" x14ac:dyDescent="0.25">
      <c r="F141" s="120"/>
      <c r="G141" s="121"/>
      <c r="H141" s="120"/>
      <c r="I141" s="121"/>
      <c r="J141" s="121"/>
      <c r="K141" s="53"/>
      <c r="L141" s="120"/>
      <c r="M141" s="120"/>
      <c r="N141" s="120"/>
      <c r="O141" s="120"/>
      <c r="P141" s="120"/>
      <c r="Q141" s="120"/>
    </row>
    <row r="142" spans="6:17" x14ac:dyDescent="0.25">
      <c r="F142" s="120"/>
      <c r="G142" s="121"/>
      <c r="H142" s="120"/>
      <c r="I142" s="121"/>
      <c r="J142" s="121"/>
      <c r="K142" s="53"/>
      <c r="L142" s="120"/>
      <c r="M142" s="120"/>
      <c r="N142" s="120"/>
      <c r="O142" s="120"/>
      <c r="P142" s="120"/>
      <c r="Q142" s="120"/>
    </row>
    <row r="143" spans="6:17" x14ac:dyDescent="0.25">
      <c r="F143" s="120"/>
      <c r="G143" s="121"/>
      <c r="H143" s="120"/>
      <c r="I143" s="121"/>
      <c r="J143" s="121"/>
      <c r="K143" s="53"/>
      <c r="L143" s="120"/>
      <c r="M143" s="120"/>
      <c r="N143" s="120"/>
      <c r="O143" s="120"/>
      <c r="P143" s="120"/>
      <c r="Q143" s="120"/>
    </row>
    <row r="144" spans="6:17" x14ac:dyDescent="0.25">
      <c r="F144" s="120"/>
      <c r="G144" s="121"/>
      <c r="H144" s="120"/>
      <c r="I144" s="121"/>
      <c r="J144" s="121"/>
      <c r="K144" s="53"/>
      <c r="L144" s="120"/>
      <c r="M144" s="120"/>
      <c r="N144" s="120"/>
      <c r="O144" s="120"/>
      <c r="P144" s="120"/>
      <c r="Q144" s="120"/>
    </row>
    <row r="145" spans="6:17" x14ac:dyDescent="0.25">
      <c r="F145" s="120"/>
      <c r="G145" s="121"/>
      <c r="H145" s="120"/>
      <c r="I145" s="121"/>
      <c r="J145" s="121"/>
      <c r="K145" s="53"/>
      <c r="L145" s="120"/>
      <c r="M145" s="120"/>
      <c r="N145" s="120"/>
      <c r="O145" s="120"/>
      <c r="P145" s="120"/>
      <c r="Q145" s="120"/>
    </row>
    <row r="146" spans="6:17" x14ac:dyDescent="0.25">
      <c r="F146" s="120"/>
      <c r="G146" s="121"/>
      <c r="H146" s="120"/>
      <c r="I146" s="121"/>
      <c r="J146" s="121"/>
      <c r="K146" s="53"/>
      <c r="L146" s="120"/>
      <c r="M146" s="120"/>
      <c r="N146" s="120"/>
      <c r="O146" s="120"/>
      <c r="P146" s="120"/>
      <c r="Q146" s="120"/>
    </row>
    <row r="147" spans="6:17" x14ac:dyDescent="0.25">
      <c r="F147" s="120"/>
      <c r="G147" s="121"/>
      <c r="H147" s="120"/>
      <c r="I147" s="121"/>
      <c r="J147" s="121"/>
      <c r="K147" s="53"/>
      <c r="L147" s="120"/>
      <c r="M147" s="120"/>
      <c r="N147" s="120"/>
      <c r="O147" s="120"/>
      <c r="P147" s="120"/>
      <c r="Q147" s="120"/>
    </row>
    <row r="148" spans="6:17" x14ac:dyDescent="0.25">
      <c r="F148" s="120"/>
      <c r="G148" s="121"/>
      <c r="H148" s="120"/>
      <c r="I148" s="121"/>
      <c r="J148" s="121"/>
      <c r="K148" s="53"/>
      <c r="L148" s="120"/>
      <c r="M148" s="120"/>
      <c r="N148" s="120"/>
      <c r="O148" s="120"/>
      <c r="P148" s="120"/>
      <c r="Q148" s="120"/>
    </row>
    <row r="149" spans="6:17" x14ac:dyDescent="0.25">
      <c r="F149" s="120"/>
      <c r="G149" s="121"/>
      <c r="H149" s="120"/>
      <c r="I149" s="121"/>
      <c r="J149" s="121"/>
      <c r="K149" s="53"/>
      <c r="L149" s="120"/>
      <c r="M149" s="120"/>
      <c r="N149" s="120"/>
      <c r="O149" s="120"/>
      <c r="P149" s="120"/>
      <c r="Q149" s="120"/>
    </row>
    <row r="150" spans="6:17" x14ac:dyDescent="0.25">
      <c r="F150" s="120"/>
      <c r="G150" s="121"/>
      <c r="H150" s="120"/>
      <c r="I150" s="121"/>
      <c r="J150" s="121"/>
      <c r="K150" s="53"/>
      <c r="L150" s="120"/>
      <c r="M150" s="120"/>
      <c r="N150" s="120"/>
      <c r="O150" s="120"/>
      <c r="P150" s="120"/>
      <c r="Q150" s="120"/>
    </row>
    <row r="151" spans="6:17" x14ac:dyDescent="0.25">
      <c r="F151" s="120"/>
      <c r="G151" s="121"/>
      <c r="H151" s="120"/>
      <c r="I151" s="121"/>
      <c r="J151" s="121"/>
      <c r="K151" s="53"/>
      <c r="L151" s="120"/>
      <c r="M151" s="120"/>
      <c r="N151" s="120"/>
      <c r="O151" s="120"/>
      <c r="P151" s="120"/>
      <c r="Q151" s="120"/>
    </row>
    <row r="152" spans="6:17" x14ac:dyDescent="0.25">
      <c r="F152" s="120"/>
      <c r="G152" s="121"/>
      <c r="H152" s="120"/>
      <c r="I152" s="121"/>
      <c r="J152" s="121"/>
      <c r="K152" s="53"/>
      <c r="L152" s="120"/>
      <c r="M152" s="120"/>
      <c r="N152" s="120"/>
      <c r="O152" s="120"/>
      <c r="P152" s="120"/>
      <c r="Q152" s="120"/>
    </row>
    <row r="153" spans="6:17" x14ac:dyDescent="0.25">
      <c r="F153" s="120"/>
      <c r="G153" s="121"/>
      <c r="H153" s="120"/>
      <c r="I153" s="121"/>
      <c r="J153" s="121"/>
      <c r="K153" s="53"/>
      <c r="L153" s="120"/>
      <c r="M153" s="120"/>
      <c r="N153" s="120"/>
      <c r="O153" s="120"/>
      <c r="P153" s="120"/>
      <c r="Q153" s="120"/>
    </row>
    <row r="154" spans="6:17" x14ac:dyDescent="0.25">
      <c r="F154" s="120"/>
      <c r="G154" s="121"/>
      <c r="H154" s="120"/>
      <c r="I154" s="121"/>
      <c r="J154" s="121"/>
      <c r="K154" s="53"/>
      <c r="L154" s="120"/>
      <c r="M154" s="120"/>
      <c r="N154" s="120"/>
      <c r="O154" s="120"/>
      <c r="P154" s="120"/>
      <c r="Q154" s="120"/>
    </row>
    <row r="155" spans="6:17" x14ac:dyDescent="0.25">
      <c r="F155" s="120"/>
      <c r="G155" s="121"/>
      <c r="H155" s="120"/>
      <c r="I155" s="121"/>
      <c r="J155" s="121"/>
      <c r="K155" s="53"/>
      <c r="L155" s="120"/>
      <c r="M155" s="120"/>
      <c r="N155" s="120"/>
      <c r="O155" s="120"/>
      <c r="P155" s="120"/>
      <c r="Q155" s="120"/>
    </row>
    <row r="156" spans="6:17" x14ac:dyDescent="0.25">
      <c r="F156" s="120"/>
      <c r="G156" s="121"/>
      <c r="H156" s="120"/>
      <c r="I156" s="121"/>
      <c r="J156" s="121"/>
      <c r="K156" s="53"/>
      <c r="L156" s="120"/>
      <c r="M156" s="120"/>
      <c r="N156" s="120"/>
      <c r="O156" s="120"/>
      <c r="P156" s="120"/>
      <c r="Q156" s="120"/>
    </row>
    <row r="157" spans="6:17" x14ac:dyDescent="0.25">
      <c r="F157" s="120"/>
      <c r="G157" s="121"/>
      <c r="H157" s="120"/>
      <c r="I157" s="121"/>
      <c r="J157" s="121"/>
      <c r="K157" s="53"/>
      <c r="L157" s="120"/>
      <c r="M157" s="120"/>
      <c r="N157" s="120"/>
      <c r="O157" s="120"/>
      <c r="P157" s="120"/>
      <c r="Q157" s="120"/>
    </row>
    <row r="158" spans="6:17" x14ac:dyDescent="0.25">
      <c r="F158" s="120"/>
      <c r="G158" s="121"/>
      <c r="H158" s="120"/>
      <c r="I158" s="121"/>
      <c r="J158" s="121"/>
      <c r="K158" s="53"/>
      <c r="L158" s="120"/>
      <c r="M158" s="120"/>
      <c r="N158" s="120"/>
      <c r="O158" s="120"/>
      <c r="P158" s="120"/>
      <c r="Q158" s="120"/>
    </row>
    <row r="159" spans="6:17" x14ac:dyDescent="0.25">
      <c r="F159" s="120"/>
      <c r="G159" s="121"/>
      <c r="H159" s="120"/>
      <c r="I159" s="121"/>
      <c r="J159" s="121"/>
      <c r="K159" s="53"/>
      <c r="L159" s="120"/>
      <c r="M159" s="120"/>
      <c r="N159" s="120"/>
      <c r="O159" s="120"/>
      <c r="P159" s="120"/>
      <c r="Q159" s="120"/>
    </row>
    <row r="160" spans="6:17" x14ac:dyDescent="0.25">
      <c r="F160" s="120"/>
      <c r="G160" s="121"/>
      <c r="H160" s="120"/>
      <c r="I160" s="121"/>
      <c r="J160" s="121"/>
      <c r="K160" s="53"/>
      <c r="L160" s="120"/>
      <c r="M160" s="120"/>
      <c r="N160" s="120"/>
      <c r="O160" s="120"/>
      <c r="P160" s="120"/>
      <c r="Q160" s="120"/>
    </row>
    <row r="161" spans="6:17" x14ac:dyDescent="0.25">
      <c r="F161" s="120"/>
      <c r="G161" s="121"/>
      <c r="H161" s="120"/>
      <c r="I161" s="121"/>
      <c r="J161" s="121"/>
      <c r="K161" s="53"/>
      <c r="L161" s="120"/>
      <c r="M161" s="120"/>
      <c r="N161" s="120"/>
      <c r="O161" s="120"/>
      <c r="P161" s="120"/>
      <c r="Q161" s="120"/>
    </row>
    <row r="162" spans="6:17" x14ac:dyDescent="0.25">
      <c r="F162" s="120"/>
      <c r="G162" s="121"/>
      <c r="H162" s="120"/>
      <c r="I162" s="121"/>
      <c r="J162" s="121"/>
      <c r="K162" s="53"/>
      <c r="L162" s="120"/>
      <c r="M162" s="120"/>
      <c r="N162" s="120"/>
      <c r="O162" s="120"/>
      <c r="P162" s="120"/>
      <c r="Q162" s="120"/>
    </row>
    <row r="163" spans="6:17" x14ac:dyDescent="0.25">
      <c r="F163" s="120"/>
      <c r="G163" s="121"/>
      <c r="H163" s="120"/>
      <c r="I163" s="121"/>
      <c r="J163" s="121"/>
      <c r="K163" s="53"/>
      <c r="L163" s="120"/>
      <c r="M163" s="120"/>
      <c r="N163" s="120"/>
      <c r="O163" s="120"/>
      <c r="P163" s="120"/>
      <c r="Q163" s="120"/>
    </row>
    <row r="164" spans="6:17" x14ac:dyDescent="0.25">
      <c r="F164" s="120"/>
      <c r="G164" s="121"/>
      <c r="H164" s="120"/>
      <c r="I164" s="121"/>
      <c r="J164" s="121"/>
      <c r="K164" s="53"/>
      <c r="L164" s="120"/>
      <c r="M164" s="120"/>
      <c r="N164" s="120"/>
      <c r="O164" s="120"/>
      <c r="P164" s="120"/>
      <c r="Q164" s="120"/>
    </row>
    <row r="165" spans="6:17" x14ac:dyDescent="0.25">
      <c r="F165" s="120"/>
      <c r="G165" s="121"/>
      <c r="H165" s="120"/>
      <c r="I165" s="121"/>
      <c r="J165" s="121"/>
      <c r="K165" s="53"/>
      <c r="L165" s="120"/>
      <c r="M165" s="120"/>
      <c r="N165" s="120"/>
      <c r="O165" s="120"/>
      <c r="P165" s="120"/>
      <c r="Q165" s="120"/>
    </row>
    <row r="166" spans="6:17" x14ac:dyDescent="0.25">
      <c r="F166" s="120"/>
      <c r="G166" s="121"/>
      <c r="H166" s="120"/>
      <c r="I166" s="121"/>
      <c r="J166" s="121"/>
      <c r="K166" s="53"/>
      <c r="L166" s="120"/>
      <c r="M166" s="120"/>
      <c r="N166" s="120"/>
      <c r="O166" s="120"/>
      <c r="P166" s="120"/>
      <c r="Q166" s="120"/>
    </row>
    <row r="167" spans="6:17" x14ac:dyDescent="0.25">
      <c r="F167" s="120"/>
      <c r="G167" s="121"/>
      <c r="H167" s="120"/>
      <c r="I167" s="121"/>
      <c r="J167" s="121"/>
      <c r="K167" s="53"/>
      <c r="L167" s="120"/>
      <c r="M167" s="120"/>
      <c r="N167" s="120"/>
      <c r="O167" s="120"/>
      <c r="P167" s="120"/>
      <c r="Q167" s="120"/>
    </row>
    <row r="168" spans="6:17" x14ac:dyDescent="0.25">
      <c r="F168" s="120"/>
      <c r="G168" s="121"/>
      <c r="H168" s="120"/>
      <c r="I168" s="121"/>
      <c r="J168" s="121"/>
      <c r="K168" s="53"/>
      <c r="L168" s="120"/>
      <c r="M168" s="120"/>
      <c r="N168" s="120"/>
      <c r="O168" s="120"/>
      <c r="P168" s="120"/>
      <c r="Q168" s="120"/>
    </row>
    <row r="169" spans="6:17" x14ac:dyDescent="0.25">
      <c r="F169" s="120"/>
      <c r="G169" s="121"/>
      <c r="H169" s="120"/>
      <c r="I169" s="121"/>
      <c r="J169" s="121"/>
      <c r="K169" s="53"/>
      <c r="L169" s="120"/>
      <c r="M169" s="120"/>
      <c r="N169" s="120"/>
      <c r="O169" s="120"/>
      <c r="P169" s="120"/>
      <c r="Q169" s="120"/>
    </row>
    <row r="170" spans="6:17" x14ac:dyDescent="0.25">
      <c r="F170" s="120"/>
      <c r="G170" s="121"/>
      <c r="H170" s="120"/>
      <c r="I170" s="121"/>
      <c r="J170" s="121"/>
      <c r="K170" s="53"/>
      <c r="L170" s="120"/>
      <c r="M170" s="120"/>
      <c r="N170" s="120"/>
      <c r="O170" s="120"/>
      <c r="P170" s="120"/>
      <c r="Q170" s="120"/>
    </row>
    <row r="171" spans="6:17" x14ac:dyDescent="0.25">
      <c r="F171" s="120"/>
      <c r="G171" s="121"/>
      <c r="H171" s="120"/>
      <c r="I171" s="121"/>
      <c r="J171" s="121"/>
      <c r="K171" s="53"/>
      <c r="L171" s="120"/>
      <c r="M171" s="120"/>
      <c r="N171" s="120"/>
      <c r="O171" s="120"/>
      <c r="P171" s="120"/>
      <c r="Q171" s="120"/>
    </row>
    <row r="172" spans="6:17" x14ac:dyDescent="0.25">
      <c r="F172" s="120"/>
      <c r="G172" s="121"/>
      <c r="H172" s="120"/>
      <c r="I172" s="121"/>
      <c r="J172" s="121"/>
      <c r="K172" s="53"/>
      <c r="L172" s="120"/>
      <c r="M172" s="120"/>
      <c r="N172" s="120"/>
      <c r="O172" s="120"/>
      <c r="P172" s="120"/>
      <c r="Q172" s="120"/>
    </row>
    <row r="173" spans="6:17" x14ac:dyDescent="0.25">
      <c r="F173" s="120"/>
      <c r="G173" s="121"/>
      <c r="H173" s="120"/>
      <c r="I173" s="121"/>
      <c r="J173" s="121"/>
      <c r="K173" s="53"/>
      <c r="L173" s="120"/>
      <c r="M173" s="120"/>
      <c r="N173" s="120"/>
      <c r="O173" s="120"/>
      <c r="P173" s="120"/>
      <c r="Q173" s="120"/>
    </row>
    <row r="174" spans="6:17" x14ac:dyDescent="0.25">
      <c r="F174" s="120"/>
      <c r="G174" s="121"/>
      <c r="H174" s="120"/>
      <c r="I174" s="121"/>
      <c r="J174" s="121"/>
      <c r="K174" s="53"/>
      <c r="L174" s="120"/>
      <c r="M174" s="120"/>
      <c r="N174" s="120"/>
      <c r="O174" s="120"/>
      <c r="P174" s="120"/>
      <c r="Q174" s="120"/>
    </row>
    <row r="175" spans="6:17" x14ac:dyDescent="0.25">
      <c r="F175" s="120"/>
      <c r="G175" s="121"/>
      <c r="H175" s="120"/>
      <c r="I175" s="121"/>
      <c r="J175" s="121"/>
      <c r="K175" s="53"/>
      <c r="L175" s="120"/>
      <c r="M175" s="120"/>
      <c r="N175" s="120"/>
      <c r="O175" s="120"/>
      <c r="P175" s="120"/>
      <c r="Q175" s="120"/>
    </row>
    <row r="176" spans="6:17" x14ac:dyDescent="0.25">
      <c r="F176" s="120"/>
      <c r="G176" s="121"/>
      <c r="H176" s="120"/>
      <c r="I176" s="121"/>
      <c r="J176" s="121"/>
      <c r="K176" s="53"/>
      <c r="L176" s="120"/>
      <c r="M176" s="120"/>
      <c r="N176" s="120"/>
      <c r="O176" s="120"/>
      <c r="P176" s="120"/>
      <c r="Q176" s="120"/>
    </row>
    <row r="177" spans="6:17" x14ac:dyDescent="0.25">
      <c r="F177" s="120"/>
      <c r="G177" s="121"/>
      <c r="H177" s="120"/>
      <c r="I177" s="121"/>
      <c r="J177" s="121"/>
      <c r="K177" s="53"/>
      <c r="L177" s="120"/>
      <c r="M177" s="120"/>
      <c r="N177" s="120"/>
      <c r="O177" s="120"/>
      <c r="P177" s="120"/>
      <c r="Q177" s="120"/>
    </row>
    <row r="178" spans="6:17" x14ac:dyDescent="0.25">
      <c r="F178" s="120"/>
      <c r="G178" s="121"/>
      <c r="H178" s="120"/>
      <c r="I178" s="121"/>
      <c r="J178" s="121"/>
      <c r="K178" s="53"/>
      <c r="L178" s="120"/>
      <c r="M178" s="120"/>
      <c r="N178" s="120"/>
      <c r="O178" s="120"/>
      <c r="P178" s="120"/>
      <c r="Q178" s="120"/>
    </row>
    <row r="179" spans="6:17" x14ac:dyDescent="0.25">
      <c r="F179" s="120"/>
      <c r="G179" s="121"/>
      <c r="H179" s="120"/>
      <c r="I179" s="121"/>
      <c r="J179" s="121"/>
      <c r="K179" s="53"/>
      <c r="L179" s="120"/>
      <c r="M179" s="120"/>
      <c r="N179" s="120"/>
      <c r="O179" s="120"/>
      <c r="P179" s="120"/>
      <c r="Q179" s="120"/>
    </row>
    <row r="180" spans="6:17" x14ac:dyDescent="0.25">
      <c r="F180" s="120"/>
      <c r="G180" s="121"/>
      <c r="H180" s="120"/>
      <c r="I180" s="121"/>
      <c r="J180" s="121"/>
      <c r="K180" s="53"/>
      <c r="L180" s="120"/>
      <c r="M180" s="120"/>
      <c r="N180" s="120"/>
      <c r="O180" s="120"/>
      <c r="P180" s="120"/>
      <c r="Q180" s="120"/>
    </row>
    <row r="181" spans="6:17" x14ac:dyDescent="0.25">
      <c r="F181" s="120"/>
      <c r="G181" s="121"/>
      <c r="H181" s="120"/>
      <c r="I181" s="121"/>
      <c r="J181" s="121"/>
      <c r="K181" s="53"/>
      <c r="L181" s="120"/>
      <c r="M181" s="120"/>
      <c r="N181" s="120"/>
      <c r="O181" s="120"/>
      <c r="P181" s="120"/>
      <c r="Q181" s="120"/>
    </row>
    <row r="182" spans="6:17" x14ac:dyDescent="0.25">
      <c r="F182" s="120"/>
      <c r="G182" s="121"/>
      <c r="H182" s="120"/>
      <c r="I182" s="121"/>
      <c r="J182" s="121"/>
      <c r="K182" s="53"/>
      <c r="L182" s="120"/>
      <c r="M182" s="120"/>
      <c r="N182" s="120"/>
      <c r="O182" s="120"/>
      <c r="P182" s="120"/>
      <c r="Q182" s="120"/>
    </row>
    <row r="183" spans="6:17" x14ac:dyDescent="0.25">
      <c r="F183" s="120"/>
      <c r="G183" s="121"/>
      <c r="H183" s="120"/>
      <c r="I183" s="121"/>
      <c r="J183" s="121"/>
      <c r="K183" s="53"/>
      <c r="L183" s="120"/>
      <c r="M183" s="120"/>
      <c r="N183" s="120"/>
      <c r="O183" s="120"/>
      <c r="P183" s="120"/>
      <c r="Q183" s="120"/>
    </row>
    <row r="184" spans="6:17" x14ac:dyDescent="0.25">
      <c r="F184" s="120"/>
      <c r="G184" s="121"/>
      <c r="H184" s="120"/>
      <c r="I184" s="121"/>
      <c r="J184" s="121"/>
      <c r="K184" s="53"/>
      <c r="L184" s="120"/>
      <c r="M184" s="120"/>
      <c r="N184" s="120"/>
      <c r="O184" s="120"/>
      <c r="P184" s="120"/>
      <c r="Q184" s="120"/>
    </row>
    <row r="185" spans="6:17" x14ac:dyDescent="0.25">
      <c r="F185" s="120"/>
      <c r="G185" s="121"/>
      <c r="H185" s="120"/>
      <c r="I185" s="121"/>
      <c r="J185" s="121"/>
      <c r="K185" s="53"/>
      <c r="L185" s="120"/>
      <c r="M185" s="120"/>
      <c r="N185" s="120"/>
      <c r="O185" s="120"/>
      <c r="P185" s="120"/>
      <c r="Q185" s="120"/>
    </row>
    <row r="186" spans="6:17" x14ac:dyDescent="0.25">
      <c r="F186" s="120"/>
      <c r="G186" s="121"/>
      <c r="H186" s="120"/>
      <c r="I186" s="121"/>
      <c r="J186" s="121"/>
      <c r="K186" s="53"/>
      <c r="L186" s="120"/>
      <c r="M186" s="120"/>
      <c r="N186" s="120"/>
      <c r="O186" s="120"/>
      <c r="P186" s="120"/>
      <c r="Q186" s="120"/>
    </row>
    <row r="187" spans="6:17" x14ac:dyDescent="0.25">
      <c r="F187" s="120"/>
      <c r="G187" s="121"/>
      <c r="H187" s="120"/>
      <c r="I187" s="121"/>
      <c r="J187" s="121"/>
      <c r="K187" s="53"/>
      <c r="L187" s="120"/>
      <c r="M187" s="120"/>
      <c r="N187" s="120"/>
      <c r="O187" s="120"/>
      <c r="P187" s="120"/>
      <c r="Q187" s="120"/>
    </row>
    <row r="188" spans="6:17" x14ac:dyDescent="0.25">
      <c r="F188" s="120"/>
      <c r="G188" s="121"/>
      <c r="H188" s="120"/>
      <c r="I188" s="121"/>
      <c r="J188" s="121"/>
      <c r="K188" s="53"/>
      <c r="L188" s="120"/>
      <c r="M188" s="120"/>
      <c r="N188" s="120"/>
      <c r="O188" s="120"/>
      <c r="P188" s="120"/>
      <c r="Q188" s="120"/>
    </row>
    <row r="189" spans="6:17" x14ac:dyDescent="0.25">
      <c r="F189" s="120"/>
      <c r="G189" s="121"/>
      <c r="H189" s="120"/>
      <c r="I189" s="121"/>
      <c r="J189" s="121"/>
      <c r="K189" s="53"/>
      <c r="L189" s="120"/>
      <c r="M189" s="120"/>
      <c r="N189" s="120"/>
      <c r="O189" s="120"/>
      <c r="P189" s="120"/>
      <c r="Q189" s="120"/>
    </row>
    <row r="190" spans="6:17" x14ac:dyDescent="0.25">
      <c r="F190" s="120"/>
      <c r="G190" s="121"/>
      <c r="H190" s="120"/>
      <c r="I190" s="121"/>
      <c r="J190" s="121"/>
      <c r="K190" s="53"/>
      <c r="L190" s="120"/>
      <c r="M190" s="120"/>
      <c r="N190" s="120"/>
      <c r="O190" s="120"/>
      <c r="P190" s="120"/>
      <c r="Q190" s="120"/>
    </row>
    <row r="191" spans="6:17" x14ac:dyDescent="0.25">
      <c r="F191" s="120"/>
      <c r="G191" s="121"/>
      <c r="H191" s="120"/>
      <c r="I191" s="121"/>
      <c r="J191" s="121"/>
      <c r="K191" s="53"/>
      <c r="L191" s="120"/>
      <c r="M191" s="120"/>
      <c r="N191" s="120"/>
      <c r="O191" s="120"/>
      <c r="P191" s="120"/>
      <c r="Q191" s="120"/>
    </row>
    <row r="192" spans="6:17" x14ac:dyDescent="0.25">
      <c r="F192" s="120"/>
      <c r="G192" s="121"/>
      <c r="H192" s="120"/>
      <c r="I192" s="121"/>
      <c r="J192" s="121"/>
      <c r="K192" s="53"/>
      <c r="L192" s="120"/>
      <c r="M192" s="120"/>
      <c r="N192" s="120"/>
      <c r="O192" s="120"/>
      <c r="P192" s="120"/>
      <c r="Q192" s="120"/>
    </row>
    <row r="193" spans="6:17" x14ac:dyDescent="0.25">
      <c r="F193" s="120"/>
      <c r="G193" s="121"/>
      <c r="H193" s="120"/>
      <c r="I193" s="121"/>
      <c r="J193" s="121"/>
      <c r="K193" s="53"/>
      <c r="L193" s="120"/>
      <c r="M193" s="120"/>
      <c r="N193" s="120"/>
      <c r="O193" s="120"/>
      <c r="P193" s="120"/>
      <c r="Q193" s="120"/>
    </row>
    <row r="194" spans="6:17" x14ac:dyDescent="0.25">
      <c r="F194" s="120"/>
      <c r="G194" s="121"/>
      <c r="H194" s="120"/>
      <c r="I194" s="121"/>
      <c r="J194" s="121"/>
      <c r="K194" s="53"/>
      <c r="L194" s="120"/>
      <c r="M194" s="120"/>
      <c r="N194" s="120"/>
      <c r="O194" s="120"/>
      <c r="P194" s="120"/>
      <c r="Q194" s="120"/>
    </row>
    <row r="195" spans="6:17" x14ac:dyDescent="0.25">
      <c r="F195" s="120"/>
      <c r="G195" s="121"/>
      <c r="H195" s="120"/>
      <c r="I195" s="121"/>
      <c r="J195" s="121"/>
      <c r="K195" s="53"/>
      <c r="L195" s="120"/>
      <c r="M195" s="120"/>
      <c r="N195" s="120"/>
      <c r="O195" s="120"/>
      <c r="P195" s="120"/>
      <c r="Q195" s="120"/>
    </row>
    <row r="196" spans="6:17" x14ac:dyDescent="0.25">
      <c r="F196" s="120"/>
      <c r="G196" s="121"/>
      <c r="H196" s="120"/>
      <c r="I196" s="121"/>
      <c r="J196" s="121"/>
      <c r="K196" s="53"/>
      <c r="L196" s="120"/>
      <c r="M196" s="120"/>
      <c r="N196" s="120"/>
      <c r="O196" s="120"/>
      <c r="P196" s="120"/>
      <c r="Q196" s="120"/>
    </row>
    <row r="197" spans="6:17" x14ac:dyDescent="0.25">
      <c r="F197" s="120"/>
      <c r="G197" s="121"/>
      <c r="H197" s="120"/>
      <c r="I197" s="121"/>
      <c r="J197" s="121"/>
      <c r="K197" s="53"/>
      <c r="L197" s="120"/>
      <c r="M197" s="120"/>
      <c r="N197" s="120"/>
      <c r="O197" s="120"/>
      <c r="P197" s="120"/>
      <c r="Q197" s="120"/>
    </row>
    <row r="198" spans="6:17" x14ac:dyDescent="0.25">
      <c r="F198" s="120"/>
      <c r="G198" s="121"/>
      <c r="H198" s="120"/>
      <c r="I198" s="121"/>
      <c r="J198" s="121"/>
      <c r="K198" s="53"/>
      <c r="L198" s="120"/>
      <c r="M198" s="120"/>
      <c r="N198" s="120"/>
      <c r="O198" s="120"/>
      <c r="P198" s="120"/>
      <c r="Q198" s="120"/>
    </row>
    <row r="199" spans="6:17" x14ac:dyDescent="0.25">
      <c r="F199" s="120"/>
      <c r="G199" s="121"/>
      <c r="H199" s="120"/>
      <c r="I199" s="121"/>
      <c r="J199" s="121"/>
      <c r="K199" s="53"/>
      <c r="L199" s="120"/>
      <c r="M199" s="120"/>
      <c r="N199" s="120"/>
      <c r="O199" s="120"/>
      <c r="P199" s="120"/>
      <c r="Q199" s="120"/>
    </row>
    <row r="200" spans="6:17" x14ac:dyDescent="0.25">
      <c r="F200" s="120"/>
      <c r="G200" s="121"/>
      <c r="H200" s="120"/>
      <c r="I200" s="121"/>
      <c r="J200" s="121"/>
      <c r="K200" s="53"/>
      <c r="L200" s="120"/>
      <c r="M200" s="120"/>
      <c r="N200" s="120"/>
      <c r="O200" s="120"/>
      <c r="P200" s="120"/>
      <c r="Q200" s="120"/>
    </row>
    <row r="201" spans="6:17" x14ac:dyDescent="0.25">
      <c r="F201" s="120"/>
      <c r="G201" s="121"/>
      <c r="H201" s="120"/>
      <c r="I201" s="121"/>
      <c r="J201" s="121"/>
      <c r="K201" s="53"/>
      <c r="L201" s="120"/>
      <c r="M201" s="120"/>
      <c r="N201" s="120"/>
      <c r="O201" s="120"/>
      <c r="P201" s="120"/>
      <c r="Q201" s="120"/>
    </row>
    <row r="202" spans="6:17" x14ac:dyDescent="0.25">
      <c r="F202" s="120"/>
      <c r="G202" s="121"/>
      <c r="H202" s="120"/>
      <c r="I202" s="121"/>
      <c r="J202" s="121"/>
      <c r="K202" s="53"/>
      <c r="L202" s="120"/>
      <c r="M202" s="120"/>
      <c r="N202" s="120"/>
      <c r="O202" s="120"/>
      <c r="P202" s="120"/>
      <c r="Q202" s="120"/>
    </row>
    <row r="203" spans="6:17" x14ac:dyDescent="0.25">
      <c r="F203" s="120"/>
      <c r="G203" s="121"/>
      <c r="H203" s="120"/>
      <c r="I203" s="121"/>
      <c r="J203" s="121"/>
      <c r="K203" s="53"/>
      <c r="L203" s="120"/>
      <c r="M203" s="120"/>
      <c r="N203" s="120"/>
      <c r="O203" s="120"/>
      <c r="P203" s="120"/>
      <c r="Q203" s="120"/>
    </row>
    <row r="204" spans="6:17" x14ac:dyDescent="0.25">
      <c r="F204" s="120"/>
      <c r="G204" s="121"/>
      <c r="H204" s="120"/>
      <c r="I204" s="121"/>
      <c r="J204" s="121"/>
      <c r="K204" s="53"/>
      <c r="L204" s="120"/>
      <c r="M204" s="120"/>
      <c r="N204" s="120"/>
      <c r="O204" s="120"/>
      <c r="P204" s="120"/>
      <c r="Q204" s="120"/>
    </row>
    <row r="205" spans="6:17" x14ac:dyDescent="0.25">
      <c r="F205" s="120"/>
      <c r="G205" s="121"/>
      <c r="H205" s="120"/>
      <c r="I205" s="121"/>
      <c r="J205" s="121"/>
      <c r="K205" s="53"/>
      <c r="L205" s="120"/>
      <c r="M205" s="120"/>
      <c r="N205" s="120"/>
      <c r="O205" s="120"/>
      <c r="P205" s="120"/>
      <c r="Q205" s="120"/>
    </row>
    <row r="206" spans="6:17" x14ac:dyDescent="0.25">
      <c r="F206" s="120"/>
      <c r="G206" s="121"/>
      <c r="H206" s="120"/>
      <c r="I206" s="121"/>
      <c r="J206" s="121"/>
      <c r="K206" s="53"/>
      <c r="L206" s="120"/>
      <c r="M206" s="120"/>
      <c r="N206" s="120"/>
      <c r="O206" s="120"/>
      <c r="P206" s="120"/>
      <c r="Q206" s="120"/>
    </row>
    <row r="207" spans="6:17" x14ac:dyDescent="0.25">
      <c r="F207" s="120"/>
      <c r="G207" s="121"/>
      <c r="H207" s="120"/>
      <c r="I207" s="121"/>
      <c r="J207" s="121"/>
      <c r="K207" s="53"/>
      <c r="L207" s="120"/>
      <c r="M207" s="120"/>
      <c r="N207" s="120"/>
      <c r="O207" s="120"/>
      <c r="P207" s="120"/>
      <c r="Q207" s="120"/>
    </row>
    <row r="208" spans="6:17" x14ac:dyDescent="0.25">
      <c r="F208" s="120"/>
      <c r="G208" s="121"/>
      <c r="H208" s="120"/>
      <c r="I208" s="121"/>
      <c r="J208" s="121"/>
      <c r="K208" s="53"/>
      <c r="L208" s="120"/>
      <c r="M208" s="120"/>
      <c r="N208" s="120"/>
      <c r="O208" s="120"/>
      <c r="P208" s="120"/>
      <c r="Q208" s="120"/>
    </row>
    <row r="209" spans="6:17" x14ac:dyDescent="0.25">
      <c r="F209" s="120"/>
      <c r="G209" s="121"/>
      <c r="H209" s="120"/>
      <c r="I209" s="121"/>
      <c r="J209" s="121"/>
      <c r="K209" s="53"/>
      <c r="L209" s="120"/>
      <c r="M209" s="120"/>
      <c r="N209" s="120"/>
      <c r="O209" s="120"/>
      <c r="P209" s="120"/>
      <c r="Q209" s="120"/>
    </row>
    <row r="210" spans="6:17" x14ac:dyDescent="0.25">
      <c r="F210" s="120"/>
      <c r="G210" s="121"/>
      <c r="H210" s="120"/>
      <c r="I210" s="121"/>
      <c r="J210" s="121"/>
      <c r="K210" s="53"/>
      <c r="L210" s="120"/>
      <c r="M210" s="120"/>
      <c r="N210" s="120"/>
      <c r="O210" s="120"/>
      <c r="P210" s="120"/>
      <c r="Q210" s="120"/>
    </row>
    <row r="211" spans="6:17" x14ac:dyDescent="0.25">
      <c r="F211" s="120"/>
      <c r="G211" s="121"/>
      <c r="H211" s="120"/>
      <c r="I211" s="121"/>
      <c r="J211" s="121"/>
      <c r="K211" s="53"/>
      <c r="L211" s="120"/>
      <c r="M211" s="120"/>
      <c r="N211" s="120"/>
      <c r="O211" s="120"/>
      <c r="P211" s="120"/>
      <c r="Q211" s="120"/>
    </row>
    <row r="212" spans="6:17" x14ac:dyDescent="0.25">
      <c r="F212" s="120"/>
      <c r="G212" s="121"/>
      <c r="H212" s="120"/>
      <c r="I212" s="121"/>
      <c r="J212" s="121"/>
      <c r="K212" s="53"/>
      <c r="L212" s="120"/>
      <c r="M212" s="120"/>
      <c r="N212" s="120"/>
      <c r="O212" s="120"/>
      <c r="P212" s="120"/>
      <c r="Q212" s="120"/>
    </row>
    <row r="213" spans="6:17" x14ac:dyDescent="0.25">
      <c r="F213" s="120"/>
      <c r="G213" s="121"/>
      <c r="H213" s="120"/>
      <c r="I213" s="121"/>
      <c r="J213" s="121"/>
      <c r="K213" s="53"/>
      <c r="L213" s="120"/>
      <c r="M213" s="120"/>
      <c r="N213" s="120"/>
      <c r="O213" s="120"/>
      <c r="P213" s="120"/>
      <c r="Q213" s="120"/>
    </row>
    <row r="214" spans="6:17" x14ac:dyDescent="0.25">
      <c r="F214" s="120"/>
      <c r="G214" s="121"/>
      <c r="H214" s="120"/>
      <c r="I214" s="121"/>
      <c r="J214" s="121"/>
      <c r="K214" s="53"/>
      <c r="L214" s="120"/>
      <c r="M214" s="120"/>
      <c r="N214" s="120"/>
      <c r="O214" s="120"/>
      <c r="P214" s="120"/>
      <c r="Q214" s="120"/>
    </row>
    <row r="215" spans="6:17" x14ac:dyDescent="0.25">
      <c r="F215" s="120"/>
      <c r="G215" s="121"/>
      <c r="H215" s="120"/>
      <c r="I215" s="121"/>
      <c r="J215" s="121"/>
      <c r="K215" s="53"/>
      <c r="L215" s="120"/>
      <c r="M215" s="120"/>
      <c r="N215" s="120"/>
      <c r="O215" s="120"/>
      <c r="P215" s="120"/>
      <c r="Q215" s="120"/>
    </row>
    <row r="216" spans="6:17" x14ac:dyDescent="0.25">
      <c r="F216" s="120"/>
      <c r="G216" s="121"/>
      <c r="H216" s="120"/>
      <c r="I216" s="121"/>
      <c r="J216" s="121"/>
      <c r="K216" s="53"/>
      <c r="L216" s="120"/>
      <c r="M216" s="120"/>
      <c r="N216" s="120"/>
      <c r="O216" s="120"/>
      <c r="P216" s="120"/>
      <c r="Q216" s="120"/>
    </row>
    <row r="217" spans="6:17" x14ac:dyDescent="0.25">
      <c r="F217" s="120"/>
      <c r="G217" s="121"/>
      <c r="H217" s="120"/>
      <c r="I217" s="121"/>
      <c r="J217" s="121"/>
      <c r="K217" s="53"/>
      <c r="L217" s="120"/>
      <c r="M217" s="120"/>
      <c r="N217" s="120"/>
      <c r="O217" s="120"/>
      <c r="P217" s="120"/>
      <c r="Q217" s="120"/>
    </row>
    <row r="218" spans="6:17" x14ac:dyDescent="0.25">
      <c r="F218" s="120"/>
      <c r="G218" s="121"/>
      <c r="H218" s="120"/>
      <c r="I218" s="121"/>
      <c r="J218" s="121"/>
      <c r="K218" s="53"/>
      <c r="L218" s="120"/>
      <c r="M218" s="120"/>
      <c r="N218" s="120"/>
      <c r="O218" s="120"/>
      <c r="P218" s="120"/>
      <c r="Q218" s="120"/>
    </row>
    <row r="219" spans="6:17" x14ac:dyDescent="0.25">
      <c r="F219" s="120"/>
      <c r="G219" s="121"/>
      <c r="H219" s="120"/>
      <c r="I219" s="121"/>
      <c r="J219" s="121"/>
      <c r="K219" s="53"/>
      <c r="L219" s="120"/>
      <c r="M219" s="120"/>
      <c r="N219" s="120"/>
      <c r="O219" s="120"/>
      <c r="P219" s="120"/>
      <c r="Q219" s="120"/>
    </row>
    <row r="220" spans="6:17" x14ac:dyDescent="0.25">
      <c r="F220" s="120"/>
      <c r="G220" s="121"/>
      <c r="H220" s="120"/>
      <c r="I220" s="121"/>
      <c r="J220" s="121"/>
      <c r="K220" s="53"/>
      <c r="L220" s="120"/>
      <c r="M220" s="120"/>
      <c r="N220" s="120"/>
      <c r="O220" s="120"/>
      <c r="P220" s="120"/>
      <c r="Q220" s="120"/>
    </row>
    <row r="221" spans="6:17" x14ac:dyDescent="0.25">
      <c r="F221" s="120"/>
      <c r="G221" s="121"/>
      <c r="H221" s="120"/>
      <c r="I221" s="121"/>
      <c r="J221" s="121"/>
      <c r="K221" s="53"/>
      <c r="L221" s="120"/>
      <c r="M221" s="120"/>
      <c r="N221" s="120"/>
      <c r="O221" s="120"/>
      <c r="P221" s="120"/>
      <c r="Q221" s="120"/>
    </row>
    <row r="222" spans="6:17" x14ac:dyDescent="0.25">
      <c r="F222" s="120"/>
      <c r="G222" s="121"/>
      <c r="H222" s="120"/>
      <c r="I222" s="121"/>
      <c r="J222" s="121"/>
      <c r="K222" s="53"/>
      <c r="L222" s="120"/>
      <c r="M222" s="120"/>
      <c r="N222" s="120"/>
      <c r="O222" s="120"/>
      <c r="P222" s="120"/>
      <c r="Q222" s="120"/>
    </row>
    <row r="223" spans="6:17" x14ac:dyDescent="0.25">
      <c r="F223" s="120"/>
      <c r="G223" s="121"/>
      <c r="H223" s="120"/>
      <c r="I223" s="121"/>
      <c r="J223" s="121"/>
      <c r="K223" s="53"/>
      <c r="L223" s="120"/>
      <c r="M223" s="120"/>
      <c r="N223" s="120"/>
      <c r="O223" s="120"/>
      <c r="P223" s="120"/>
      <c r="Q223" s="120"/>
    </row>
    <row r="224" spans="6:17" x14ac:dyDescent="0.25">
      <c r="F224" s="120"/>
      <c r="G224" s="121"/>
      <c r="H224" s="120"/>
      <c r="I224" s="121"/>
      <c r="J224" s="121"/>
      <c r="K224" s="53"/>
      <c r="L224" s="120"/>
      <c r="M224" s="120"/>
      <c r="N224" s="120"/>
      <c r="O224" s="120"/>
      <c r="P224" s="120"/>
      <c r="Q224" s="120"/>
    </row>
    <row r="225" spans="6:17" x14ac:dyDescent="0.25">
      <c r="F225" s="120"/>
      <c r="G225" s="121"/>
      <c r="H225" s="120"/>
      <c r="I225" s="121"/>
      <c r="J225" s="121"/>
      <c r="K225" s="53"/>
      <c r="L225" s="120"/>
      <c r="M225" s="120"/>
      <c r="N225" s="120"/>
      <c r="O225" s="120"/>
      <c r="P225" s="120"/>
      <c r="Q225" s="120"/>
    </row>
    <row r="226" spans="6:17" x14ac:dyDescent="0.25">
      <c r="F226" s="120"/>
      <c r="G226" s="121"/>
      <c r="H226" s="120"/>
      <c r="I226" s="121"/>
      <c r="J226" s="121"/>
      <c r="K226" s="53"/>
      <c r="L226" s="120"/>
      <c r="M226" s="120"/>
      <c r="N226" s="120"/>
      <c r="O226" s="120"/>
      <c r="P226" s="120"/>
      <c r="Q226" s="120"/>
    </row>
    <row r="227" spans="6:17" x14ac:dyDescent="0.25">
      <c r="F227" s="120"/>
      <c r="G227" s="121"/>
      <c r="H227" s="120"/>
      <c r="I227" s="121"/>
      <c r="J227" s="121"/>
      <c r="K227" s="53"/>
      <c r="L227" s="120"/>
      <c r="M227" s="120"/>
      <c r="N227" s="120"/>
      <c r="O227" s="120"/>
      <c r="P227" s="120"/>
      <c r="Q227" s="120"/>
    </row>
    <row r="228" spans="6:17" x14ac:dyDescent="0.25">
      <c r="F228" s="120"/>
      <c r="G228" s="121"/>
      <c r="H228" s="120"/>
      <c r="I228" s="121"/>
      <c r="J228" s="121"/>
      <c r="K228" s="53"/>
      <c r="L228" s="120"/>
      <c r="M228" s="120"/>
      <c r="N228" s="120"/>
      <c r="O228" s="120"/>
      <c r="P228" s="120"/>
      <c r="Q228" s="120"/>
    </row>
    <row r="229" spans="6:17" x14ac:dyDescent="0.25">
      <c r="F229" s="120"/>
      <c r="G229" s="121"/>
      <c r="H229" s="120"/>
      <c r="I229" s="121"/>
      <c r="J229" s="121"/>
      <c r="K229" s="53"/>
      <c r="L229" s="120"/>
      <c r="M229" s="120"/>
      <c r="N229" s="120"/>
      <c r="O229" s="120"/>
      <c r="P229" s="120"/>
      <c r="Q229" s="120"/>
    </row>
    <row r="230" spans="6:17" x14ac:dyDescent="0.25">
      <c r="F230" s="120"/>
      <c r="G230" s="121"/>
      <c r="H230" s="120"/>
      <c r="I230" s="121"/>
      <c r="J230" s="121"/>
      <c r="K230" s="53"/>
      <c r="L230" s="120"/>
      <c r="M230" s="120"/>
      <c r="N230" s="120"/>
      <c r="O230" s="120"/>
      <c r="P230" s="120"/>
      <c r="Q230" s="120"/>
    </row>
    <row r="231" spans="6:17" x14ac:dyDescent="0.25">
      <c r="F231" s="120"/>
      <c r="G231" s="121"/>
      <c r="H231" s="120"/>
      <c r="I231" s="121"/>
      <c r="J231" s="121"/>
      <c r="K231" s="53"/>
      <c r="L231" s="120"/>
      <c r="M231" s="120"/>
      <c r="N231" s="120"/>
      <c r="O231" s="120"/>
      <c r="P231" s="120"/>
      <c r="Q231" s="120"/>
    </row>
    <row r="232" spans="6:17" x14ac:dyDescent="0.25">
      <c r="F232" s="120"/>
      <c r="G232" s="121"/>
      <c r="H232" s="120"/>
      <c r="I232" s="121"/>
      <c r="J232" s="121"/>
      <c r="K232" s="53"/>
      <c r="L232" s="120"/>
      <c r="M232" s="120"/>
      <c r="N232" s="120"/>
      <c r="O232" s="120"/>
      <c r="P232" s="120"/>
      <c r="Q232" s="120"/>
    </row>
    <row r="233" spans="6:17" x14ac:dyDescent="0.25">
      <c r="F233" s="120"/>
      <c r="G233" s="121"/>
      <c r="H233" s="120"/>
      <c r="I233" s="121"/>
      <c r="J233" s="121"/>
      <c r="K233" s="53"/>
      <c r="L233" s="120"/>
      <c r="M233" s="120"/>
      <c r="N233" s="120"/>
      <c r="O233" s="120"/>
      <c r="P233" s="120"/>
      <c r="Q233" s="120"/>
    </row>
    <row r="234" spans="6:17" x14ac:dyDescent="0.25">
      <c r="F234" s="120"/>
      <c r="G234" s="121"/>
      <c r="H234" s="120"/>
      <c r="I234" s="121"/>
      <c r="J234" s="121"/>
      <c r="K234" s="53"/>
      <c r="L234" s="120"/>
      <c r="M234" s="120"/>
      <c r="N234" s="120"/>
      <c r="O234" s="120"/>
      <c r="P234" s="120"/>
      <c r="Q234" s="120"/>
    </row>
    <row r="235" spans="6:17" x14ac:dyDescent="0.25">
      <c r="F235" s="120"/>
      <c r="G235" s="121"/>
      <c r="H235" s="120"/>
      <c r="I235" s="121"/>
      <c r="J235" s="121"/>
      <c r="K235" s="53"/>
      <c r="L235" s="120"/>
      <c r="M235" s="120"/>
      <c r="N235" s="120"/>
      <c r="O235" s="120"/>
      <c r="P235" s="120"/>
      <c r="Q235" s="120"/>
    </row>
    <row r="236" spans="6:17" x14ac:dyDescent="0.25">
      <c r="F236" s="120"/>
      <c r="G236" s="121"/>
      <c r="H236" s="120"/>
      <c r="I236" s="121"/>
      <c r="J236" s="121"/>
      <c r="K236" s="53"/>
      <c r="L236" s="120"/>
      <c r="M236" s="120"/>
      <c r="N236" s="120"/>
      <c r="O236" s="120"/>
      <c r="P236" s="120"/>
      <c r="Q236" s="120"/>
    </row>
    <row r="237" spans="6:17" x14ac:dyDescent="0.25">
      <c r="F237" s="120"/>
      <c r="G237" s="121"/>
      <c r="H237" s="120"/>
      <c r="I237" s="121"/>
      <c r="J237" s="121"/>
      <c r="K237" s="53"/>
      <c r="L237" s="120"/>
      <c r="M237" s="120"/>
      <c r="N237" s="120"/>
      <c r="O237" s="120"/>
      <c r="P237" s="120"/>
      <c r="Q237" s="120"/>
    </row>
    <row r="238" spans="6:17" x14ac:dyDescent="0.25">
      <c r="F238" s="120"/>
      <c r="G238" s="121"/>
      <c r="H238" s="120"/>
      <c r="I238" s="121"/>
      <c r="J238" s="121"/>
      <c r="K238" s="53"/>
      <c r="L238" s="120"/>
      <c r="M238" s="120"/>
      <c r="N238" s="120"/>
      <c r="O238" s="120"/>
      <c r="P238" s="120"/>
      <c r="Q238" s="120"/>
    </row>
    <row r="239" spans="6:17" x14ac:dyDescent="0.25">
      <c r="F239" s="120"/>
      <c r="G239" s="121"/>
      <c r="H239" s="120"/>
      <c r="I239" s="121"/>
      <c r="J239" s="121"/>
      <c r="K239" s="53"/>
      <c r="L239" s="120"/>
      <c r="M239" s="120"/>
      <c r="N239" s="120"/>
      <c r="O239" s="120"/>
      <c r="P239" s="120"/>
      <c r="Q239" s="120"/>
    </row>
    <row r="240" spans="6:17" x14ac:dyDescent="0.25">
      <c r="F240" s="120"/>
      <c r="G240" s="121"/>
      <c r="H240" s="120"/>
      <c r="I240" s="121"/>
      <c r="J240" s="121"/>
      <c r="K240" s="53"/>
      <c r="L240" s="120"/>
      <c r="M240" s="120"/>
      <c r="N240" s="120"/>
      <c r="O240" s="120"/>
      <c r="P240" s="120"/>
      <c r="Q240" s="120"/>
    </row>
    <row r="241" spans="6:17" x14ac:dyDescent="0.25">
      <c r="F241" s="120"/>
      <c r="G241" s="121"/>
      <c r="H241" s="120"/>
      <c r="I241" s="121"/>
      <c r="J241" s="121"/>
      <c r="K241" s="53"/>
      <c r="L241" s="120"/>
      <c r="M241" s="120"/>
      <c r="N241" s="120"/>
      <c r="O241" s="120"/>
      <c r="P241" s="120"/>
      <c r="Q241" s="120"/>
    </row>
    <row r="242" spans="6:17" x14ac:dyDescent="0.25">
      <c r="F242" s="120"/>
      <c r="G242" s="121"/>
      <c r="H242" s="120"/>
      <c r="I242" s="121"/>
      <c r="J242" s="121"/>
      <c r="K242" s="53"/>
      <c r="L242" s="120"/>
      <c r="M242" s="120"/>
      <c r="N242" s="120"/>
      <c r="O242" s="120"/>
      <c r="P242" s="120"/>
      <c r="Q242" s="120"/>
    </row>
    <row r="243" spans="6:17" x14ac:dyDescent="0.25">
      <c r="F243" s="120"/>
      <c r="G243" s="121"/>
      <c r="H243" s="120"/>
      <c r="I243" s="121"/>
      <c r="J243" s="121"/>
      <c r="K243" s="53"/>
      <c r="L243" s="120"/>
      <c r="M243" s="120"/>
      <c r="N243" s="120"/>
      <c r="O243" s="120"/>
      <c r="P243" s="120"/>
      <c r="Q243" s="120"/>
    </row>
    <row r="244" spans="6:17" x14ac:dyDescent="0.25">
      <c r="F244" s="120"/>
      <c r="G244" s="121"/>
      <c r="H244" s="120"/>
      <c r="I244" s="121"/>
      <c r="J244" s="121"/>
      <c r="K244" s="53"/>
      <c r="L244" s="120"/>
      <c r="M244" s="120"/>
      <c r="N244" s="120"/>
      <c r="O244" s="120"/>
      <c r="P244" s="120"/>
      <c r="Q244" s="120"/>
    </row>
    <row r="245" spans="6:17" x14ac:dyDescent="0.25">
      <c r="F245" s="120"/>
      <c r="G245" s="121"/>
      <c r="H245" s="120"/>
      <c r="I245" s="121"/>
      <c r="J245" s="121"/>
      <c r="K245" s="53"/>
      <c r="L245" s="120"/>
      <c r="M245" s="120"/>
      <c r="N245" s="120"/>
      <c r="O245" s="120"/>
      <c r="P245" s="120"/>
      <c r="Q245" s="120"/>
    </row>
    <row r="246" spans="6:17" x14ac:dyDescent="0.25">
      <c r="F246" s="120"/>
      <c r="G246" s="121"/>
      <c r="H246" s="120"/>
      <c r="I246" s="121"/>
      <c r="J246" s="121"/>
      <c r="K246" s="53"/>
      <c r="L246" s="120"/>
      <c r="M246" s="120"/>
      <c r="N246" s="120"/>
      <c r="O246" s="120"/>
      <c r="P246" s="120"/>
      <c r="Q246" s="120"/>
    </row>
    <row r="247" spans="6:17" x14ac:dyDescent="0.25">
      <c r="F247" s="120"/>
      <c r="G247" s="121"/>
      <c r="H247" s="120"/>
      <c r="I247" s="121"/>
      <c r="J247" s="121"/>
      <c r="K247" s="53"/>
      <c r="L247" s="120"/>
      <c r="M247" s="120"/>
      <c r="N247" s="120"/>
      <c r="O247" s="120"/>
      <c r="P247" s="120"/>
      <c r="Q247" s="120"/>
    </row>
    <row r="248" spans="6:17" x14ac:dyDescent="0.25">
      <c r="F248" s="120"/>
      <c r="G248" s="121"/>
      <c r="H248" s="120"/>
      <c r="I248" s="121"/>
      <c r="J248" s="121"/>
      <c r="K248" s="53"/>
      <c r="L248" s="120"/>
      <c r="M248" s="120"/>
      <c r="N248" s="120"/>
      <c r="O248" s="120"/>
      <c r="P248" s="120"/>
      <c r="Q248" s="120"/>
    </row>
    <row r="249" spans="6:17" x14ac:dyDescent="0.25">
      <c r="F249" s="120"/>
      <c r="G249" s="121"/>
      <c r="H249" s="120"/>
      <c r="I249" s="121"/>
      <c r="J249" s="121"/>
      <c r="K249" s="53"/>
      <c r="L249" s="120"/>
      <c r="M249" s="120"/>
      <c r="N249" s="120"/>
      <c r="O249" s="120"/>
      <c r="P249" s="120"/>
      <c r="Q249" s="120"/>
    </row>
    <row r="250" spans="6:17" x14ac:dyDescent="0.25">
      <c r="F250" s="120"/>
      <c r="G250" s="121"/>
      <c r="H250" s="120"/>
      <c r="I250" s="121"/>
      <c r="J250" s="121"/>
      <c r="K250" s="53"/>
      <c r="L250" s="120"/>
      <c r="M250" s="120"/>
      <c r="N250" s="120"/>
      <c r="O250" s="120"/>
      <c r="P250" s="120"/>
      <c r="Q250" s="120"/>
    </row>
    <row r="251" spans="6:17" x14ac:dyDescent="0.25">
      <c r="F251" s="120"/>
      <c r="G251" s="121"/>
      <c r="H251" s="120"/>
      <c r="I251" s="121"/>
      <c r="J251" s="121"/>
      <c r="K251" s="53"/>
      <c r="L251" s="120"/>
      <c r="M251" s="120"/>
      <c r="N251" s="120"/>
      <c r="O251" s="120"/>
      <c r="P251" s="120"/>
      <c r="Q251" s="120"/>
    </row>
    <row r="252" spans="6:17" x14ac:dyDescent="0.25">
      <c r="F252" s="120"/>
      <c r="G252" s="121"/>
      <c r="H252" s="120"/>
      <c r="I252" s="121"/>
      <c r="J252" s="121"/>
      <c r="K252" s="53"/>
      <c r="L252" s="120"/>
      <c r="M252" s="120"/>
      <c r="N252" s="120"/>
      <c r="O252" s="120"/>
      <c r="P252" s="120"/>
      <c r="Q252" s="120"/>
    </row>
    <row r="253" spans="6:17" x14ac:dyDescent="0.25">
      <c r="F253" s="120"/>
      <c r="G253" s="121"/>
      <c r="H253" s="120"/>
      <c r="I253" s="121"/>
      <c r="J253" s="121"/>
      <c r="K253" s="53"/>
      <c r="L253" s="120"/>
      <c r="M253" s="120"/>
      <c r="N253" s="120"/>
      <c r="O253" s="120"/>
      <c r="P253" s="120"/>
      <c r="Q253" s="120"/>
    </row>
    <row r="254" spans="6:17" x14ac:dyDescent="0.25">
      <c r="F254" s="120"/>
      <c r="G254" s="121"/>
      <c r="H254" s="120"/>
      <c r="I254" s="121"/>
      <c r="J254" s="121"/>
      <c r="K254" s="53"/>
      <c r="L254" s="120"/>
      <c r="M254" s="120"/>
      <c r="N254" s="120"/>
      <c r="O254" s="120"/>
      <c r="P254" s="120"/>
      <c r="Q254" s="120"/>
    </row>
    <row r="255" spans="6:17" x14ac:dyDescent="0.25">
      <c r="F255" s="120"/>
      <c r="G255" s="121"/>
      <c r="H255" s="120"/>
      <c r="I255" s="121"/>
      <c r="J255" s="121"/>
      <c r="K255" s="53"/>
      <c r="L255" s="120"/>
      <c r="M255" s="120"/>
      <c r="N255" s="120"/>
      <c r="O255" s="120"/>
      <c r="P255" s="120"/>
      <c r="Q255" s="120"/>
    </row>
    <row r="256" spans="6:17" x14ac:dyDescent="0.25">
      <c r="F256" s="120"/>
      <c r="G256" s="121"/>
      <c r="H256" s="120"/>
      <c r="I256" s="121"/>
      <c r="J256" s="121"/>
      <c r="K256" s="53"/>
      <c r="L256" s="120"/>
      <c r="M256" s="120"/>
      <c r="N256" s="120"/>
      <c r="O256" s="120"/>
      <c r="P256" s="120"/>
      <c r="Q256" s="120"/>
    </row>
    <row r="257" spans="6:17" x14ac:dyDescent="0.25">
      <c r="F257" s="120"/>
      <c r="G257" s="121"/>
      <c r="H257" s="120"/>
      <c r="I257" s="121"/>
      <c r="J257" s="121"/>
      <c r="K257" s="53"/>
      <c r="L257" s="120"/>
      <c r="M257" s="120"/>
      <c r="N257" s="120"/>
      <c r="O257" s="120"/>
      <c r="P257" s="120"/>
      <c r="Q257" s="120"/>
    </row>
    <row r="258" spans="6:17" x14ac:dyDescent="0.25">
      <c r="F258" s="120"/>
      <c r="G258" s="121"/>
      <c r="H258" s="120"/>
      <c r="I258" s="121"/>
      <c r="J258" s="121"/>
      <c r="K258" s="53"/>
      <c r="L258" s="120"/>
      <c r="M258" s="120"/>
      <c r="N258" s="120"/>
      <c r="O258" s="120"/>
      <c r="P258" s="120"/>
      <c r="Q258" s="120"/>
    </row>
    <row r="259" spans="6:17" x14ac:dyDescent="0.25">
      <c r="F259" s="120"/>
      <c r="G259" s="121"/>
      <c r="H259" s="120"/>
      <c r="I259" s="121"/>
      <c r="J259" s="121"/>
      <c r="K259" s="53"/>
      <c r="L259" s="120"/>
      <c r="M259" s="120"/>
      <c r="N259" s="120"/>
      <c r="O259" s="120"/>
      <c r="P259" s="120"/>
      <c r="Q259" s="120"/>
    </row>
    <row r="260" spans="6:17" x14ac:dyDescent="0.25">
      <c r="F260" s="120"/>
      <c r="G260" s="121"/>
      <c r="H260" s="120"/>
      <c r="I260" s="121"/>
      <c r="J260" s="121"/>
      <c r="K260" s="53"/>
      <c r="L260" s="120"/>
      <c r="M260" s="120"/>
      <c r="N260" s="120"/>
      <c r="O260" s="120"/>
      <c r="P260" s="120"/>
      <c r="Q260" s="120"/>
    </row>
    <row r="261" spans="6:17" x14ac:dyDescent="0.25">
      <c r="F261" s="120"/>
      <c r="G261" s="121"/>
      <c r="H261" s="120"/>
      <c r="I261" s="121"/>
      <c r="J261" s="121"/>
      <c r="K261" s="53"/>
      <c r="L261" s="120"/>
      <c r="M261" s="120"/>
      <c r="N261" s="120"/>
      <c r="O261" s="120"/>
      <c r="P261" s="120"/>
      <c r="Q261" s="120"/>
    </row>
    <row r="262" spans="6:17" x14ac:dyDescent="0.25">
      <c r="F262" s="120"/>
      <c r="G262" s="121"/>
      <c r="H262" s="120"/>
      <c r="I262" s="121"/>
      <c r="J262" s="121"/>
      <c r="K262" s="53"/>
      <c r="L262" s="120"/>
      <c r="M262" s="120"/>
      <c r="N262" s="120"/>
      <c r="O262" s="120"/>
      <c r="P262" s="120"/>
      <c r="Q262" s="120"/>
    </row>
    <row r="263" spans="6:17" x14ac:dyDescent="0.25">
      <c r="F263" s="120"/>
      <c r="G263" s="121"/>
      <c r="H263" s="120"/>
      <c r="I263" s="121"/>
      <c r="J263" s="121"/>
      <c r="K263" s="53"/>
      <c r="L263" s="120"/>
      <c r="M263" s="120"/>
      <c r="N263" s="120"/>
      <c r="O263" s="120"/>
      <c r="P263" s="120"/>
      <c r="Q263" s="120"/>
    </row>
    <row r="264" spans="6:17" x14ac:dyDescent="0.25">
      <c r="F264" s="120"/>
      <c r="G264" s="121"/>
      <c r="H264" s="120"/>
      <c r="I264" s="121"/>
      <c r="J264" s="121"/>
      <c r="K264" s="53"/>
      <c r="L264" s="120"/>
      <c r="M264" s="120"/>
      <c r="N264" s="120"/>
      <c r="O264" s="120"/>
      <c r="P264" s="120"/>
      <c r="Q264" s="120"/>
    </row>
    <row r="265" spans="6:17" x14ac:dyDescent="0.25">
      <c r="F265" s="120"/>
      <c r="G265" s="121"/>
      <c r="H265" s="120"/>
      <c r="I265" s="121"/>
      <c r="J265" s="121"/>
      <c r="K265" s="53"/>
      <c r="L265" s="120"/>
      <c r="M265" s="120"/>
      <c r="N265" s="120"/>
      <c r="O265" s="120"/>
      <c r="P265" s="120"/>
      <c r="Q265" s="120"/>
    </row>
    <row r="266" spans="6:17" x14ac:dyDescent="0.25">
      <c r="F266" s="120"/>
      <c r="G266" s="121"/>
      <c r="H266" s="120"/>
      <c r="I266" s="121"/>
      <c r="J266" s="121"/>
      <c r="K266" s="53"/>
      <c r="L266" s="120"/>
      <c r="M266" s="120"/>
      <c r="N266" s="120"/>
      <c r="O266" s="120"/>
      <c r="P266" s="120"/>
      <c r="Q266" s="120"/>
    </row>
    <row r="267" spans="6:17" x14ac:dyDescent="0.25">
      <c r="F267" s="120"/>
      <c r="G267" s="121"/>
      <c r="H267" s="120"/>
      <c r="I267" s="121"/>
      <c r="J267" s="121"/>
      <c r="K267" s="53"/>
      <c r="L267" s="120"/>
      <c r="M267" s="120"/>
      <c r="N267" s="120"/>
      <c r="O267" s="120"/>
      <c r="P267" s="120"/>
      <c r="Q267" s="120"/>
    </row>
    <row r="268" spans="6:17" x14ac:dyDescent="0.25">
      <c r="F268" s="120"/>
      <c r="G268" s="121"/>
      <c r="H268" s="120"/>
      <c r="I268" s="121"/>
      <c r="J268" s="121"/>
      <c r="K268" s="53"/>
      <c r="L268" s="120"/>
      <c r="M268" s="120"/>
      <c r="N268" s="120"/>
      <c r="O268" s="120"/>
      <c r="P268" s="120"/>
      <c r="Q268" s="120"/>
    </row>
    <row r="269" spans="6:17" x14ac:dyDescent="0.25">
      <c r="F269" s="120"/>
      <c r="G269" s="121"/>
      <c r="H269" s="120"/>
      <c r="I269" s="121"/>
      <c r="J269" s="121"/>
      <c r="K269" s="53"/>
      <c r="L269" s="120"/>
      <c r="M269" s="120"/>
      <c r="N269" s="120"/>
      <c r="O269" s="120"/>
      <c r="P269" s="120"/>
      <c r="Q269" s="120"/>
    </row>
    <row r="270" spans="6:17" x14ac:dyDescent="0.25">
      <c r="F270" s="120"/>
      <c r="G270" s="121"/>
      <c r="H270" s="120"/>
      <c r="I270" s="121"/>
      <c r="J270" s="121"/>
      <c r="K270" s="53"/>
      <c r="L270" s="120"/>
      <c r="M270" s="120"/>
      <c r="N270" s="120"/>
      <c r="O270" s="120"/>
      <c r="P270" s="120"/>
      <c r="Q270" s="120"/>
    </row>
    <row r="271" spans="6:17" x14ac:dyDescent="0.25">
      <c r="F271" s="120"/>
      <c r="G271" s="121"/>
      <c r="H271" s="120"/>
      <c r="I271" s="121"/>
      <c r="J271" s="121"/>
      <c r="K271" s="53"/>
      <c r="L271" s="120"/>
      <c r="M271" s="120"/>
      <c r="N271" s="120"/>
      <c r="O271" s="120"/>
      <c r="P271" s="120"/>
      <c r="Q271" s="120"/>
    </row>
    <row r="272" spans="6:17" x14ac:dyDescent="0.25">
      <c r="F272" s="120"/>
      <c r="G272" s="121"/>
      <c r="H272" s="120"/>
      <c r="I272" s="121"/>
      <c r="J272" s="121"/>
      <c r="K272" s="53"/>
      <c r="L272" s="120"/>
      <c r="M272" s="120"/>
      <c r="N272" s="120"/>
      <c r="O272" s="120"/>
      <c r="P272" s="120"/>
      <c r="Q272" s="120"/>
    </row>
    <row r="273" spans="6:17" x14ac:dyDescent="0.25">
      <c r="F273" s="120"/>
      <c r="G273" s="121"/>
      <c r="H273" s="120"/>
      <c r="I273" s="121"/>
      <c r="J273" s="121"/>
      <c r="K273" s="53"/>
      <c r="L273" s="120"/>
      <c r="M273" s="120"/>
      <c r="N273" s="120"/>
      <c r="O273" s="120"/>
      <c r="P273" s="120"/>
      <c r="Q273" s="120"/>
    </row>
    <row r="274" spans="6:17" x14ac:dyDescent="0.25">
      <c r="F274" s="120"/>
      <c r="G274" s="121"/>
      <c r="H274" s="120"/>
      <c r="I274" s="121"/>
      <c r="J274" s="121"/>
      <c r="K274" s="53"/>
      <c r="L274" s="120"/>
      <c r="M274" s="120"/>
      <c r="N274" s="120"/>
      <c r="O274" s="120"/>
      <c r="P274" s="120"/>
      <c r="Q274" s="120"/>
    </row>
    <row r="275" spans="6:17" x14ac:dyDescent="0.25">
      <c r="F275" s="120"/>
      <c r="G275" s="121"/>
      <c r="H275" s="120"/>
      <c r="I275" s="121"/>
      <c r="J275" s="121"/>
      <c r="K275" s="53"/>
      <c r="L275" s="120"/>
      <c r="M275" s="120"/>
      <c r="N275" s="120"/>
      <c r="O275" s="120"/>
      <c r="P275" s="120"/>
      <c r="Q275" s="120"/>
    </row>
    <row r="276" spans="6:17" x14ac:dyDescent="0.25">
      <c r="F276" s="120"/>
      <c r="G276" s="121"/>
      <c r="H276" s="120"/>
      <c r="I276" s="121"/>
      <c r="J276" s="121"/>
      <c r="K276" s="53"/>
      <c r="L276" s="120"/>
      <c r="M276" s="120"/>
      <c r="N276" s="120"/>
      <c r="O276" s="120"/>
      <c r="P276" s="120"/>
      <c r="Q276" s="120"/>
    </row>
    <row r="277" spans="6:17" x14ac:dyDescent="0.25">
      <c r="F277" s="120"/>
      <c r="G277" s="121"/>
      <c r="H277" s="120"/>
      <c r="I277" s="121"/>
      <c r="J277" s="121"/>
      <c r="K277" s="53"/>
      <c r="L277" s="120"/>
      <c r="M277" s="120"/>
      <c r="N277" s="120"/>
      <c r="O277" s="120"/>
      <c r="P277" s="120"/>
      <c r="Q277" s="120"/>
    </row>
    <row r="278" spans="6:17" x14ac:dyDescent="0.25">
      <c r="F278" s="120"/>
      <c r="G278" s="121"/>
      <c r="H278" s="120"/>
      <c r="I278" s="121"/>
      <c r="J278" s="121"/>
      <c r="K278" s="53"/>
      <c r="L278" s="120"/>
      <c r="M278" s="120"/>
      <c r="N278" s="120"/>
      <c r="O278" s="120"/>
      <c r="P278" s="120"/>
      <c r="Q278" s="120"/>
    </row>
    <row r="279" spans="6:17" x14ac:dyDescent="0.25">
      <c r="F279" s="120"/>
      <c r="G279" s="121"/>
      <c r="H279" s="120"/>
      <c r="I279" s="121"/>
      <c r="J279" s="121"/>
      <c r="K279" s="53"/>
      <c r="L279" s="120"/>
      <c r="M279" s="120"/>
      <c r="N279" s="120"/>
      <c r="O279" s="120"/>
      <c r="P279" s="120"/>
      <c r="Q279" s="120"/>
    </row>
    <row r="280" spans="6:17" x14ac:dyDescent="0.25">
      <c r="F280" s="120"/>
      <c r="G280" s="121"/>
      <c r="H280" s="120"/>
      <c r="I280" s="121"/>
      <c r="J280" s="121"/>
      <c r="K280" s="53"/>
      <c r="L280" s="120"/>
      <c r="M280" s="120"/>
      <c r="N280" s="120"/>
      <c r="O280" s="120"/>
      <c r="P280" s="120"/>
      <c r="Q280" s="120"/>
    </row>
    <row r="281" spans="6:17" x14ac:dyDescent="0.25">
      <c r="F281" s="120"/>
      <c r="G281" s="121"/>
      <c r="H281" s="120"/>
      <c r="I281" s="121"/>
      <c r="J281" s="121"/>
      <c r="K281" s="53"/>
      <c r="L281" s="120"/>
      <c r="M281" s="120"/>
      <c r="N281" s="120"/>
      <c r="O281" s="120"/>
      <c r="P281" s="120"/>
      <c r="Q281" s="120"/>
    </row>
    <row r="282" spans="6:17" x14ac:dyDescent="0.25">
      <c r="F282" s="120"/>
      <c r="G282" s="121"/>
      <c r="H282" s="120"/>
      <c r="I282" s="121"/>
      <c r="J282" s="121"/>
      <c r="K282" s="53"/>
      <c r="L282" s="120"/>
      <c r="M282" s="120"/>
      <c r="N282" s="120"/>
      <c r="O282" s="120"/>
      <c r="P282" s="120"/>
      <c r="Q282" s="120"/>
    </row>
    <row r="283" spans="6:17" x14ac:dyDescent="0.25">
      <c r="F283" s="120"/>
      <c r="G283" s="121"/>
      <c r="H283" s="120"/>
      <c r="I283" s="121"/>
      <c r="J283" s="121"/>
      <c r="K283" s="53"/>
      <c r="L283" s="120"/>
      <c r="M283" s="120"/>
      <c r="N283" s="120"/>
      <c r="O283" s="120"/>
      <c r="P283" s="120"/>
      <c r="Q283" s="120"/>
    </row>
    <row r="284" spans="6:17" x14ac:dyDescent="0.25">
      <c r="F284" s="120"/>
      <c r="G284" s="121"/>
      <c r="H284" s="120"/>
      <c r="I284" s="121"/>
      <c r="J284" s="121"/>
      <c r="K284" s="53"/>
      <c r="L284" s="120"/>
      <c r="M284" s="120"/>
      <c r="N284" s="120"/>
      <c r="O284" s="120"/>
      <c r="P284" s="120"/>
      <c r="Q284" s="120"/>
    </row>
    <row r="285" spans="6:17" x14ac:dyDescent="0.25">
      <c r="F285" s="120"/>
      <c r="G285" s="121"/>
      <c r="H285" s="120"/>
      <c r="I285" s="121"/>
      <c r="J285" s="121"/>
      <c r="K285" s="53"/>
      <c r="L285" s="120"/>
      <c r="M285" s="120"/>
      <c r="N285" s="120"/>
      <c r="O285" s="120"/>
      <c r="P285" s="120"/>
      <c r="Q285" s="120"/>
    </row>
    <row r="286" spans="6:17" x14ac:dyDescent="0.25">
      <c r="F286" s="120"/>
      <c r="G286" s="121"/>
      <c r="H286" s="120"/>
      <c r="I286" s="121"/>
      <c r="J286" s="121"/>
      <c r="K286" s="53"/>
      <c r="L286" s="120"/>
      <c r="M286" s="120"/>
      <c r="N286" s="120"/>
      <c r="O286" s="120"/>
      <c r="P286" s="120"/>
      <c r="Q286" s="120"/>
    </row>
    <row r="287" spans="6:17" x14ac:dyDescent="0.25">
      <c r="F287" s="120"/>
      <c r="G287" s="121"/>
      <c r="H287" s="120"/>
      <c r="I287" s="121"/>
      <c r="J287" s="121"/>
      <c r="K287" s="53"/>
      <c r="L287" s="120"/>
      <c r="M287" s="120"/>
      <c r="N287" s="120"/>
      <c r="O287" s="120"/>
      <c r="P287" s="120"/>
      <c r="Q287" s="120"/>
    </row>
    <row r="288" spans="6:17" x14ac:dyDescent="0.25">
      <c r="F288" s="120"/>
      <c r="G288" s="121"/>
      <c r="H288" s="120"/>
      <c r="I288" s="121"/>
      <c r="J288" s="121"/>
      <c r="K288" s="53"/>
      <c r="L288" s="120"/>
      <c r="M288" s="120"/>
      <c r="N288" s="120"/>
      <c r="O288" s="120"/>
      <c r="P288" s="120"/>
      <c r="Q288" s="120"/>
    </row>
    <row r="289" spans="6:17" x14ac:dyDescent="0.25">
      <c r="F289" s="120"/>
      <c r="G289" s="121"/>
      <c r="H289" s="120"/>
      <c r="I289" s="121"/>
      <c r="J289" s="121"/>
      <c r="K289" s="53"/>
      <c r="L289" s="120"/>
      <c r="M289" s="120"/>
      <c r="N289" s="120"/>
      <c r="O289" s="120"/>
      <c r="P289" s="120"/>
      <c r="Q289" s="120"/>
    </row>
    <row r="290" spans="6:17" x14ac:dyDescent="0.25">
      <c r="F290" s="120"/>
      <c r="G290" s="121"/>
      <c r="H290" s="120"/>
      <c r="I290" s="121"/>
      <c r="J290" s="121"/>
      <c r="K290" s="53"/>
      <c r="L290" s="120"/>
      <c r="M290" s="120"/>
      <c r="N290" s="120"/>
      <c r="O290" s="120"/>
      <c r="P290" s="120"/>
      <c r="Q290" s="120"/>
    </row>
    <row r="291" spans="6:17" x14ac:dyDescent="0.25">
      <c r="F291" s="120"/>
      <c r="G291" s="121"/>
      <c r="H291" s="120"/>
      <c r="I291" s="121"/>
      <c r="J291" s="121"/>
      <c r="K291" s="53"/>
      <c r="L291" s="120"/>
      <c r="M291" s="120"/>
      <c r="N291" s="120"/>
      <c r="O291" s="120"/>
      <c r="P291" s="120"/>
      <c r="Q291" s="120"/>
    </row>
    <row r="292" spans="6:17" x14ac:dyDescent="0.25">
      <c r="F292" s="120"/>
      <c r="G292" s="121"/>
      <c r="H292" s="120"/>
      <c r="I292" s="121"/>
      <c r="J292" s="121"/>
      <c r="K292" s="53"/>
      <c r="L292" s="120"/>
      <c r="M292" s="120"/>
      <c r="N292" s="120"/>
      <c r="O292" s="120"/>
      <c r="P292" s="120"/>
      <c r="Q292" s="120"/>
    </row>
    <row r="293" spans="6:17" x14ac:dyDescent="0.25">
      <c r="F293" s="120"/>
      <c r="G293" s="121"/>
      <c r="H293" s="120"/>
      <c r="I293" s="121"/>
      <c r="J293" s="121"/>
      <c r="K293" s="53"/>
      <c r="L293" s="120"/>
      <c r="M293" s="120"/>
      <c r="N293" s="120"/>
      <c r="O293" s="120"/>
      <c r="P293" s="120"/>
      <c r="Q293" s="120"/>
    </row>
    <row r="294" spans="6:17" x14ac:dyDescent="0.25">
      <c r="F294" s="120"/>
      <c r="G294" s="121"/>
      <c r="H294" s="120"/>
      <c r="I294" s="121"/>
      <c r="J294" s="121"/>
      <c r="K294" s="53"/>
      <c r="L294" s="120"/>
      <c r="M294" s="120"/>
      <c r="N294" s="120"/>
      <c r="O294" s="120"/>
      <c r="P294" s="120"/>
      <c r="Q294" s="120"/>
    </row>
    <row r="295" spans="6:17" x14ac:dyDescent="0.25">
      <c r="F295" s="120"/>
      <c r="G295" s="121"/>
      <c r="H295" s="120"/>
      <c r="I295" s="121"/>
      <c r="J295" s="121"/>
      <c r="K295" s="53"/>
      <c r="L295" s="120"/>
      <c r="M295" s="120"/>
      <c r="N295" s="120"/>
      <c r="O295" s="120"/>
      <c r="P295" s="120"/>
      <c r="Q295" s="120"/>
    </row>
    <row r="296" spans="6:17" x14ac:dyDescent="0.25">
      <c r="F296" s="120"/>
      <c r="G296" s="121"/>
      <c r="H296" s="120"/>
      <c r="I296" s="121"/>
      <c r="J296" s="121"/>
      <c r="K296" s="53"/>
      <c r="L296" s="120"/>
      <c r="M296" s="120"/>
      <c r="N296" s="120"/>
      <c r="O296" s="120"/>
      <c r="P296" s="120"/>
      <c r="Q296" s="120"/>
    </row>
    <row r="297" spans="6:17" x14ac:dyDescent="0.25">
      <c r="F297" s="120"/>
      <c r="G297" s="121"/>
      <c r="H297" s="120"/>
      <c r="I297" s="121"/>
      <c r="J297" s="121"/>
      <c r="K297" s="53"/>
      <c r="L297" s="120"/>
      <c r="M297" s="120"/>
      <c r="N297" s="120"/>
      <c r="O297" s="120"/>
      <c r="P297" s="120"/>
      <c r="Q297" s="120"/>
    </row>
    <row r="298" spans="6:17" x14ac:dyDescent="0.25">
      <c r="F298" s="120"/>
      <c r="G298" s="121"/>
      <c r="H298" s="120"/>
      <c r="I298" s="121"/>
      <c r="J298" s="121"/>
      <c r="K298" s="53"/>
      <c r="L298" s="120"/>
      <c r="M298" s="120"/>
      <c r="N298" s="120"/>
      <c r="O298" s="120"/>
      <c r="P298" s="120"/>
      <c r="Q298" s="120"/>
    </row>
    <row r="299" spans="6:17" x14ac:dyDescent="0.25">
      <c r="F299" s="120"/>
      <c r="G299" s="121"/>
      <c r="H299" s="120"/>
      <c r="I299" s="121"/>
      <c r="J299" s="121"/>
      <c r="K299" s="53"/>
      <c r="L299" s="120"/>
      <c r="M299" s="120"/>
      <c r="N299" s="120"/>
      <c r="O299" s="120"/>
      <c r="P299" s="120"/>
      <c r="Q299" s="120"/>
    </row>
    <row r="300" spans="6:17" x14ac:dyDescent="0.25">
      <c r="F300" s="120"/>
      <c r="G300" s="121"/>
      <c r="H300" s="120"/>
      <c r="I300" s="121"/>
      <c r="J300" s="121"/>
      <c r="K300" s="53"/>
      <c r="L300" s="120"/>
      <c r="M300" s="120"/>
      <c r="N300" s="120"/>
      <c r="O300" s="120"/>
      <c r="P300" s="120"/>
      <c r="Q300" s="120"/>
    </row>
    <row r="301" spans="6:17" x14ac:dyDescent="0.25">
      <c r="F301" s="120"/>
      <c r="G301" s="121"/>
      <c r="H301" s="120"/>
      <c r="I301" s="121"/>
      <c r="J301" s="121"/>
      <c r="K301" s="53"/>
      <c r="L301" s="120"/>
      <c r="M301" s="120"/>
      <c r="N301" s="120"/>
      <c r="O301" s="120"/>
      <c r="P301" s="120"/>
      <c r="Q301" s="120"/>
    </row>
    <row r="302" spans="6:17" x14ac:dyDescent="0.25">
      <c r="F302" s="120"/>
      <c r="G302" s="121"/>
      <c r="H302" s="120"/>
      <c r="I302" s="121"/>
      <c r="J302" s="121"/>
      <c r="K302" s="53"/>
      <c r="L302" s="120"/>
      <c r="M302" s="120"/>
      <c r="N302" s="120"/>
      <c r="O302" s="120"/>
      <c r="P302" s="120"/>
      <c r="Q302" s="120"/>
    </row>
    <row r="303" spans="6:17" x14ac:dyDescent="0.25">
      <c r="F303" s="120"/>
      <c r="G303" s="121"/>
      <c r="H303" s="120"/>
      <c r="I303" s="121"/>
      <c r="J303" s="121"/>
      <c r="K303" s="53"/>
      <c r="L303" s="120"/>
      <c r="M303" s="120"/>
      <c r="N303" s="120"/>
      <c r="O303" s="120"/>
      <c r="P303" s="120"/>
      <c r="Q303" s="120"/>
    </row>
    <row r="304" spans="6:17" x14ac:dyDescent="0.25">
      <c r="F304" s="120"/>
      <c r="G304" s="121"/>
      <c r="H304" s="120"/>
      <c r="I304" s="121"/>
      <c r="J304" s="121"/>
      <c r="K304" s="53"/>
      <c r="L304" s="120"/>
      <c r="M304" s="120"/>
      <c r="N304" s="120"/>
      <c r="O304" s="120"/>
      <c r="P304" s="120"/>
      <c r="Q304" s="120"/>
    </row>
    <row r="305" spans="6:17" x14ac:dyDescent="0.25">
      <c r="F305" s="120"/>
      <c r="G305" s="121"/>
      <c r="H305" s="120"/>
      <c r="I305" s="121"/>
      <c r="J305" s="121"/>
      <c r="K305" s="53"/>
      <c r="L305" s="120"/>
      <c r="M305" s="120"/>
      <c r="N305" s="120"/>
      <c r="O305" s="120"/>
      <c r="P305" s="120"/>
      <c r="Q305" s="120"/>
    </row>
    <row r="306" spans="6:17" x14ac:dyDescent="0.25">
      <c r="F306" s="120"/>
      <c r="G306" s="121"/>
      <c r="H306" s="120"/>
      <c r="I306" s="121"/>
      <c r="J306" s="121"/>
      <c r="K306" s="53"/>
      <c r="L306" s="120"/>
      <c r="M306" s="120"/>
      <c r="N306" s="120"/>
      <c r="O306" s="120"/>
      <c r="P306" s="120"/>
      <c r="Q306" s="120"/>
    </row>
    <row r="307" spans="6:17" x14ac:dyDescent="0.25">
      <c r="F307" s="120"/>
      <c r="G307" s="121"/>
      <c r="H307" s="120"/>
      <c r="I307" s="121"/>
      <c r="J307" s="121"/>
      <c r="K307" s="53"/>
      <c r="L307" s="120"/>
      <c r="M307" s="120"/>
      <c r="N307" s="120"/>
      <c r="O307" s="120"/>
      <c r="P307" s="120"/>
      <c r="Q307" s="120"/>
    </row>
    <row r="308" spans="6:17" x14ac:dyDescent="0.25">
      <c r="F308" s="120"/>
      <c r="G308" s="121"/>
      <c r="H308" s="120"/>
      <c r="I308" s="121"/>
      <c r="J308" s="121"/>
      <c r="K308" s="53"/>
      <c r="L308" s="120"/>
      <c r="M308" s="120"/>
      <c r="N308" s="120"/>
      <c r="O308" s="120"/>
      <c r="P308" s="120"/>
      <c r="Q308" s="120"/>
    </row>
    <row r="309" spans="6:17" x14ac:dyDescent="0.25">
      <c r="F309" s="120"/>
      <c r="G309" s="121"/>
      <c r="H309" s="120"/>
      <c r="I309" s="121"/>
      <c r="J309" s="121"/>
      <c r="K309" s="53"/>
      <c r="L309" s="120"/>
      <c r="M309" s="120"/>
      <c r="N309" s="120"/>
      <c r="O309" s="120"/>
      <c r="P309" s="120"/>
      <c r="Q309" s="120"/>
    </row>
    <row r="310" spans="6:17" x14ac:dyDescent="0.25">
      <c r="F310" s="120"/>
      <c r="G310" s="121"/>
      <c r="H310" s="120"/>
      <c r="I310" s="121"/>
      <c r="J310" s="121"/>
      <c r="K310" s="53"/>
      <c r="L310" s="120"/>
      <c r="M310" s="120"/>
      <c r="N310" s="120"/>
      <c r="O310" s="120"/>
      <c r="P310" s="120"/>
      <c r="Q310" s="120"/>
    </row>
    <row r="311" spans="6:17" x14ac:dyDescent="0.25">
      <c r="F311" s="120"/>
      <c r="G311" s="121"/>
      <c r="H311" s="120"/>
      <c r="I311" s="121"/>
      <c r="J311" s="121"/>
      <c r="K311" s="53"/>
      <c r="L311" s="120"/>
      <c r="M311" s="120"/>
      <c r="N311" s="120"/>
      <c r="O311" s="120"/>
      <c r="P311" s="120"/>
      <c r="Q311" s="120"/>
    </row>
    <row r="312" spans="6:17" x14ac:dyDescent="0.25">
      <c r="F312" s="120"/>
      <c r="G312" s="121"/>
      <c r="H312" s="120"/>
      <c r="I312" s="121"/>
      <c r="J312" s="121"/>
      <c r="K312" s="53"/>
      <c r="L312" s="120"/>
      <c r="M312" s="120"/>
      <c r="N312" s="120"/>
      <c r="O312" s="120"/>
      <c r="P312" s="120"/>
      <c r="Q312" s="120"/>
    </row>
    <row r="313" spans="6:17" x14ac:dyDescent="0.25">
      <c r="F313" s="120"/>
      <c r="G313" s="121"/>
      <c r="H313" s="120"/>
      <c r="I313" s="121"/>
      <c r="J313" s="121"/>
      <c r="K313" s="53"/>
      <c r="L313" s="120"/>
      <c r="M313" s="120"/>
      <c r="N313" s="120"/>
      <c r="O313" s="120"/>
      <c r="P313" s="120"/>
      <c r="Q313" s="120"/>
    </row>
    <row r="314" spans="6:17" x14ac:dyDescent="0.25">
      <c r="F314" s="120"/>
      <c r="G314" s="121"/>
      <c r="H314" s="120"/>
      <c r="I314" s="121"/>
      <c r="J314" s="121"/>
      <c r="K314" s="53"/>
      <c r="L314" s="120"/>
      <c r="M314" s="120"/>
      <c r="N314" s="120"/>
      <c r="O314" s="120"/>
      <c r="P314" s="120"/>
      <c r="Q314" s="120"/>
    </row>
    <row r="315" spans="6:17" x14ac:dyDescent="0.25">
      <c r="F315" s="120"/>
      <c r="G315" s="121"/>
      <c r="H315" s="120"/>
      <c r="I315" s="121"/>
      <c r="J315" s="121"/>
      <c r="K315" s="53"/>
      <c r="L315" s="120"/>
      <c r="M315" s="120"/>
      <c r="N315" s="120"/>
      <c r="O315" s="120"/>
      <c r="P315" s="120"/>
      <c r="Q315" s="120"/>
    </row>
    <row r="316" spans="6:17" x14ac:dyDescent="0.25">
      <c r="F316" s="120"/>
      <c r="G316" s="121"/>
      <c r="H316" s="120"/>
      <c r="I316" s="121"/>
      <c r="J316" s="121"/>
      <c r="K316" s="53"/>
      <c r="L316" s="120"/>
      <c r="M316" s="120"/>
      <c r="N316" s="120"/>
      <c r="O316" s="120"/>
      <c r="P316" s="120"/>
      <c r="Q316" s="120"/>
    </row>
    <row r="317" spans="6:17" x14ac:dyDescent="0.25">
      <c r="F317" s="120"/>
      <c r="G317" s="121"/>
      <c r="H317" s="120"/>
      <c r="I317" s="121"/>
      <c r="J317" s="121"/>
      <c r="K317" s="53"/>
      <c r="L317" s="120"/>
      <c r="M317" s="120"/>
      <c r="N317" s="120"/>
      <c r="O317" s="120"/>
      <c r="P317" s="120"/>
      <c r="Q317" s="120"/>
    </row>
    <row r="318" spans="6:17" x14ac:dyDescent="0.25">
      <c r="F318" s="120"/>
      <c r="G318" s="121"/>
      <c r="H318" s="120"/>
      <c r="I318" s="121"/>
      <c r="J318" s="121"/>
      <c r="K318" s="53"/>
      <c r="L318" s="120"/>
      <c r="M318" s="120"/>
      <c r="N318" s="120"/>
      <c r="O318" s="120"/>
      <c r="P318" s="120"/>
      <c r="Q318" s="120"/>
    </row>
    <row r="319" spans="6:17" x14ac:dyDescent="0.25">
      <c r="F319" s="120"/>
      <c r="G319" s="121"/>
      <c r="H319" s="120"/>
      <c r="I319" s="121"/>
      <c r="J319" s="121"/>
      <c r="K319" s="53"/>
      <c r="L319" s="120"/>
      <c r="M319" s="120"/>
      <c r="N319" s="120"/>
      <c r="O319" s="120"/>
      <c r="P319" s="120"/>
      <c r="Q319" s="120"/>
    </row>
    <row r="320" spans="6:17" x14ac:dyDescent="0.25">
      <c r="F320" s="120"/>
      <c r="G320" s="121"/>
      <c r="H320" s="120"/>
      <c r="I320" s="121"/>
      <c r="J320" s="121"/>
      <c r="K320" s="53"/>
      <c r="L320" s="120"/>
      <c r="M320" s="120"/>
      <c r="N320" s="120"/>
      <c r="O320" s="120"/>
      <c r="P320" s="120"/>
      <c r="Q320" s="120"/>
    </row>
    <row r="321" spans="6:17" x14ac:dyDescent="0.25">
      <c r="F321" s="120"/>
      <c r="G321" s="121"/>
      <c r="H321" s="120"/>
      <c r="I321" s="121"/>
      <c r="J321" s="121"/>
      <c r="K321" s="53"/>
      <c r="L321" s="120"/>
      <c r="M321" s="120"/>
      <c r="N321" s="120"/>
      <c r="O321" s="120"/>
      <c r="P321" s="120"/>
      <c r="Q321" s="120"/>
    </row>
    <row r="322" spans="6:17" x14ac:dyDescent="0.25">
      <c r="F322" s="120"/>
      <c r="G322" s="121"/>
      <c r="H322" s="120"/>
      <c r="I322" s="121"/>
      <c r="J322" s="121"/>
      <c r="K322" s="53"/>
      <c r="L322" s="120"/>
      <c r="M322" s="120"/>
      <c r="N322" s="120"/>
      <c r="O322" s="120"/>
      <c r="P322" s="120"/>
      <c r="Q322" s="120"/>
    </row>
    <row r="323" spans="6:17" x14ac:dyDescent="0.25">
      <c r="F323" s="120"/>
      <c r="G323" s="121"/>
      <c r="H323" s="120"/>
      <c r="I323" s="121"/>
      <c r="J323" s="121"/>
      <c r="K323" s="53"/>
      <c r="L323" s="120"/>
      <c r="M323" s="120"/>
      <c r="N323" s="120"/>
      <c r="O323" s="120"/>
      <c r="P323" s="120"/>
      <c r="Q323" s="120"/>
    </row>
    <row r="324" spans="6:17" x14ac:dyDescent="0.25">
      <c r="F324" s="120"/>
      <c r="G324" s="121"/>
      <c r="H324" s="120"/>
      <c r="I324" s="121"/>
      <c r="J324" s="121"/>
      <c r="K324" s="53"/>
      <c r="L324" s="120"/>
      <c r="M324" s="120"/>
      <c r="N324" s="120"/>
      <c r="O324" s="120"/>
      <c r="P324" s="120"/>
      <c r="Q324" s="120"/>
    </row>
    <row r="325" spans="6:17" x14ac:dyDescent="0.25">
      <c r="F325" s="120"/>
      <c r="G325" s="121"/>
      <c r="H325" s="120"/>
      <c r="I325" s="121"/>
      <c r="J325" s="121"/>
      <c r="K325" s="53"/>
      <c r="L325" s="120"/>
      <c r="M325" s="120"/>
      <c r="N325" s="120"/>
      <c r="O325" s="120"/>
      <c r="P325" s="120"/>
      <c r="Q325" s="120"/>
    </row>
    <row r="326" spans="6:17" x14ac:dyDescent="0.25">
      <c r="F326" s="120"/>
      <c r="G326" s="121"/>
      <c r="H326" s="120"/>
      <c r="I326" s="121"/>
      <c r="J326" s="121"/>
      <c r="K326" s="53"/>
      <c r="L326" s="120"/>
      <c r="M326" s="120"/>
      <c r="N326" s="120"/>
      <c r="O326" s="120"/>
      <c r="P326" s="120"/>
      <c r="Q326" s="120"/>
    </row>
    <row r="327" spans="6:17" x14ac:dyDescent="0.25">
      <c r="F327" s="120"/>
      <c r="G327" s="121"/>
      <c r="H327" s="120"/>
      <c r="I327" s="121"/>
      <c r="J327" s="121"/>
      <c r="K327" s="53"/>
      <c r="L327" s="120"/>
      <c r="M327" s="120"/>
      <c r="N327" s="120"/>
      <c r="O327" s="120"/>
      <c r="P327" s="120"/>
      <c r="Q327" s="120"/>
    </row>
    <row r="328" spans="6:17" x14ac:dyDescent="0.25">
      <c r="F328" s="120"/>
      <c r="G328" s="121"/>
      <c r="H328" s="120"/>
      <c r="I328" s="121"/>
      <c r="J328" s="121"/>
      <c r="K328" s="53"/>
      <c r="L328" s="120"/>
      <c r="M328" s="120"/>
      <c r="N328" s="120"/>
      <c r="O328" s="120"/>
      <c r="P328" s="120"/>
      <c r="Q328" s="120"/>
    </row>
    <row r="329" spans="6:17" x14ac:dyDescent="0.25">
      <c r="F329" s="120"/>
      <c r="G329" s="121"/>
      <c r="H329" s="120"/>
      <c r="I329" s="121"/>
      <c r="J329" s="121"/>
      <c r="K329" s="53"/>
      <c r="L329" s="120"/>
      <c r="M329" s="120"/>
      <c r="N329" s="120"/>
      <c r="O329" s="120"/>
      <c r="P329" s="120"/>
      <c r="Q329" s="120"/>
    </row>
    <row r="330" spans="6:17" x14ac:dyDescent="0.25">
      <c r="F330" s="120"/>
      <c r="G330" s="121"/>
      <c r="H330" s="120"/>
      <c r="I330" s="121"/>
      <c r="J330" s="121"/>
      <c r="K330" s="53"/>
      <c r="L330" s="120"/>
      <c r="M330" s="120"/>
      <c r="N330" s="120"/>
      <c r="O330" s="120"/>
      <c r="P330" s="120"/>
      <c r="Q330" s="120"/>
    </row>
    <row r="331" spans="6:17" x14ac:dyDescent="0.25">
      <c r="F331" s="120"/>
      <c r="G331" s="121"/>
      <c r="H331" s="120"/>
      <c r="I331" s="121"/>
      <c r="J331" s="121"/>
      <c r="K331" s="53"/>
      <c r="L331" s="120"/>
      <c r="M331" s="120"/>
      <c r="N331" s="120"/>
      <c r="O331" s="120"/>
      <c r="P331" s="120"/>
      <c r="Q331" s="120"/>
    </row>
    <row r="332" spans="6:17" x14ac:dyDescent="0.25">
      <c r="F332" s="120"/>
      <c r="G332" s="121"/>
      <c r="H332" s="120"/>
      <c r="I332" s="121"/>
      <c r="J332" s="121"/>
      <c r="K332" s="53"/>
      <c r="L332" s="120"/>
      <c r="M332" s="120"/>
      <c r="N332" s="120"/>
      <c r="O332" s="120"/>
      <c r="P332" s="120"/>
      <c r="Q332" s="120"/>
    </row>
    <row r="333" spans="6:17" x14ac:dyDescent="0.25">
      <c r="F333" s="120"/>
      <c r="G333" s="121"/>
      <c r="H333" s="120"/>
      <c r="I333" s="121"/>
      <c r="J333" s="121"/>
      <c r="K333" s="53"/>
      <c r="L333" s="120"/>
      <c r="M333" s="120"/>
      <c r="N333" s="120"/>
      <c r="O333" s="120"/>
      <c r="P333" s="120"/>
      <c r="Q333" s="120"/>
    </row>
    <row r="334" spans="6:17" x14ac:dyDescent="0.25">
      <c r="F334" s="120"/>
      <c r="G334" s="121"/>
      <c r="H334" s="120"/>
      <c r="I334" s="121"/>
      <c r="J334" s="121"/>
      <c r="K334" s="53"/>
      <c r="L334" s="120"/>
      <c r="M334" s="120"/>
      <c r="N334" s="120"/>
      <c r="O334" s="120"/>
      <c r="P334" s="120"/>
      <c r="Q334" s="120"/>
    </row>
    <row r="335" spans="6:17" x14ac:dyDescent="0.25">
      <c r="F335" s="120"/>
      <c r="G335" s="121"/>
      <c r="H335" s="120"/>
      <c r="I335" s="121"/>
      <c r="J335" s="121"/>
      <c r="K335" s="53"/>
      <c r="L335" s="120"/>
      <c r="M335" s="120"/>
      <c r="N335" s="120"/>
      <c r="O335" s="120"/>
      <c r="P335" s="120"/>
      <c r="Q335" s="120"/>
    </row>
    <row r="336" spans="6:17" x14ac:dyDescent="0.25">
      <c r="F336" s="120"/>
      <c r="G336" s="121"/>
      <c r="H336" s="120"/>
      <c r="I336" s="121"/>
      <c r="J336" s="121"/>
      <c r="K336" s="53"/>
      <c r="L336" s="120"/>
      <c r="M336" s="120"/>
      <c r="N336" s="120"/>
      <c r="O336" s="120"/>
      <c r="P336" s="120"/>
      <c r="Q336" s="120"/>
    </row>
    <row r="337" spans="6:17" x14ac:dyDescent="0.25">
      <c r="F337" s="120"/>
      <c r="G337" s="121"/>
      <c r="H337" s="120"/>
      <c r="I337" s="121"/>
      <c r="J337" s="121"/>
      <c r="K337" s="53"/>
      <c r="L337" s="120"/>
      <c r="M337" s="120"/>
      <c r="N337" s="120"/>
      <c r="O337" s="120"/>
      <c r="P337" s="120"/>
      <c r="Q337" s="120"/>
    </row>
    <row r="338" spans="6:17" x14ac:dyDescent="0.25">
      <c r="F338" s="120"/>
      <c r="G338" s="121"/>
      <c r="H338" s="120"/>
      <c r="I338" s="121"/>
      <c r="J338" s="121"/>
      <c r="K338" s="53"/>
      <c r="L338" s="120"/>
      <c r="M338" s="120"/>
      <c r="N338" s="120"/>
      <c r="O338" s="120"/>
      <c r="P338" s="120"/>
      <c r="Q338" s="120"/>
    </row>
    <row r="339" spans="6:17" x14ac:dyDescent="0.25">
      <c r="F339" s="120"/>
      <c r="G339" s="121"/>
      <c r="H339" s="120"/>
      <c r="I339" s="121"/>
      <c r="J339" s="121"/>
      <c r="K339" s="53"/>
      <c r="L339" s="120"/>
      <c r="M339" s="120"/>
      <c r="N339" s="120"/>
      <c r="O339" s="120"/>
      <c r="P339" s="120"/>
      <c r="Q339" s="120"/>
    </row>
    <row r="340" spans="6:17" x14ac:dyDescent="0.25">
      <c r="F340" s="120"/>
      <c r="G340" s="121"/>
      <c r="H340" s="120"/>
      <c r="I340" s="121"/>
      <c r="J340" s="121"/>
      <c r="K340" s="53"/>
      <c r="L340" s="120"/>
      <c r="M340" s="120"/>
      <c r="N340" s="120"/>
      <c r="O340" s="120"/>
      <c r="P340" s="120"/>
      <c r="Q340" s="120"/>
    </row>
    <row r="341" spans="6:17" x14ac:dyDescent="0.25">
      <c r="F341" s="120"/>
      <c r="G341" s="121"/>
      <c r="H341" s="120"/>
      <c r="I341" s="121"/>
      <c r="J341" s="121"/>
      <c r="K341" s="53"/>
      <c r="L341" s="120"/>
      <c r="M341" s="120"/>
      <c r="N341" s="120"/>
      <c r="O341" s="120"/>
      <c r="P341" s="120"/>
      <c r="Q341" s="120"/>
    </row>
    <row r="342" spans="6:17" x14ac:dyDescent="0.25">
      <c r="F342" s="120"/>
      <c r="G342" s="121"/>
      <c r="H342" s="120"/>
      <c r="I342" s="121"/>
      <c r="J342" s="121"/>
      <c r="K342" s="53"/>
      <c r="L342" s="120"/>
      <c r="M342" s="120"/>
      <c r="N342" s="120"/>
      <c r="O342" s="120"/>
      <c r="P342" s="120"/>
      <c r="Q342" s="120"/>
    </row>
    <row r="343" spans="6:17" x14ac:dyDescent="0.25">
      <c r="F343" s="120"/>
      <c r="G343" s="121"/>
      <c r="H343" s="120"/>
      <c r="I343" s="121"/>
      <c r="J343" s="121"/>
      <c r="K343" s="53"/>
      <c r="L343" s="120"/>
      <c r="M343" s="120"/>
      <c r="N343" s="120"/>
      <c r="O343" s="120"/>
      <c r="P343" s="120"/>
      <c r="Q343" s="120"/>
    </row>
    <row r="344" spans="6:17" x14ac:dyDescent="0.25">
      <c r="F344" s="120"/>
      <c r="G344" s="121"/>
      <c r="H344" s="120"/>
      <c r="I344" s="121"/>
      <c r="J344" s="121"/>
      <c r="K344" s="53"/>
      <c r="L344" s="120"/>
      <c r="M344" s="120"/>
      <c r="N344" s="120"/>
      <c r="O344" s="120"/>
      <c r="P344" s="120"/>
      <c r="Q344" s="120"/>
    </row>
    <row r="345" spans="6:17" x14ac:dyDescent="0.25">
      <c r="F345" s="120"/>
      <c r="G345" s="121"/>
      <c r="H345" s="120"/>
      <c r="I345" s="121"/>
      <c r="J345" s="121"/>
      <c r="K345" s="53"/>
      <c r="L345" s="120"/>
      <c r="M345" s="120"/>
      <c r="N345" s="120"/>
      <c r="O345" s="120"/>
      <c r="P345" s="120"/>
      <c r="Q345" s="120"/>
    </row>
    <row r="346" spans="6:17" x14ac:dyDescent="0.25">
      <c r="F346" s="120"/>
      <c r="G346" s="121"/>
      <c r="H346" s="120"/>
      <c r="I346" s="121"/>
      <c r="J346" s="121"/>
      <c r="K346" s="53"/>
      <c r="L346" s="120"/>
      <c r="M346" s="120"/>
      <c r="N346" s="120"/>
      <c r="O346" s="120"/>
      <c r="P346" s="120"/>
      <c r="Q346" s="120"/>
    </row>
    <row r="347" spans="6:17" x14ac:dyDescent="0.25">
      <c r="F347" s="120"/>
      <c r="G347" s="121"/>
      <c r="H347" s="120"/>
      <c r="I347" s="121"/>
      <c r="J347" s="121"/>
      <c r="K347" s="53"/>
      <c r="L347" s="120"/>
      <c r="M347" s="120"/>
      <c r="N347" s="120"/>
      <c r="O347" s="120"/>
      <c r="P347" s="120"/>
      <c r="Q347" s="120"/>
    </row>
    <row r="348" spans="6:17" x14ac:dyDescent="0.25">
      <c r="F348" s="120"/>
      <c r="G348" s="121"/>
      <c r="H348" s="120"/>
      <c r="I348" s="121"/>
      <c r="J348" s="121"/>
      <c r="K348" s="53"/>
      <c r="L348" s="120"/>
      <c r="M348" s="120"/>
      <c r="N348" s="120"/>
      <c r="O348" s="120"/>
      <c r="P348" s="120"/>
      <c r="Q348" s="120"/>
    </row>
    <row r="349" spans="6:17" x14ac:dyDescent="0.25">
      <c r="F349" s="120"/>
      <c r="G349" s="121"/>
      <c r="H349" s="120"/>
      <c r="I349" s="121"/>
      <c r="J349" s="121"/>
      <c r="K349" s="53"/>
      <c r="L349" s="120"/>
      <c r="M349" s="120"/>
      <c r="N349" s="120"/>
      <c r="O349" s="120"/>
      <c r="P349" s="120"/>
      <c r="Q349" s="120"/>
    </row>
    <row r="350" spans="6:17" x14ac:dyDescent="0.25">
      <c r="F350" s="120"/>
      <c r="G350" s="121"/>
      <c r="H350" s="120"/>
      <c r="I350" s="121"/>
      <c r="J350" s="121"/>
      <c r="K350" s="53"/>
      <c r="L350" s="120"/>
      <c r="M350" s="120"/>
      <c r="N350" s="120"/>
      <c r="O350" s="120"/>
      <c r="P350" s="120"/>
      <c r="Q350" s="120"/>
    </row>
    <row r="351" spans="6:17" x14ac:dyDescent="0.25">
      <c r="F351" s="120"/>
      <c r="G351" s="121"/>
      <c r="H351" s="120"/>
      <c r="I351" s="121"/>
      <c r="J351" s="121"/>
      <c r="K351" s="53"/>
      <c r="L351" s="120"/>
      <c r="M351" s="120"/>
      <c r="N351" s="120"/>
      <c r="O351" s="120"/>
      <c r="P351" s="120"/>
      <c r="Q351" s="120"/>
    </row>
    <row r="352" spans="6:17" x14ac:dyDescent="0.25">
      <c r="F352" s="120"/>
      <c r="G352" s="121"/>
      <c r="H352" s="120"/>
      <c r="I352" s="121"/>
      <c r="J352" s="121"/>
      <c r="K352" s="53"/>
      <c r="L352" s="120"/>
      <c r="M352" s="120"/>
      <c r="N352" s="120"/>
      <c r="O352" s="120"/>
      <c r="P352" s="120"/>
      <c r="Q352" s="120"/>
    </row>
    <row r="353" spans="6:17" x14ac:dyDescent="0.25">
      <c r="F353" s="120"/>
      <c r="G353" s="121"/>
      <c r="H353" s="120"/>
      <c r="I353" s="121"/>
      <c r="J353" s="121"/>
      <c r="K353" s="53"/>
      <c r="L353" s="120"/>
      <c r="M353" s="120"/>
      <c r="N353" s="120"/>
      <c r="O353" s="120"/>
      <c r="P353" s="120"/>
      <c r="Q353" s="120"/>
    </row>
    <row r="354" spans="6:17" x14ac:dyDescent="0.25">
      <c r="F354" s="120"/>
      <c r="G354" s="121"/>
      <c r="H354" s="120"/>
      <c r="I354" s="121"/>
      <c r="J354" s="121"/>
      <c r="K354" s="53"/>
      <c r="L354" s="120"/>
      <c r="M354" s="120"/>
      <c r="N354" s="120"/>
      <c r="O354" s="120"/>
      <c r="P354" s="120"/>
      <c r="Q354" s="120"/>
    </row>
    <row r="355" spans="6:17" x14ac:dyDescent="0.25">
      <c r="F355" s="120"/>
      <c r="G355" s="121"/>
      <c r="H355" s="120"/>
      <c r="I355" s="121"/>
      <c r="J355" s="121"/>
      <c r="K355" s="53"/>
      <c r="L355" s="120"/>
      <c r="M355" s="120"/>
      <c r="N355" s="120"/>
      <c r="O355" s="120"/>
      <c r="P355" s="120"/>
      <c r="Q355" s="120"/>
    </row>
    <row r="356" spans="6:17" x14ac:dyDescent="0.25">
      <c r="F356" s="120"/>
      <c r="G356" s="121"/>
      <c r="H356" s="120"/>
      <c r="I356" s="121"/>
      <c r="J356" s="121"/>
      <c r="K356" s="53"/>
      <c r="L356" s="120"/>
      <c r="M356" s="120"/>
      <c r="N356" s="120"/>
      <c r="O356" s="120"/>
      <c r="P356" s="120"/>
      <c r="Q356" s="120"/>
    </row>
    <row r="357" spans="6:17" x14ac:dyDescent="0.25">
      <c r="F357" s="120"/>
      <c r="G357" s="121"/>
      <c r="H357" s="120"/>
      <c r="I357" s="121"/>
      <c r="J357" s="121"/>
      <c r="K357" s="53"/>
      <c r="L357" s="120"/>
      <c r="M357" s="120"/>
      <c r="N357" s="120"/>
      <c r="O357" s="120"/>
      <c r="P357" s="120"/>
      <c r="Q357" s="120"/>
    </row>
    <row r="358" spans="6:17" x14ac:dyDescent="0.25">
      <c r="F358" s="120"/>
      <c r="G358" s="121"/>
      <c r="H358" s="120"/>
      <c r="I358" s="121"/>
      <c r="J358" s="121"/>
      <c r="K358" s="53"/>
      <c r="L358" s="120"/>
      <c r="M358" s="120"/>
      <c r="N358" s="120"/>
      <c r="O358" s="120"/>
      <c r="P358" s="120"/>
      <c r="Q358" s="120"/>
    </row>
    <row r="359" spans="6:17" x14ac:dyDescent="0.25">
      <c r="F359" s="120"/>
      <c r="G359" s="121"/>
      <c r="H359" s="120"/>
      <c r="I359" s="121"/>
      <c r="J359" s="121"/>
      <c r="K359" s="53"/>
      <c r="L359" s="120"/>
      <c r="M359" s="120"/>
      <c r="N359" s="120"/>
      <c r="O359" s="120"/>
      <c r="P359" s="120"/>
      <c r="Q359" s="120"/>
    </row>
    <row r="360" spans="6:17" x14ac:dyDescent="0.25">
      <c r="F360" s="120"/>
      <c r="G360" s="121"/>
      <c r="H360" s="120"/>
      <c r="I360" s="121"/>
      <c r="J360" s="121"/>
      <c r="K360" s="53"/>
      <c r="L360" s="120"/>
      <c r="M360" s="120"/>
      <c r="N360" s="120"/>
      <c r="O360" s="120"/>
      <c r="P360" s="120"/>
      <c r="Q360" s="120"/>
    </row>
    <row r="361" spans="6:17" x14ac:dyDescent="0.25">
      <c r="F361" s="120"/>
      <c r="G361" s="121"/>
      <c r="H361" s="120"/>
      <c r="I361" s="121"/>
      <c r="J361" s="121"/>
      <c r="K361" s="53"/>
      <c r="L361" s="120"/>
      <c r="M361" s="120"/>
      <c r="N361" s="120"/>
      <c r="O361" s="120"/>
      <c r="P361" s="120"/>
      <c r="Q361" s="120"/>
    </row>
    <row r="362" spans="6:17" x14ac:dyDescent="0.25">
      <c r="F362" s="120"/>
      <c r="G362" s="121"/>
      <c r="H362" s="120"/>
      <c r="I362" s="121"/>
      <c r="J362" s="121"/>
      <c r="K362" s="53"/>
      <c r="L362" s="120"/>
      <c r="M362" s="120"/>
      <c r="N362" s="120"/>
      <c r="O362" s="120"/>
      <c r="P362" s="120"/>
      <c r="Q362" s="120"/>
    </row>
    <row r="363" spans="6:17" x14ac:dyDescent="0.25">
      <c r="F363" s="120"/>
      <c r="G363" s="121"/>
      <c r="H363" s="120"/>
      <c r="I363" s="121"/>
      <c r="J363" s="121"/>
      <c r="K363" s="53"/>
      <c r="L363" s="120"/>
      <c r="M363" s="120"/>
      <c r="N363" s="120"/>
      <c r="O363" s="120"/>
      <c r="P363" s="120"/>
      <c r="Q363" s="120"/>
    </row>
    <row r="364" spans="6:17" x14ac:dyDescent="0.25">
      <c r="F364" s="120"/>
      <c r="G364" s="121"/>
      <c r="H364" s="120"/>
      <c r="I364" s="121"/>
      <c r="J364" s="121"/>
      <c r="K364" s="53"/>
      <c r="L364" s="120"/>
      <c r="M364" s="120"/>
      <c r="N364" s="120"/>
      <c r="O364" s="120"/>
      <c r="P364" s="120"/>
      <c r="Q364" s="120"/>
    </row>
    <row r="365" spans="6:17" x14ac:dyDescent="0.25">
      <c r="F365" s="120"/>
      <c r="G365" s="121"/>
      <c r="H365" s="120"/>
      <c r="I365" s="121"/>
      <c r="J365" s="121"/>
      <c r="K365" s="53"/>
      <c r="L365" s="120"/>
      <c r="M365" s="120"/>
      <c r="N365" s="120"/>
      <c r="O365" s="120"/>
      <c r="P365" s="120"/>
      <c r="Q365" s="120"/>
    </row>
    <row r="366" spans="6:17" x14ac:dyDescent="0.25">
      <c r="F366" s="120"/>
      <c r="G366" s="121"/>
      <c r="H366" s="120"/>
      <c r="I366" s="121"/>
      <c r="J366" s="121"/>
      <c r="K366" s="53"/>
      <c r="L366" s="120"/>
      <c r="M366" s="120"/>
      <c r="N366" s="120"/>
      <c r="O366" s="120"/>
      <c r="P366" s="120"/>
      <c r="Q366" s="120"/>
    </row>
    <row r="367" spans="6:17" x14ac:dyDescent="0.25">
      <c r="F367" s="120"/>
      <c r="G367" s="121"/>
      <c r="H367" s="120"/>
      <c r="I367" s="121"/>
      <c r="J367" s="121"/>
      <c r="K367" s="53"/>
      <c r="L367" s="120"/>
      <c r="M367" s="120"/>
      <c r="N367" s="120"/>
      <c r="O367" s="120"/>
      <c r="P367" s="120"/>
      <c r="Q367" s="120"/>
    </row>
    <row r="368" spans="6:17" x14ac:dyDescent="0.25">
      <c r="F368" s="120"/>
      <c r="G368" s="121"/>
      <c r="H368" s="120"/>
      <c r="I368" s="121"/>
      <c r="J368" s="121"/>
      <c r="K368" s="53"/>
      <c r="L368" s="120"/>
      <c r="M368" s="120"/>
      <c r="N368" s="120"/>
      <c r="O368" s="120"/>
      <c r="P368" s="120"/>
      <c r="Q368" s="120"/>
    </row>
    <row r="369" spans="6:17" x14ac:dyDescent="0.25">
      <c r="F369" s="120"/>
      <c r="G369" s="121"/>
      <c r="H369" s="120"/>
      <c r="I369" s="121"/>
      <c r="J369" s="121"/>
      <c r="K369" s="53"/>
      <c r="L369" s="120"/>
      <c r="M369" s="120"/>
      <c r="N369" s="120"/>
      <c r="O369" s="120"/>
      <c r="P369" s="120"/>
      <c r="Q369" s="120"/>
    </row>
    <row r="370" spans="6:17" x14ac:dyDescent="0.25">
      <c r="F370" s="120"/>
      <c r="G370" s="121"/>
      <c r="H370" s="120"/>
      <c r="I370" s="121"/>
      <c r="J370" s="121"/>
      <c r="K370" s="53"/>
      <c r="L370" s="120"/>
      <c r="M370" s="120"/>
      <c r="N370" s="120"/>
      <c r="O370" s="120"/>
      <c r="P370" s="120"/>
      <c r="Q370" s="120"/>
    </row>
    <row r="371" spans="6:17" x14ac:dyDescent="0.25">
      <c r="F371" s="120"/>
      <c r="G371" s="121"/>
      <c r="H371" s="120"/>
      <c r="I371" s="121"/>
      <c r="J371" s="121"/>
      <c r="K371" s="53"/>
      <c r="L371" s="120"/>
      <c r="M371" s="120"/>
      <c r="N371" s="120"/>
      <c r="O371" s="120"/>
      <c r="P371" s="120"/>
      <c r="Q371" s="120"/>
    </row>
    <row r="372" spans="6:17" x14ac:dyDescent="0.25">
      <c r="F372" s="120"/>
      <c r="G372" s="121"/>
      <c r="H372" s="120"/>
      <c r="I372" s="121"/>
      <c r="J372" s="121"/>
      <c r="K372" s="53"/>
      <c r="L372" s="120"/>
      <c r="M372" s="120"/>
      <c r="N372" s="120"/>
      <c r="O372" s="120"/>
      <c r="P372" s="120"/>
      <c r="Q372" s="120"/>
    </row>
    <row r="373" spans="6:17" x14ac:dyDescent="0.25">
      <c r="F373" s="120"/>
      <c r="G373" s="121"/>
      <c r="H373" s="120"/>
      <c r="I373" s="121"/>
      <c r="J373" s="121"/>
      <c r="K373" s="53"/>
      <c r="L373" s="120"/>
      <c r="M373" s="120"/>
      <c r="N373" s="120"/>
      <c r="O373" s="120"/>
      <c r="P373" s="120"/>
      <c r="Q373" s="120"/>
    </row>
    <row r="374" spans="6:17" x14ac:dyDescent="0.25">
      <c r="F374" s="120"/>
      <c r="G374" s="121"/>
      <c r="H374" s="120"/>
      <c r="I374" s="121"/>
      <c r="J374" s="121"/>
      <c r="K374" s="53"/>
      <c r="L374" s="120"/>
      <c r="M374" s="120"/>
      <c r="N374" s="120"/>
      <c r="O374" s="120"/>
      <c r="P374" s="120"/>
      <c r="Q374" s="120"/>
    </row>
    <row r="375" spans="6:17" x14ac:dyDescent="0.25">
      <c r="F375" s="120"/>
      <c r="G375" s="121"/>
      <c r="H375" s="120"/>
      <c r="I375" s="121"/>
      <c r="J375" s="121"/>
      <c r="K375" s="53"/>
      <c r="L375" s="120"/>
      <c r="M375" s="120"/>
      <c r="N375" s="120"/>
      <c r="O375" s="120"/>
      <c r="P375" s="120"/>
      <c r="Q375" s="120"/>
    </row>
    <row r="376" spans="6:17" x14ac:dyDescent="0.25">
      <c r="F376" s="120"/>
      <c r="G376" s="121"/>
      <c r="H376" s="120"/>
      <c r="I376" s="121"/>
      <c r="J376" s="121"/>
      <c r="K376" s="53"/>
      <c r="L376" s="120"/>
      <c r="M376" s="120"/>
      <c r="N376" s="120"/>
      <c r="O376" s="120"/>
      <c r="P376" s="120"/>
      <c r="Q376" s="120"/>
    </row>
    <row r="377" spans="6:17" x14ac:dyDescent="0.25">
      <c r="F377" s="120"/>
      <c r="G377" s="121"/>
      <c r="H377" s="120"/>
      <c r="I377" s="121"/>
      <c r="J377" s="121"/>
      <c r="K377" s="53"/>
      <c r="L377" s="120"/>
      <c r="M377" s="120"/>
      <c r="N377" s="120"/>
      <c r="O377" s="120"/>
      <c r="P377" s="120"/>
      <c r="Q377" s="120"/>
    </row>
    <row r="378" spans="6:17" x14ac:dyDescent="0.25">
      <c r="F378" s="120"/>
      <c r="G378" s="121"/>
      <c r="H378" s="120"/>
      <c r="I378" s="121"/>
      <c r="J378" s="121"/>
      <c r="K378" s="53"/>
      <c r="L378" s="120"/>
      <c r="M378" s="120"/>
      <c r="N378" s="120"/>
      <c r="O378" s="120"/>
      <c r="P378" s="120"/>
      <c r="Q378" s="120"/>
    </row>
    <row r="379" spans="6:17" x14ac:dyDescent="0.25">
      <c r="F379" s="120"/>
      <c r="G379" s="121"/>
      <c r="H379" s="120"/>
      <c r="I379" s="121"/>
      <c r="J379" s="121"/>
      <c r="K379" s="53"/>
      <c r="L379" s="120"/>
      <c r="M379" s="120"/>
      <c r="N379" s="120"/>
      <c r="O379" s="120"/>
      <c r="P379" s="120"/>
      <c r="Q379" s="120"/>
    </row>
    <row r="380" spans="6:17" x14ac:dyDescent="0.25">
      <c r="F380" s="120"/>
      <c r="G380" s="121"/>
      <c r="H380" s="120"/>
      <c r="I380" s="121"/>
      <c r="J380" s="121"/>
      <c r="K380" s="53"/>
      <c r="L380" s="120"/>
      <c r="M380" s="120"/>
      <c r="N380" s="120"/>
      <c r="O380" s="120"/>
      <c r="P380" s="120"/>
      <c r="Q380" s="120"/>
    </row>
    <row r="381" spans="6:17" x14ac:dyDescent="0.25">
      <c r="F381" s="120"/>
      <c r="G381" s="121"/>
      <c r="H381" s="120"/>
      <c r="I381" s="121"/>
      <c r="J381" s="121"/>
      <c r="K381" s="53"/>
      <c r="L381" s="120"/>
      <c r="M381" s="120"/>
      <c r="N381" s="120"/>
      <c r="O381" s="120"/>
      <c r="P381" s="120"/>
      <c r="Q381" s="120"/>
    </row>
    <row r="382" spans="6:17" x14ac:dyDescent="0.25">
      <c r="F382" s="120"/>
      <c r="G382" s="121"/>
      <c r="H382" s="120"/>
      <c r="I382" s="121"/>
      <c r="J382" s="121"/>
      <c r="K382" s="53"/>
      <c r="L382" s="120"/>
      <c r="M382" s="120"/>
      <c r="N382" s="120"/>
      <c r="O382" s="120"/>
      <c r="P382" s="120"/>
      <c r="Q382" s="120"/>
    </row>
    <row r="383" spans="6:17" x14ac:dyDescent="0.25">
      <c r="F383" s="120"/>
      <c r="G383" s="121"/>
      <c r="H383" s="120"/>
      <c r="I383" s="121"/>
      <c r="J383" s="121"/>
      <c r="K383" s="53"/>
      <c r="L383" s="120"/>
      <c r="M383" s="120"/>
      <c r="N383" s="120"/>
      <c r="O383" s="120"/>
      <c r="P383" s="120"/>
      <c r="Q383" s="120"/>
    </row>
    <row r="384" spans="6:17" x14ac:dyDescent="0.25">
      <c r="F384" s="120"/>
      <c r="G384" s="121"/>
      <c r="H384" s="120"/>
      <c r="I384" s="121"/>
      <c r="J384" s="121"/>
      <c r="K384" s="53"/>
      <c r="L384" s="120"/>
      <c r="M384" s="120"/>
      <c r="N384" s="120"/>
      <c r="O384" s="120"/>
      <c r="P384" s="120"/>
      <c r="Q384" s="120"/>
    </row>
    <row r="385" spans="6:17" x14ac:dyDescent="0.25">
      <c r="F385" s="120"/>
      <c r="G385" s="121"/>
      <c r="H385" s="120"/>
      <c r="I385" s="121"/>
      <c r="J385" s="121"/>
      <c r="K385" s="53"/>
      <c r="L385" s="120"/>
      <c r="M385" s="120"/>
      <c r="N385" s="120"/>
      <c r="O385" s="120"/>
      <c r="P385" s="120"/>
      <c r="Q385" s="120"/>
    </row>
    <row r="386" spans="6:17" x14ac:dyDescent="0.25">
      <c r="F386" s="120"/>
      <c r="G386" s="121"/>
      <c r="H386" s="120"/>
      <c r="I386" s="121"/>
      <c r="J386" s="121"/>
      <c r="K386" s="53"/>
      <c r="L386" s="120"/>
      <c r="M386" s="120"/>
      <c r="N386" s="120"/>
      <c r="O386" s="120"/>
      <c r="P386" s="120"/>
      <c r="Q386" s="120"/>
    </row>
    <row r="387" spans="6:17" x14ac:dyDescent="0.25">
      <c r="F387" s="120"/>
      <c r="G387" s="121"/>
      <c r="H387" s="120"/>
      <c r="I387" s="121"/>
      <c r="J387" s="121"/>
      <c r="K387" s="53"/>
      <c r="L387" s="120"/>
      <c r="M387" s="120"/>
      <c r="N387" s="120"/>
      <c r="O387" s="120"/>
      <c r="P387" s="120"/>
      <c r="Q387" s="120"/>
    </row>
    <row r="388" spans="6:17" x14ac:dyDescent="0.25">
      <c r="F388" s="120"/>
      <c r="G388" s="121"/>
      <c r="H388" s="120"/>
      <c r="I388" s="121"/>
      <c r="J388" s="121"/>
      <c r="K388" s="53"/>
      <c r="L388" s="120"/>
      <c r="M388" s="120"/>
      <c r="N388" s="120"/>
      <c r="O388" s="120"/>
      <c r="P388" s="120"/>
      <c r="Q388" s="120"/>
    </row>
    <row r="389" spans="6:17" x14ac:dyDescent="0.25">
      <c r="F389" s="120"/>
      <c r="G389" s="121"/>
      <c r="H389" s="120"/>
      <c r="I389" s="121"/>
      <c r="J389" s="121"/>
      <c r="K389" s="53"/>
      <c r="L389" s="120"/>
      <c r="M389" s="120"/>
      <c r="N389" s="120"/>
      <c r="O389" s="120"/>
      <c r="P389" s="120"/>
      <c r="Q389" s="120"/>
    </row>
    <row r="390" spans="6:17" x14ac:dyDescent="0.25">
      <c r="F390" s="120"/>
      <c r="G390" s="121"/>
      <c r="H390" s="120"/>
      <c r="I390" s="121"/>
      <c r="J390" s="121"/>
      <c r="K390" s="53"/>
      <c r="L390" s="120"/>
      <c r="M390" s="120"/>
      <c r="N390" s="120"/>
      <c r="O390" s="120"/>
      <c r="P390" s="120"/>
      <c r="Q390" s="120"/>
    </row>
    <row r="391" spans="6:17" x14ac:dyDescent="0.25">
      <c r="F391" s="120"/>
      <c r="G391" s="121"/>
      <c r="H391" s="120"/>
      <c r="I391" s="121"/>
      <c r="J391" s="121"/>
      <c r="K391" s="53"/>
      <c r="L391" s="120"/>
      <c r="M391" s="120"/>
      <c r="N391" s="120"/>
      <c r="O391" s="120"/>
      <c r="P391" s="120"/>
      <c r="Q391" s="120"/>
    </row>
    <row r="392" spans="6:17" x14ac:dyDescent="0.25">
      <c r="F392" s="120"/>
      <c r="G392" s="121"/>
      <c r="H392" s="120"/>
      <c r="I392" s="121"/>
      <c r="J392" s="121"/>
      <c r="K392" s="53"/>
      <c r="L392" s="120"/>
      <c r="M392" s="120"/>
      <c r="N392" s="120"/>
      <c r="O392" s="120"/>
      <c r="P392" s="120"/>
      <c r="Q392" s="120"/>
    </row>
    <row r="393" spans="6:17" x14ac:dyDescent="0.25">
      <c r="F393" s="120"/>
      <c r="G393" s="121"/>
      <c r="H393" s="120"/>
      <c r="I393" s="121"/>
      <c r="J393" s="121"/>
      <c r="K393" s="53"/>
      <c r="L393" s="120"/>
      <c r="M393" s="120"/>
      <c r="N393" s="120"/>
      <c r="O393" s="120"/>
      <c r="P393" s="120"/>
      <c r="Q393" s="120"/>
    </row>
    <row r="394" spans="6:17" x14ac:dyDescent="0.25">
      <c r="F394" s="120"/>
      <c r="G394" s="121"/>
      <c r="H394" s="120"/>
      <c r="I394" s="121"/>
      <c r="J394" s="121"/>
      <c r="K394" s="53"/>
      <c r="L394" s="120"/>
      <c r="M394" s="120"/>
      <c r="N394" s="120"/>
      <c r="O394" s="120"/>
      <c r="P394" s="120"/>
      <c r="Q394" s="120"/>
    </row>
    <row r="395" spans="6:17" x14ac:dyDescent="0.25">
      <c r="F395" s="120"/>
      <c r="G395" s="121"/>
      <c r="H395" s="120"/>
      <c r="I395" s="121"/>
      <c r="J395" s="121"/>
      <c r="K395" s="53"/>
      <c r="L395" s="120"/>
      <c r="M395" s="120"/>
      <c r="N395" s="120"/>
      <c r="O395" s="120"/>
      <c r="P395" s="120"/>
      <c r="Q395" s="120"/>
    </row>
    <row r="396" spans="6:17" x14ac:dyDescent="0.25">
      <c r="F396" s="120"/>
      <c r="G396" s="121"/>
      <c r="H396" s="120"/>
      <c r="I396" s="121"/>
      <c r="J396" s="121"/>
      <c r="K396" s="53"/>
      <c r="L396" s="120"/>
      <c r="M396" s="120"/>
      <c r="N396" s="120"/>
      <c r="O396" s="120"/>
      <c r="P396" s="120"/>
      <c r="Q396" s="120"/>
    </row>
    <row r="397" spans="6:17" x14ac:dyDescent="0.25">
      <c r="F397" s="120"/>
      <c r="G397" s="121"/>
      <c r="H397" s="120"/>
      <c r="I397" s="121"/>
      <c r="J397" s="121"/>
      <c r="K397" s="53"/>
      <c r="L397" s="120"/>
      <c r="M397" s="120"/>
      <c r="N397" s="120"/>
      <c r="O397" s="120"/>
      <c r="P397" s="120"/>
      <c r="Q397" s="120"/>
    </row>
    <row r="398" spans="6:17" x14ac:dyDescent="0.25">
      <c r="F398" s="120"/>
      <c r="G398" s="121"/>
      <c r="H398" s="120"/>
      <c r="I398" s="121"/>
      <c r="J398" s="121"/>
      <c r="K398" s="53"/>
      <c r="L398" s="120"/>
      <c r="M398" s="120"/>
      <c r="N398" s="120"/>
      <c r="O398" s="120"/>
      <c r="P398" s="120"/>
      <c r="Q398" s="120"/>
    </row>
    <row r="399" spans="6:17" x14ac:dyDescent="0.25">
      <c r="F399" s="120"/>
      <c r="G399" s="121"/>
      <c r="H399" s="120"/>
      <c r="I399" s="121"/>
      <c r="J399" s="121"/>
      <c r="K399" s="53"/>
      <c r="L399" s="120"/>
      <c r="M399" s="120"/>
      <c r="N399" s="120"/>
      <c r="O399" s="120"/>
      <c r="P399" s="120"/>
      <c r="Q399" s="120"/>
    </row>
    <row r="400" spans="6:17" x14ac:dyDescent="0.25">
      <c r="F400" s="120"/>
      <c r="G400" s="121"/>
      <c r="H400" s="120"/>
      <c r="I400" s="121"/>
      <c r="J400" s="121"/>
      <c r="K400" s="53"/>
      <c r="L400" s="120"/>
      <c r="M400" s="120"/>
      <c r="N400" s="120"/>
      <c r="O400" s="120"/>
      <c r="P400" s="120"/>
      <c r="Q400" s="120"/>
    </row>
    <row r="401" spans="6:17" x14ac:dyDescent="0.25">
      <c r="F401" s="120"/>
      <c r="G401" s="121"/>
      <c r="H401" s="120"/>
      <c r="I401" s="121"/>
      <c r="J401" s="121"/>
      <c r="K401" s="53"/>
      <c r="L401" s="120"/>
      <c r="M401" s="120"/>
      <c r="N401" s="120"/>
      <c r="O401" s="120"/>
      <c r="P401" s="120"/>
      <c r="Q401" s="120"/>
    </row>
    <row r="402" spans="6:17" x14ac:dyDescent="0.25">
      <c r="F402" s="120"/>
      <c r="G402" s="121"/>
      <c r="H402" s="120"/>
      <c r="I402" s="121"/>
      <c r="J402" s="121"/>
      <c r="K402" s="53"/>
      <c r="L402" s="120"/>
      <c r="M402" s="120"/>
      <c r="N402" s="120"/>
      <c r="O402" s="120"/>
      <c r="P402" s="120"/>
      <c r="Q402" s="120"/>
    </row>
    <row r="403" spans="6:17" x14ac:dyDescent="0.25">
      <c r="F403" s="120"/>
      <c r="G403" s="121"/>
      <c r="H403" s="120"/>
      <c r="I403" s="121"/>
      <c r="J403" s="121"/>
      <c r="K403" s="53"/>
      <c r="L403" s="120"/>
      <c r="M403" s="120"/>
      <c r="N403" s="120"/>
      <c r="O403" s="120"/>
      <c r="P403" s="120"/>
      <c r="Q403" s="120"/>
    </row>
    <row r="404" spans="6:17" x14ac:dyDescent="0.25">
      <c r="F404" s="120"/>
      <c r="G404" s="121"/>
      <c r="H404" s="120"/>
      <c r="I404" s="121"/>
      <c r="J404" s="121"/>
      <c r="K404" s="53"/>
      <c r="L404" s="120"/>
      <c r="M404" s="120"/>
      <c r="N404" s="120"/>
      <c r="O404" s="120"/>
      <c r="P404" s="120"/>
      <c r="Q404" s="120"/>
    </row>
    <row r="405" spans="6:17" x14ac:dyDescent="0.25">
      <c r="F405" s="120"/>
      <c r="G405" s="121"/>
      <c r="H405" s="120"/>
      <c r="I405" s="121"/>
      <c r="J405" s="121"/>
      <c r="K405" s="53"/>
      <c r="L405" s="120"/>
      <c r="M405" s="120"/>
      <c r="N405" s="120"/>
      <c r="O405" s="120"/>
      <c r="P405" s="120"/>
      <c r="Q405" s="120"/>
    </row>
    <row r="406" spans="6:17" x14ac:dyDescent="0.25">
      <c r="F406" s="120"/>
      <c r="G406" s="121"/>
      <c r="H406" s="120"/>
      <c r="I406" s="121"/>
      <c r="J406" s="121"/>
      <c r="K406" s="53"/>
      <c r="L406" s="120"/>
      <c r="M406" s="120"/>
      <c r="N406" s="120"/>
      <c r="O406" s="120"/>
      <c r="P406" s="120"/>
      <c r="Q406" s="120"/>
    </row>
    <row r="407" spans="6:17" x14ac:dyDescent="0.25">
      <c r="F407" s="120"/>
      <c r="G407" s="121"/>
      <c r="H407" s="120"/>
      <c r="I407" s="121"/>
      <c r="J407" s="121"/>
      <c r="K407" s="53"/>
      <c r="L407" s="120"/>
      <c r="M407" s="120"/>
      <c r="N407" s="120"/>
      <c r="O407" s="120"/>
      <c r="P407" s="120"/>
      <c r="Q407" s="120"/>
    </row>
    <row r="408" spans="6:17" x14ac:dyDescent="0.25">
      <c r="F408" s="120"/>
      <c r="G408" s="121"/>
      <c r="H408" s="120"/>
      <c r="I408" s="121"/>
      <c r="J408" s="121"/>
      <c r="K408" s="53"/>
      <c r="L408" s="120"/>
      <c r="M408" s="120"/>
      <c r="N408" s="120"/>
      <c r="O408" s="120"/>
      <c r="P408" s="120"/>
      <c r="Q408" s="120"/>
    </row>
    <row r="409" spans="6:17" x14ac:dyDescent="0.25">
      <c r="F409" s="120"/>
      <c r="G409" s="121"/>
      <c r="H409" s="120"/>
      <c r="I409" s="121"/>
      <c r="J409" s="121"/>
      <c r="K409" s="53"/>
      <c r="L409" s="120"/>
      <c r="M409" s="120"/>
      <c r="N409" s="120"/>
      <c r="O409" s="120"/>
      <c r="P409" s="120"/>
      <c r="Q409" s="120"/>
    </row>
    <row r="410" spans="6:17" x14ac:dyDescent="0.25">
      <c r="F410" s="120"/>
      <c r="G410" s="121"/>
      <c r="H410" s="120"/>
      <c r="I410" s="121"/>
      <c r="J410" s="121"/>
      <c r="K410" s="53"/>
      <c r="L410" s="120"/>
      <c r="M410" s="120"/>
      <c r="N410" s="120"/>
      <c r="O410" s="120"/>
      <c r="P410" s="120"/>
      <c r="Q410" s="120"/>
    </row>
    <row r="411" spans="6:17" x14ac:dyDescent="0.25">
      <c r="F411" s="120"/>
      <c r="G411" s="121"/>
      <c r="H411" s="120"/>
      <c r="I411" s="121"/>
      <c r="J411" s="121"/>
      <c r="K411" s="53"/>
      <c r="L411" s="120"/>
      <c r="M411" s="120"/>
      <c r="N411" s="120"/>
      <c r="O411" s="120"/>
      <c r="P411" s="120"/>
      <c r="Q411" s="120"/>
    </row>
    <row r="412" spans="6:17" x14ac:dyDescent="0.25">
      <c r="F412" s="120"/>
      <c r="G412" s="121"/>
      <c r="H412" s="120"/>
      <c r="I412" s="121"/>
      <c r="J412" s="121"/>
      <c r="K412" s="53"/>
      <c r="L412" s="120"/>
      <c r="M412" s="120"/>
      <c r="N412" s="120"/>
      <c r="O412" s="120"/>
      <c r="P412" s="120"/>
      <c r="Q412" s="120"/>
    </row>
    <row r="413" spans="6:17" x14ac:dyDescent="0.25">
      <c r="F413" s="120"/>
      <c r="G413" s="121"/>
      <c r="H413" s="120"/>
      <c r="I413" s="121"/>
      <c r="J413" s="121"/>
      <c r="K413" s="53"/>
      <c r="L413" s="120"/>
      <c r="M413" s="120"/>
      <c r="N413" s="120"/>
      <c r="O413" s="120"/>
      <c r="P413" s="120"/>
      <c r="Q413" s="120"/>
    </row>
    <row r="414" spans="6:17" x14ac:dyDescent="0.25">
      <c r="F414" s="120"/>
      <c r="G414" s="121"/>
      <c r="H414" s="120"/>
      <c r="I414" s="121"/>
      <c r="J414" s="121"/>
      <c r="K414" s="53"/>
      <c r="L414" s="120"/>
      <c r="M414" s="120"/>
      <c r="N414" s="120"/>
      <c r="O414" s="120"/>
      <c r="P414" s="120"/>
      <c r="Q414" s="120"/>
    </row>
    <row r="415" spans="6:17" x14ac:dyDescent="0.25">
      <c r="F415" s="120"/>
      <c r="G415" s="121"/>
      <c r="H415" s="120"/>
      <c r="I415" s="121"/>
      <c r="J415" s="121"/>
      <c r="K415" s="53"/>
      <c r="L415" s="120"/>
      <c r="M415" s="120"/>
      <c r="N415" s="120"/>
      <c r="O415" s="120"/>
      <c r="P415" s="120"/>
      <c r="Q415" s="120"/>
    </row>
    <row r="416" spans="6:17" x14ac:dyDescent="0.25">
      <c r="F416" s="120"/>
      <c r="G416" s="121"/>
      <c r="H416" s="120"/>
      <c r="I416" s="121"/>
      <c r="J416" s="121"/>
      <c r="K416" s="53"/>
      <c r="L416" s="120"/>
      <c r="M416" s="120"/>
      <c r="N416" s="120"/>
      <c r="O416" s="120"/>
      <c r="P416" s="120"/>
      <c r="Q416" s="120"/>
    </row>
    <row r="417" spans="6:17" x14ac:dyDescent="0.25">
      <c r="F417" s="120"/>
      <c r="G417" s="121"/>
      <c r="H417" s="120"/>
      <c r="I417" s="121"/>
      <c r="J417" s="121"/>
      <c r="K417" s="53"/>
      <c r="L417" s="120"/>
      <c r="M417" s="120"/>
      <c r="N417" s="120"/>
      <c r="O417" s="120"/>
      <c r="P417" s="120"/>
      <c r="Q417" s="120"/>
    </row>
    <row r="418" spans="6:17" x14ac:dyDescent="0.25">
      <c r="F418" s="120"/>
      <c r="G418" s="121"/>
      <c r="H418" s="120"/>
      <c r="I418" s="121"/>
      <c r="J418" s="121"/>
      <c r="K418" s="53"/>
      <c r="L418" s="120"/>
      <c r="M418" s="120"/>
      <c r="N418" s="120"/>
      <c r="O418" s="120"/>
      <c r="P418" s="120"/>
      <c r="Q418" s="120"/>
    </row>
    <row r="419" spans="6:17" x14ac:dyDescent="0.25">
      <c r="F419" s="120"/>
      <c r="G419" s="121"/>
      <c r="H419" s="120"/>
      <c r="I419" s="121"/>
      <c r="J419" s="121"/>
      <c r="K419" s="53"/>
      <c r="L419" s="120"/>
      <c r="M419" s="120"/>
      <c r="N419" s="120"/>
      <c r="O419" s="120"/>
      <c r="P419" s="120"/>
      <c r="Q419" s="120"/>
    </row>
    <row r="420" spans="6:17" x14ac:dyDescent="0.25">
      <c r="F420" s="120"/>
      <c r="G420" s="121"/>
      <c r="H420" s="120"/>
      <c r="I420" s="121"/>
      <c r="J420" s="121"/>
      <c r="K420" s="53"/>
      <c r="L420" s="120"/>
      <c r="M420" s="120"/>
      <c r="N420" s="120"/>
      <c r="O420" s="120"/>
      <c r="P420" s="120"/>
      <c r="Q420" s="120"/>
    </row>
    <row r="421" spans="6:17" x14ac:dyDescent="0.25">
      <c r="F421" s="120"/>
      <c r="G421" s="121"/>
      <c r="H421" s="120"/>
      <c r="I421" s="121"/>
      <c r="J421" s="121"/>
      <c r="K421" s="53"/>
      <c r="L421" s="120"/>
      <c r="M421" s="120"/>
      <c r="N421" s="120"/>
      <c r="O421" s="120"/>
      <c r="P421" s="120"/>
      <c r="Q421" s="120"/>
    </row>
    <row r="422" spans="6:17" x14ac:dyDescent="0.25">
      <c r="F422" s="120"/>
      <c r="G422" s="121"/>
      <c r="H422" s="120"/>
      <c r="I422" s="121"/>
      <c r="J422" s="121"/>
      <c r="K422" s="53"/>
      <c r="L422" s="120"/>
      <c r="M422" s="120"/>
      <c r="N422" s="120"/>
      <c r="O422" s="120"/>
      <c r="P422" s="120"/>
      <c r="Q422" s="120"/>
    </row>
    <row r="423" spans="6:17" x14ac:dyDescent="0.25">
      <c r="F423" s="120"/>
      <c r="G423" s="121"/>
      <c r="H423" s="120"/>
      <c r="I423" s="121"/>
      <c r="J423" s="121"/>
      <c r="K423" s="53"/>
      <c r="L423" s="120"/>
      <c r="M423" s="120"/>
      <c r="N423" s="120"/>
      <c r="O423" s="120"/>
      <c r="P423" s="120"/>
      <c r="Q423" s="120"/>
    </row>
    <row r="424" spans="6:17" x14ac:dyDescent="0.25">
      <c r="F424" s="120"/>
      <c r="G424" s="121"/>
      <c r="H424" s="120"/>
      <c r="I424" s="121"/>
      <c r="J424" s="121"/>
      <c r="K424" s="53"/>
      <c r="L424" s="120"/>
      <c r="M424" s="120"/>
      <c r="N424" s="120"/>
      <c r="O424" s="120"/>
      <c r="P424" s="120"/>
      <c r="Q424" s="120"/>
    </row>
    <row r="425" spans="6:17" x14ac:dyDescent="0.25">
      <c r="F425" s="120"/>
      <c r="G425" s="121"/>
      <c r="H425" s="120"/>
      <c r="I425" s="121"/>
      <c r="J425" s="121"/>
      <c r="K425" s="53"/>
      <c r="L425" s="120"/>
      <c r="M425" s="120"/>
      <c r="N425" s="120"/>
      <c r="O425" s="120"/>
      <c r="P425" s="120"/>
      <c r="Q425" s="120"/>
    </row>
    <row r="426" spans="6:17" x14ac:dyDescent="0.25">
      <c r="F426" s="120"/>
      <c r="G426" s="121"/>
      <c r="H426" s="120"/>
      <c r="I426" s="121"/>
      <c r="J426" s="121"/>
      <c r="K426" s="53"/>
      <c r="L426" s="120"/>
      <c r="M426" s="120"/>
      <c r="N426" s="120"/>
      <c r="O426" s="120"/>
      <c r="P426" s="120"/>
      <c r="Q426" s="120"/>
    </row>
    <row r="427" spans="6:17" x14ac:dyDescent="0.25">
      <c r="F427" s="120"/>
      <c r="G427" s="121"/>
      <c r="H427" s="120"/>
      <c r="I427" s="121"/>
      <c r="J427" s="121"/>
      <c r="K427" s="53"/>
      <c r="L427" s="120"/>
      <c r="M427" s="120"/>
      <c r="N427" s="120"/>
      <c r="O427" s="120"/>
      <c r="P427" s="120"/>
      <c r="Q427" s="120"/>
    </row>
    <row r="428" spans="6:17" x14ac:dyDescent="0.25">
      <c r="F428" s="120"/>
      <c r="G428" s="121"/>
      <c r="H428" s="120"/>
      <c r="I428" s="121"/>
      <c r="J428" s="121"/>
      <c r="K428" s="53"/>
      <c r="L428" s="120"/>
      <c r="M428" s="120"/>
      <c r="N428" s="120"/>
      <c r="O428" s="120"/>
      <c r="P428" s="120"/>
      <c r="Q428" s="120"/>
    </row>
    <row r="429" spans="6:17" x14ac:dyDescent="0.25">
      <c r="F429" s="120"/>
      <c r="G429" s="121"/>
      <c r="H429" s="120"/>
      <c r="I429" s="121"/>
      <c r="J429" s="121"/>
      <c r="K429" s="53"/>
      <c r="L429" s="120"/>
      <c r="M429" s="120"/>
      <c r="N429" s="120"/>
      <c r="O429" s="120"/>
      <c r="P429" s="120"/>
      <c r="Q429" s="120"/>
    </row>
    <row r="430" spans="6:17" x14ac:dyDescent="0.25">
      <c r="F430" s="120"/>
      <c r="G430" s="121"/>
      <c r="H430" s="120"/>
      <c r="I430" s="121"/>
      <c r="J430" s="121"/>
      <c r="K430" s="53"/>
      <c r="L430" s="120"/>
      <c r="M430" s="120"/>
      <c r="N430" s="120"/>
      <c r="O430" s="120"/>
      <c r="P430" s="120"/>
      <c r="Q430" s="120"/>
    </row>
    <row r="431" spans="6:17" x14ac:dyDescent="0.25">
      <c r="F431" s="120"/>
      <c r="G431" s="121"/>
      <c r="H431" s="120"/>
      <c r="I431" s="121"/>
      <c r="J431" s="121"/>
      <c r="K431" s="53"/>
      <c r="L431" s="120"/>
      <c r="M431" s="120"/>
      <c r="N431" s="120"/>
      <c r="O431" s="120"/>
      <c r="P431" s="120"/>
      <c r="Q431" s="120"/>
    </row>
    <row r="432" spans="6:17" x14ac:dyDescent="0.25">
      <c r="F432" s="120"/>
      <c r="G432" s="121"/>
      <c r="H432" s="120"/>
      <c r="I432" s="121"/>
      <c r="J432" s="121"/>
      <c r="K432" s="53"/>
      <c r="L432" s="120"/>
      <c r="M432" s="120"/>
      <c r="N432" s="120"/>
      <c r="O432" s="120"/>
      <c r="P432" s="120"/>
      <c r="Q432" s="120"/>
    </row>
    <row r="433" spans="6:17" x14ac:dyDescent="0.25">
      <c r="F433" s="120"/>
      <c r="G433" s="121"/>
      <c r="H433" s="120"/>
      <c r="I433" s="121"/>
      <c r="J433" s="121"/>
      <c r="K433" s="53"/>
      <c r="L433" s="120"/>
      <c r="M433" s="120"/>
      <c r="N433" s="120"/>
      <c r="O433" s="120"/>
      <c r="P433" s="120"/>
      <c r="Q433" s="120"/>
    </row>
    <row r="434" spans="6:17" x14ac:dyDescent="0.25">
      <c r="F434" s="120"/>
      <c r="G434" s="121"/>
      <c r="H434" s="120"/>
      <c r="I434" s="121"/>
      <c r="J434" s="121"/>
      <c r="K434" s="53"/>
      <c r="L434" s="120"/>
      <c r="M434" s="120"/>
      <c r="N434" s="120"/>
      <c r="O434" s="120"/>
      <c r="P434" s="120"/>
      <c r="Q434" s="120"/>
    </row>
    <row r="435" spans="6:17" x14ac:dyDescent="0.25">
      <c r="F435" s="120"/>
      <c r="G435" s="121"/>
      <c r="H435" s="120"/>
      <c r="I435" s="121"/>
      <c r="J435" s="121"/>
      <c r="K435" s="53"/>
      <c r="L435" s="120"/>
      <c r="M435" s="120"/>
      <c r="N435" s="120"/>
      <c r="O435" s="120"/>
      <c r="P435" s="120"/>
      <c r="Q435" s="120"/>
    </row>
    <row r="436" spans="6:17" x14ac:dyDescent="0.25">
      <c r="F436" s="120"/>
      <c r="G436" s="121"/>
      <c r="H436" s="120"/>
      <c r="I436" s="121"/>
      <c r="J436" s="121"/>
      <c r="K436" s="53"/>
      <c r="L436" s="120"/>
      <c r="M436" s="120"/>
      <c r="N436" s="120"/>
      <c r="O436" s="120"/>
      <c r="P436" s="120"/>
      <c r="Q436" s="120"/>
    </row>
    <row r="437" spans="6:17" x14ac:dyDescent="0.25">
      <c r="F437" s="120"/>
      <c r="G437" s="121"/>
      <c r="H437" s="120"/>
      <c r="I437" s="121"/>
      <c r="J437" s="121"/>
      <c r="K437" s="53"/>
      <c r="L437" s="120"/>
      <c r="M437" s="120"/>
      <c r="N437" s="120"/>
      <c r="O437" s="120"/>
      <c r="P437" s="120"/>
      <c r="Q437" s="120"/>
    </row>
    <row r="438" spans="6:17" x14ac:dyDescent="0.25">
      <c r="F438" s="120"/>
      <c r="G438" s="121"/>
      <c r="H438" s="120"/>
      <c r="I438" s="121"/>
      <c r="J438" s="121"/>
      <c r="K438" s="53"/>
      <c r="L438" s="120"/>
      <c r="M438" s="120"/>
      <c r="N438" s="120"/>
      <c r="O438" s="120"/>
      <c r="P438" s="120"/>
      <c r="Q438" s="120"/>
    </row>
    <row r="439" spans="6:17" x14ac:dyDescent="0.25">
      <c r="F439" s="120"/>
      <c r="G439" s="121"/>
      <c r="H439" s="120"/>
      <c r="I439" s="121"/>
      <c r="J439" s="121"/>
      <c r="K439" s="53"/>
      <c r="L439" s="120"/>
      <c r="M439" s="120"/>
      <c r="N439" s="120"/>
      <c r="O439" s="120"/>
      <c r="P439" s="120"/>
      <c r="Q439" s="120"/>
    </row>
    <row r="440" spans="6:17" x14ac:dyDescent="0.25">
      <c r="F440" s="120"/>
      <c r="G440" s="121"/>
      <c r="H440" s="120"/>
      <c r="I440" s="121"/>
      <c r="J440" s="121"/>
      <c r="K440" s="53"/>
      <c r="L440" s="120"/>
      <c r="M440" s="120"/>
      <c r="N440" s="120"/>
      <c r="O440" s="120"/>
      <c r="P440" s="120"/>
      <c r="Q440" s="120"/>
    </row>
    <row r="441" spans="6:17" x14ac:dyDescent="0.25">
      <c r="F441" s="120"/>
      <c r="G441" s="121"/>
      <c r="H441" s="120"/>
      <c r="I441" s="121"/>
      <c r="J441" s="121"/>
      <c r="K441" s="53"/>
      <c r="L441" s="120"/>
      <c r="M441" s="120"/>
      <c r="N441" s="120"/>
      <c r="O441" s="120"/>
      <c r="P441" s="120"/>
      <c r="Q441" s="120"/>
    </row>
    <row r="442" spans="6:17" x14ac:dyDescent="0.25">
      <c r="F442" s="120"/>
      <c r="G442" s="121"/>
      <c r="H442" s="120"/>
      <c r="I442" s="121"/>
      <c r="J442" s="121"/>
      <c r="K442" s="53"/>
      <c r="L442" s="120"/>
      <c r="M442" s="120"/>
      <c r="N442" s="120"/>
      <c r="O442" s="120"/>
      <c r="P442" s="120"/>
      <c r="Q442" s="120"/>
    </row>
    <row r="443" spans="6:17" x14ac:dyDescent="0.25">
      <c r="F443" s="120"/>
      <c r="G443" s="121"/>
      <c r="H443" s="120"/>
      <c r="I443" s="121"/>
      <c r="J443" s="121"/>
      <c r="K443" s="53"/>
      <c r="L443" s="120"/>
      <c r="M443" s="120"/>
      <c r="N443" s="120"/>
      <c r="O443" s="120"/>
      <c r="P443" s="120"/>
      <c r="Q443" s="120"/>
    </row>
    <row r="444" spans="6:17" x14ac:dyDescent="0.25">
      <c r="F444" s="120"/>
      <c r="G444" s="121"/>
      <c r="H444" s="120"/>
      <c r="I444" s="121"/>
      <c r="J444" s="121"/>
      <c r="K444" s="53"/>
      <c r="L444" s="120"/>
      <c r="M444" s="120"/>
      <c r="N444" s="120"/>
      <c r="O444" s="120"/>
      <c r="P444" s="120"/>
      <c r="Q444" s="120"/>
    </row>
    <row r="445" spans="6:17" x14ac:dyDescent="0.25">
      <c r="F445" s="120"/>
      <c r="G445" s="121"/>
      <c r="H445" s="120"/>
      <c r="I445" s="121"/>
      <c r="J445" s="121"/>
      <c r="K445" s="53"/>
      <c r="L445" s="120"/>
      <c r="M445" s="120"/>
      <c r="N445" s="120"/>
      <c r="O445" s="120"/>
      <c r="P445" s="120"/>
      <c r="Q445" s="120"/>
    </row>
    <row r="446" spans="6:17" x14ac:dyDescent="0.25">
      <c r="F446" s="120"/>
      <c r="G446" s="121"/>
      <c r="H446" s="120"/>
      <c r="I446" s="121"/>
      <c r="J446" s="121"/>
      <c r="K446" s="53"/>
      <c r="L446" s="120"/>
      <c r="M446" s="120"/>
      <c r="N446" s="120"/>
      <c r="O446" s="120"/>
      <c r="P446" s="120"/>
      <c r="Q446" s="120"/>
    </row>
    <row r="447" spans="6:17" x14ac:dyDescent="0.25">
      <c r="F447" s="120"/>
      <c r="G447" s="121"/>
      <c r="H447" s="120"/>
      <c r="I447" s="121"/>
      <c r="J447" s="121"/>
      <c r="K447" s="53"/>
      <c r="L447" s="120"/>
      <c r="M447" s="120"/>
      <c r="N447" s="120"/>
      <c r="O447" s="120"/>
      <c r="P447" s="120"/>
      <c r="Q447" s="120"/>
    </row>
    <row r="448" spans="6:17" x14ac:dyDescent="0.25">
      <c r="F448" s="120"/>
      <c r="G448" s="121"/>
      <c r="H448" s="120"/>
      <c r="I448" s="121"/>
      <c r="J448" s="121"/>
      <c r="K448" s="53"/>
      <c r="L448" s="120"/>
      <c r="M448" s="120"/>
      <c r="N448" s="120"/>
      <c r="O448" s="120"/>
      <c r="P448" s="120"/>
      <c r="Q448" s="120"/>
    </row>
    <row r="449" spans="6:17" x14ac:dyDescent="0.25">
      <c r="F449" s="120"/>
      <c r="G449" s="121"/>
      <c r="H449" s="120"/>
      <c r="I449" s="121"/>
      <c r="J449" s="121"/>
      <c r="K449" s="53"/>
      <c r="L449" s="120"/>
      <c r="M449" s="120"/>
      <c r="N449" s="120"/>
      <c r="O449" s="120"/>
      <c r="P449" s="120"/>
      <c r="Q449" s="120"/>
    </row>
    <row r="450" spans="6:17" x14ac:dyDescent="0.25">
      <c r="F450" s="120"/>
      <c r="G450" s="121"/>
      <c r="H450" s="120"/>
      <c r="I450" s="121"/>
      <c r="J450" s="121"/>
      <c r="K450" s="53"/>
      <c r="L450" s="120"/>
      <c r="M450" s="120"/>
      <c r="N450" s="120"/>
      <c r="O450" s="120"/>
      <c r="P450" s="120"/>
      <c r="Q450" s="120"/>
    </row>
    <row r="451" spans="6:17" x14ac:dyDescent="0.25">
      <c r="F451" s="120"/>
      <c r="G451" s="121"/>
      <c r="H451" s="120"/>
      <c r="I451" s="121"/>
      <c r="J451" s="121"/>
      <c r="K451" s="53"/>
      <c r="L451" s="120"/>
      <c r="M451" s="120"/>
      <c r="N451" s="120"/>
      <c r="O451" s="120"/>
      <c r="P451" s="120"/>
      <c r="Q451" s="120"/>
    </row>
    <row r="452" spans="6:17" x14ac:dyDescent="0.25">
      <c r="F452" s="120"/>
      <c r="G452" s="121"/>
      <c r="H452" s="120"/>
      <c r="I452" s="121"/>
      <c r="J452" s="121"/>
      <c r="K452" s="53"/>
      <c r="L452" s="120"/>
      <c r="M452" s="120"/>
      <c r="N452" s="120"/>
      <c r="O452" s="120"/>
      <c r="P452" s="120"/>
      <c r="Q452" s="120"/>
    </row>
    <row r="453" spans="6:17" x14ac:dyDescent="0.25">
      <c r="F453" s="120"/>
      <c r="G453" s="121"/>
      <c r="H453" s="120"/>
      <c r="I453" s="121"/>
      <c r="J453" s="121"/>
      <c r="K453" s="53"/>
      <c r="L453" s="120"/>
      <c r="M453" s="120"/>
      <c r="N453" s="120"/>
      <c r="O453" s="120"/>
      <c r="P453" s="120"/>
      <c r="Q453" s="120"/>
    </row>
    <row r="454" spans="6:17" x14ac:dyDescent="0.25">
      <c r="F454" s="120"/>
      <c r="G454" s="121"/>
      <c r="H454" s="120"/>
      <c r="I454" s="121"/>
      <c r="J454" s="121"/>
      <c r="K454" s="53"/>
      <c r="L454" s="120"/>
      <c r="M454" s="120"/>
      <c r="N454" s="120"/>
      <c r="O454" s="120"/>
      <c r="P454" s="120"/>
      <c r="Q454" s="120"/>
    </row>
    <row r="455" spans="6:17" x14ac:dyDescent="0.25">
      <c r="F455" s="120"/>
      <c r="G455" s="121"/>
      <c r="H455" s="120"/>
      <c r="I455" s="121"/>
      <c r="J455" s="121"/>
      <c r="K455" s="53"/>
      <c r="L455" s="120"/>
      <c r="M455" s="120"/>
      <c r="N455" s="120"/>
      <c r="O455" s="120"/>
      <c r="P455" s="120"/>
      <c r="Q455" s="120"/>
    </row>
    <row r="456" spans="6:17" x14ac:dyDescent="0.25">
      <c r="F456" s="120"/>
      <c r="G456" s="121"/>
      <c r="H456" s="120"/>
      <c r="I456" s="121"/>
      <c r="J456" s="121"/>
      <c r="K456" s="53"/>
      <c r="L456" s="120"/>
      <c r="M456" s="120"/>
      <c r="N456" s="120"/>
      <c r="O456" s="120"/>
      <c r="P456" s="120"/>
      <c r="Q456" s="120"/>
    </row>
    <row r="457" spans="6:17" x14ac:dyDescent="0.25">
      <c r="F457" s="120"/>
      <c r="G457" s="121"/>
      <c r="H457" s="120"/>
      <c r="I457" s="121"/>
      <c r="J457" s="121"/>
      <c r="K457" s="53"/>
      <c r="L457" s="120"/>
      <c r="M457" s="120"/>
      <c r="N457" s="120"/>
      <c r="O457" s="120"/>
      <c r="P457" s="120"/>
      <c r="Q457" s="120"/>
    </row>
    <row r="458" spans="6:17" x14ac:dyDescent="0.25">
      <c r="F458" s="120"/>
      <c r="G458" s="121"/>
      <c r="H458" s="120"/>
      <c r="I458" s="121"/>
      <c r="J458" s="121"/>
      <c r="K458" s="53"/>
      <c r="L458" s="120"/>
      <c r="M458" s="120"/>
      <c r="N458" s="120"/>
      <c r="O458" s="120"/>
      <c r="P458" s="120"/>
      <c r="Q458" s="120"/>
    </row>
    <row r="459" spans="6:17" x14ac:dyDescent="0.25">
      <c r="F459" s="120"/>
      <c r="G459" s="121"/>
      <c r="H459" s="120"/>
      <c r="I459" s="121"/>
      <c r="J459" s="121"/>
      <c r="K459" s="53"/>
      <c r="L459" s="120"/>
      <c r="M459" s="120"/>
      <c r="N459" s="120"/>
      <c r="O459" s="120"/>
      <c r="P459" s="120"/>
      <c r="Q459" s="120"/>
    </row>
    <row r="460" spans="6:17" x14ac:dyDescent="0.25">
      <c r="F460" s="120"/>
      <c r="G460" s="121"/>
      <c r="H460" s="120"/>
      <c r="I460" s="121"/>
      <c r="J460" s="121"/>
      <c r="K460" s="53"/>
      <c r="L460" s="120"/>
      <c r="M460" s="120"/>
      <c r="N460" s="120"/>
      <c r="O460" s="120"/>
      <c r="P460" s="120"/>
      <c r="Q460" s="120"/>
    </row>
    <row r="461" spans="6:17" x14ac:dyDescent="0.25">
      <c r="F461" s="120"/>
      <c r="G461" s="121"/>
      <c r="H461" s="120"/>
      <c r="I461" s="121"/>
      <c r="J461" s="121"/>
      <c r="K461" s="53"/>
      <c r="L461" s="120"/>
      <c r="M461" s="120"/>
      <c r="N461" s="120"/>
      <c r="O461" s="120"/>
      <c r="P461" s="120"/>
      <c r="Q461" s="120"/>
    </row>
    <row r="462" spans="6:17" x14ac:dyDescent="0.25">
      <c r="F462" s="120"/>
      <c r="G462" s="121"/>
      <c r="H462" s="120"/>
      <c r="I462" s="121"/>
      <c r="J462" s="121"/>
      <c r="K462" s="53"/>
      <c r="L462" s="120"/>
      <c r="M462" s="120"/>
      <c r="N462" s="120"/>
      <c r="O462" s="120"/>
      <c r="P462" s="120"/>
      <c r="Q462" s="120"/>
    </row>
    <row r="463" spans="6:17" x14ac:dyDescent="0.25">
      <c r="F463" s="120"/>
      <c r="G463" s="121"/>
      <c r="H463" s="120"/>
      <c r="I463" s="121"/>
      <c r="J463" s="121"/>
      <c r="K463" s="53"/>
      <c r="L463" s="120"/>
      <c r="M463" s="120"/>
      <c r="N463" s="120"/>
      <c r="O463" s="120"/>
      <c r="P463" s="120"/>
      <c r="Q463" s="120"/>
    </row>
    <row r="464" spans="6:17" x14ac:dyDescent="0.25">
      <c r="F464" s="120"/>
      <c r="G464" s="121"/>
      <c r="H464" s="120"/>
      <c r="I464" s="121"/>
      <c r="J464" s="121"/>
      <c r="K464" s="53"/>
      <c r="L464" s="120"/>
      <c r="M464" s="120"/>
      <c r="N464" s="120"/>
      <c r="O464" s="120"/>
      <c r="P464" s="120"/>
      <c r="Q464" s="120"/>
    </row>
    <row r="465" spans="6:17" x14ac:dyDescent="0.25">
      <c r="F465" s="120"/>
      <c r="G465" s="121"/>
      <c r="H465" s="120"/>
      <c r="I465" s="121"/>
      <c r="J465" s="121"/>
      <c r="K465" s="53"/>
      <c r="L465" s="120"/>
      <c r="M465" s="120"/>
      <c r="N465" s="120"/>
      <c r="O465" s="120"/>
      <c r="P465" s="120"/>
      <c r="Q465" s="120"/>
    </row>
    <row r="466" spans="6:17" x14ac:dyDescent="0.25">
      <c r="F466" s="120"/>
      <c r="G466" s="121"/>
      <c r="H466" s="120"/>
      <c r="I466" s="121"/>
      <c r="J466" s="121"/>
      <c r="K466" s="53"/>
      <c r="L466" s="120"/>
      <c r="M466" s="120"/>
      <c r="N466" s="120"/>
      <c r="O466" s="120"/>
      <c r="P466" s="120"/>
      <c r="Q466" s="120"/>
    </row>
    <row r="467" spans="6:17" x14ac:dyDescent="0.25">
      <c r="F467" s="120"/>
      <c r="G467" s="121"/>
      <c r="H467" s="120"/>
      <c r="I467" s="121"/>
      <c r="J467" s="121"/>
      <c r="K467" s="53"/>
      <c r="L467" s="120"/>
      <c r="M467" s="120"/>
      <c r="N467" s="120"/>
      <c r="O467" s="120"/>
      <c r="P467" s="120"/>
      <c r="Q467" s="120"/>
    </row>
    <row r="468" spans="6:17" x14ac:dyDescent="0.25">
      <c r="F468" s="120"/>
      <c r="G468" s="121"/>
      <c r="H468" s="120"/>
      <c r="I468" s="121"/>
      <c r="J468" s="121"/>
      <c r="K468" s="53"/>
      <c r="L468" s="120"/>
      <c r="M468" s="120"/>
      <c r="N468" s="120"/>
      <c r="O468" s="120"/>
      <c r="P468" s="120"/>
      <c r="Q468" s="120"/>
    </row>
    <row r="469" spans="6:17" x14ac:dyDescent="0.25">
      <c r="F469" s="120"/>
      <c r="G469" s="121"/>
      <c r="H469" s="120"/>
      <c r="I469" s="121"/>
      <c r="J469" s="121"/>
      <c r="K469" s="53"/>
      <c r="L469" s="120"/>
      <c r="M469" s="120"/>
      <c r="N469" s="120"/>
      <c r="O469" s="120"/>
      <c r="P469" s="120"/>
      <c r="Q469" s="120"/>
    </row>
    <row r="470" spans="6:17" x14ac:dyDescent="0.25">
      <c r="F470" s="120"/>
      <c r="G470" s="121"/>
      <c r="H470" s="120"/>
      <c r="I470" s="121"/>
      <c r="J470" s="121"/>
      <c r="K470" s="53"/>
      <c r="L470" s="120"/>
      <c r="M470" s="120"/>
      <c r="N470" s="120"/>
      <c r="O470" s="120"/>
      <c r="P470" s="120"/>
      <c r="Q470" s="120"/>
    </row>
    <row r="471" spans="6:17" x14ac:dyDescent="0.25">
      <c r="F471" s="120"/>
      <c r="G471" s="121"/>
      <c r="H471" s="120"/>
      <c r="I471" s="121"/>
      <c r="J471" s="121"/>
      <c r="K471" s="53"/>
      <c r="L471" s="120"/>
      <c r="M471" s="120"/>
      <c r="N471" s="120"/>
      <c r="O471" s="120"/>
      <c r="P471" s="120"/>
      <c r="Q471" s="120"/>
    </row>
    <row r="472" spans="6:17" x14ac:dyDescent="0.25">
      <c r="F472" s="120"/>
      <c r="G472" s="121"/>
      <c r="H472" s="120"/>
      <c r="I472" s="121"/>
      <c r="J472" s="121"/>
      <c r="K472" s="53"/>
      <c r="L472" s="120"/>
      <c r="M472" s="120"/>
      <c r="N472" s="120"/>
      <c r="O472" s="120"/>
      <c r="P472" s="120"/>
      <c r="Q472" s="120"/>
    </row>
    <row r="473" spans="6:17" x14ac:dyDescent="0.25">
      <c r="F473" s="120"/>
      <c r="G473" s="121"/>
      <c r="H473" s="120"/>
      <c r="I473" s="121"/>
      <c r="J473" s="121"/>
      <c r="K473" s="53"/>
      <c r="L473" s="120"/>
      <c r="M473" s="120"/>
      <c r="N473" s="120"/>
      <c r="O473" s="120"/>
      <c r="P473" s="120"/>
      <c r="Q473" s="120"/>
    </row>
    <row r="474" spans="6:17" x14ac:dyDescent="0.25">
      <c r="F474" s="120"/>
      <c r="G474" s="121"/>
      <c r="H474" s="120"/>
      <c r="I474" s="121"/>
      <c r="J474" s="121"/>
      <c r="K474" s="53"/>
      <c r="L474" s="120"/>
      <c r="M474" s="120"/>
      <c r="N474" s="120"/>
      <c r="O474" s="120"/>
      <c r="P474" s="120"/>
      <c r="Q474" s="120"/>
    </row>
    <row r="475" spans="6:17" x14ac:dyDescent="0.25">
      <c r="F475" s="120"/>
      <c r="G475" s="121"/>
      <c r="H475" s="120"/>
      <c r="I475" s="121"/>
      <c r="J475" s="121"/>
      <c r="K475" s="53"/>
      <c r="L475" s="120"/>
      <c r="M475" s="120"/>
      <c r="N475" s="120"/>
      <c r="O475" s="120"/>
      <c r="P475" s="120"/>
      <c r="Q475" s="120"/>
    </row>
    <row r="476" spans="6:17" x14ac:dyDescent="0.25">
      <c r="F476" s="120"/>
      <c r="G476" s="121"/>
      <c r="H476" s="120"/>
      <c r="I476" s="121"/>
      <c r="J476" s="121"/>
      <c r="K476" s="53"/>
      <c r="L476" s="120"/>
      <c r="M476" s="120"/>
      <c r="N476" s="120"/>
      <c r="O476" s="120"/>
      <c r="P476" s="120"/>
      <c r="Q476" s="120"/>
    </row>
    <row r="477" spans="6:17" x14ac:dyDescent="0.25">
      <c r="F477" s="120"/>
      <c r="G477" s="121"/>
      <c r="H477" s="120"/>
      <c r="I477" s="121"/>
      <c r="J477" s="121"/>
      <c r="K477" s="53"/>
      <c r="L477" s="120"/>
      <c r="M477" s="120"/>
      <c r="N477" s="120"/>
      <c r="O477" s="120"/>
      <c r="P477" s="120"/>
      <c r="Q477" s="120"/>
    </row>
    <row r="478" spans="6:17" x14ac:dyDescent="0.25">
      <c r="F478" s="120"/>
      <c r="G478" s="121"/>
      <c r="H478" s="120"/>
      <c r="I478" s="121"/>
      <c r="J478" s="121"/>
      <c r="K478" s="53"/>
      <c r="L478" s="120"/>
      <c r="M478" s="120"/>
      <c r="N478" s="120"/>
      <c r="O478" s="120"/>
      <c r="P478" s="120"/>
      <c r="Q478" s="120"/>
    </row>
    <row r="479" spans="6:17" x14ac:dyDescent="0.25">
      <c r="F479" s="120"/>
      <c r="G479" s="121"/>
      <c r="H479" s="120"/>
      <c r="I479" s="121"/>
      <c r="J479" s="121"/>
      <c r="K479" s="53"/>
      <c r="L479" s="120"/>
      <c r="M479" s="120"/>
      <c r="N479" s="120"/>
      <c r="O479" s="120"/>
      <c r="P479" s="120"/>
      <c r="Q479" s="120"/>
    </row>
    <row r="480" spans="6:17" x14ac:dyDescent="0.25">
      <c r="F480" s="120"/>
      <c r="G480" s="121"/>
      <c r="H480" s="120"/>
      <c r="I480" s="121"/>
      <c r="J480" s="121"/>
      <c r="K480" s="53"/>
      <c r="L480" s="120"/>
      <c r="M480" s="120"/>
      <c r="N480" s="120"/>
      <c r="O480" s="120"/>
      <c r="P480" s="120"/>
      <c r="Q480" s="120"/>
    </row>
    <row r="481" spans="6:17" x14ac:dyDescent="0.25">
      <c r="F481" s="120"/>
      <c r="G481" s="121"/>
      <c r="H481" s="120"/>
      <c r="I481" s="121"/>
      <c r="J481" s="121"/>
      <c r="K481" s="53"/>
      <c r="L481" s="120"/>
      <c r="M481" s="120"/>
      <c r="N481" s="120"/>
      <c r="O481" s="120"/>
      <c r="P481" s="120"/>
      <c r="Q481" s="120"/>
    </row>
    <row r="482" spans="6:17" x14ac:dyDescent="0.25">
      <c r="F482" s="120"/>
      <c r="G482" s="121"/>
      <c r="H482" s="120"/>
      <c r="I482" s="121"/>
      <c r="J482" s="121"/>
      <c r="K482" s="53"/>
      <c r="L482" s="120"/>
      <c r="M482" s="120"/>
      <c r="N482" s="120"/>
      <c r="O482" s="120"/>
      <c r="P482" s="120"/>
      <c r="Q482" s="120"/>
    </row>
    <row r="483" spans="6:17" x14ac:dyDescent="0.25">
      <c r="F483" s="120"/>
      <c r="G483" s="121"/>
      <c r="H483" s="120"/>
      <c r="I483" s="121"/>
      <c r="J483" s="121"/>
      <c r="K483" s="53"/>
      <c r="L483" s="120"/>
      <c r="M483" s="120"/>
      <c r="N483" s="120"/>
      <c r="O483" s="120"/>
      <c r="P483" s="120"/>
      <c r="Q483" s="120"/>
    </row>
    <row r="484" spans="6:17" x14ac:dyDescent="0.25">
      <c r="F484" s="120"/>
      <c r="G484" s="121"/>
      <c r="H484" s="120"/>
      <c r="I484" s="121"/>
      <c r="J484" s="121"/>
      <c r="K484" s="53"/>
      <c r="L484" s="120"/>
      <c r="M484" s="120"/>
      <c r="N484" s="120"/>
      <c r="O484" s="120"/>
      <c r="P484" s="120"/>
      <c r="Q484" s="120"/>
    </row>
    <row r="485" spans="6:17" x14ac:dyDescent="0.25">
      <c r="F485" s="120"/>
      <c r="G485" s="121"/>
      <c r="H485" s="120"/>
      <c r="I485" s="121"/>
      <c r="J485" s="121"/>
      <c r="K485" s="53"/>
      <c r="L485" s="120"/>
      <c r="M485" s="120"/>
      <c r="N485" s="120"/>
      <c r="O485" s="120"/>
      <c r="P485" s="120"/>
      <c r="Q485" s="120"/>
    </row>
    <row r="486" spans="6:17" x14ac:dyDescent="0.25">
      <c r="F486" s="120"/>
      <c r="G486" s="121"/>
      <c r="H486" s="120"/>
      <c r="I486" s="121"/>
      <c r="J486" s="121"/>
      <c r="K486" s="53"/>
      <c r="L486" s="120"/>
      <c r="M486" s="120"/>
      <c r="N486" s="120"/>
      <c r="O486" s="120"/>
      <c r="P486" s="120"/>
      <c r="Q486" s="120"/>
    </row>
    <row r="487" spans="6:17" x14ac:dyDescent="0.25">
      <c r="F487" s="120"/>
      <c r="G487" s="121"/>
      <c r="H487" s="120"/>
      <c r="I487" s="121"/>
      <c r="J487" s="121"/>
      <c r="K487" s="53"/>
      <c r="L487" s="120"/>
      <c r="M487" s="120"/>
      <c r="N487" s="120"/>
      <c r="O487" s="120"/>
      <c r="P487" s="120"/>
      <c r="Q487" s="120"/>
    </row>
    <row r="488" spans="6:17" x14ac:dyDescent="0.25">
      <c r="F488" s="120"/>
      <c r="G488" s="121"/>
      <c r="H488" s="120"/>
      <c r="I488" s="121"/>
      <c r="J488" s="121"/>
      <c r="K488" s="53"/>
      <c r="L488" s="120"/>
      <c r="M488" s="120"/>
      <c r="N488" s="120"/>
      <c r="O488" s="120"/>
      <c r="P488" s="120"/>
      <c r="Q488" s="120"/>
    </row>
    <row r="489" spans="6:17" x14ac:dyDescent="0.25">
      <c r="F489" s="120"/>
      <c r="G489" s="121"/>
      <c r="H489" s="120"/>
      <c r="I489" s="121"/>
      <c r="J489" s="121"/>
      <c r="K489" s="53"/>
      <c r="L489" s="120"/>
      <c r="M489" s="120"/>
      <c r="N489" s="120"/>
      <c r="O489" s="120"/>
      <c r="P489" s="120"/>
      <c r="Q489" s="120"/>
    </row>
    <row r="490" spans="6:17" x14ac:dyDescent="0.25">
      <c r="F490" s="120"/>
      <c r="G490" s="121"/>
      <c r="H490" s="120"/>
      <c r="I490" s="121"/>
      <c r="J490" s="121"/>
      <c r="K490" s="53"/>
      <c r="L490" s="120"/>
      <c r="M490" s="120"/>
      <c r="N490" s="120"/>
      <c r="O490" s="120"/>
      <c r="P490" s="120"/>
      <c r="Q490" s="120"/>
    </row>
    <row r="491" spans="6:17" x14ac:dyDescent="0.25">
      <c r="F491" s="120"/>
      <c r="G491" s="121"/>
      <c r="H491" s="120"/>
      <c r="I491" s="121"/>
      <c r="J491" s="121"/>
      <c r="K491" s="53"/>
      <c r="L491" s="120"/>
      <c r="M491" s="120"/>
      <c r="N491" s="120"/>
      <c r="O491" s="120"/>
      <c r="P491" s="120"/>
      <c r="Q491" s="120"/>
    </row>
    <row r="492" spans="6:17" x14ac:dyDescent="0.25">
      <c r="F492" s="120"/>
      <c r="G492" s="121"/>
      <c r="H492" s="120"/>
      <c r="I492" s="121"/>
      <c r="J492" s="121"/>
      <c r="K492" s="53"/>
      <c r="L492" s="120"/>
      <c r="M492" s="120"/>
      <c r="N492" s="120"/>
      <c r="O492" s="120"/>
      <c r="P492" s="120"/>
      <c r="Q492" s="120"/>
    </row>
    <row r="493" spans="6:17" x14ac:dyDescent="0.25">
      <c r="F493" s="120"/>
      <c r="G493" s="121"/>
      <c r="H493" s="120"/>
      <c r="I493" s="121"/>
      <c r="J493" s="121"/>
      <c r="K493" s="53"/>
      <c r="L493" s="120"/>
      <c r="M493" s="120"/>
      <c r="N493" s="120"/>
      <c r="O493" s="120"/>
      <c r="P493" s="120"/>
      <c r="Q493" s="120"/>
    </row>
    <row r="494" spans="6:17" x14ac:dyDescent="0.25">
      <c r="F494" s="120"/>
      <c r="G494" s="121"/>
      <c r="H494" s="120"/>
      <c r="I494" s="121"/>
      <c r="J494" s="121"/>
      <c r="K494" s="53"/>
      <c r="L494" s="120"/>
      <c r="M494" s="120"/>
      <c r="N494" s="120"/>
      <c r="O494" s="120"/>
      <c r="P494" s="120"/>
      <c r="Q494" s="120"/>
    </row>
    <row r="495" spans="6:17" x14ac:dyDescent="0.25">
      <c r="F495" s="120"/>
      <c r="G495" s="121"/>
      <c r="H495" s="120"/>
      <c r="I495" s="121"/>
      <c r="J495" s="121"/>
      <c r="K495" s="53"/>
      <c r="L495" s="120"/>
      <c r="M495" s="120"/>
      <c r="N495" s="120"/>
      <c r="O495" s="120"/>
      <c r="P495" s="120"/>
      <c r="Q495" s="120"/>
    </row>
    <row r="496" spans="6:17" x14ac:dyDescent="0.25">
      <c r="F496" s="120"/>
      <c r="G496" s="121"/>
      <c r="H496" s="120"/>
      <c r="I496" s="121"/>
      <c r="J496" s="121"/>
      <c r="K496" s="53"/>
      <c r="L496" s="120"/>
      <c r="M496" s="120"/>
      <c r="N496" s="120"/>
      <c r="O496" s="120"/>
      <c r="P496" s="120"/>
      <c r="Q496" s="120"/>
    </row>
    <row r="497" spans="6:17" x14ac:dyDescent="0.25">
      <c r="F497" s="120"/>
      <c r="G497" s="121"/>
      <c r="H497" s="120"/>
      <c r="I497" s="121"/>
      <c r="J497" s="121"/>
      <c r="K497" s="53"/>
      <c r="L497" s="120"/>
      <c r="M497" s="120"/>
      <c r="N497" s="120"/>
      <c r="O497" s="120"/>
      <c r="P497" s="120"/>
      <c r="Q497" s="120"/>
    </row>
    <row r="498" spans="6:17" x14ac:dyDescent="0.25">
      <c r="F498" s="120"/>
      <c r="G498" s="121"/>
      <c r="H498" s="120"/>
      <c r="I498" s="121"/>
      <c r="J498" s="121"/>
      <c r="K498" s="53"/>
      <c r="L498" s="120"/>
      <c r="M498" s="120"/>
      <c r="N498" s="120"/>
      <c r="O498" s="120"/>
      <c r="P498" s="120"/>
      <c r="Q498" s="120"/>
    </row>
    <row r="499" spans="6:17" x14ac:dyDescent="0.25">
      <c r="F499" s="120"/>
      <c r="G499" s="121"/>
      <c r="H499" s="120"/>
      <c r="I499" s="121"/>
      <c r="J499" s="121"/>
      <c r="K499" s="53"/>
      <c r="L499" s="120"/>
      <c r="M499" s="120"/>
      <c r="N499" s="120"/>
      <c r="O499" s="120"/>
      <c r="P499" s="120"/>
      <c r="Q499" s="120"/>
    </row>
    <row r="500" spans="6:17" x14ac:dyDescent="0.25">
      <c r="F500" s="120"/>
      <c r="G500" s="121"/>
      <c r="H500" s="120"/>
      <c r="I500" s="121"/>
      <c r="J500" s="121"/>
      <c r="K500" s="53"/>
      <c r="L500" s="120"/>
      <c r="M500" s="120"/>
      <c r="N500" s="120"/>
      <c r="O500" s="120"/>
      <c r="P500" s="120"/>
      <c r="Q500" s="120"/>
    </row>
    <row r="501" spans="6:17" x14ac:dyDescent="0.25">
      <c r="F501" s="120"/>
      <c r="G501" s="121"/>
      <c r="H501" s="120"/>
      <c r="I501" s="121"/>
      <c r="J501" s="121"/>
      <c r="K501" s="53"/>
      <c r="L501" s="120"/>
      <c r="M501" s="120"/>
      <c r="N501" s="120"/>
      <c r="O501" s="120"/>
      <c r="P501" s="120"/>
      <c r="Q501" s="120"/>
    </row>
    <row r="502" spans="6:17" x14ac:dyDescent="0.25">
      <c r="F502" s="120"/>
      <c r="G502" s="121"/>
      <c r="H502" s="120"/>
      <c r="I502" s="121"/>
      <c r="J502" s="121"/>
      <c r="K502" s="53"/>
      <c r="L502" s="120"/>
      <c r="M502" s="120"/>
      <c r="N502" s="120"/>
      <c r="O502" s="120"/>
      <c r="P502" s="120"/>
      <c r="Q502" s="120"/>
    </row>
    <row r="503" spans="6:17" x14ac:dyDescent="0.25">
      <c r="F503" s="120"/>
      <c r="G503" s="121"/>
      <c r="H503" s="120"/>
      <c r="I503" s="121"/>
      <c r="J503" s="121"/>
      <c r="K503" s="53"/>
      <c r="L503" s="120"/>
      <c r="M503" s="120"/>
      <c r="N503" s="120"/>
      <c r="O503" s="120"/>
      <c r="P503" s="120"/>
      <c r="Q503" s="120"/>
    </row>
    <row r="504" spans="6:17" x14ac:dyDescent="0.25">
      <c r="F504" s="120"/>
      <c r="G504" s="121"/>
      <c r="H504" s="120"/>
      <c r="I504" s="121"/>
      <c r="J504" s="121"/>
      <c r="K504" s="53"/>
      <c r="L504" s="120"/>
      <c r="M504" s="120"/>
      <c r="N504" s="120"/>
      <c r="O504" s="120"/>
      <c r="P504" s="120"/>
      <c r="Q504" s="120"/>
    </row>
    <row r="505" spans="6:17" x14ac:dyDescent="0.25">
      <c r="F505" s="120"/>
      <c r="G505" s="121"/>
      <c r="H505" s="120"/>
      <c r="I505" s="121"/>
      <c r="J505" s="121"/>
      <c r="K505" s="53"/>
      <c r="L505" s="120"/>
      <c r="M505" s="120"/>
      <c r="N505" s="120"/>
      <c r="O505" s="120"/>
      <c r="P505" s="120"/>
      <c r="Q505" s="120"/>
    </row>
    <row r="506" spans="6:17" x14ac:dyDescent="0.25">
      <c r="F506" s="120"/>
      <c r="G506" s="121"/>
      <c r="H506" s="120"/>
      <c r="I506" s="121"/>
      <c r="J506" s="121"/>
      <c r="K506" s="53"/>
      <c r="L506" s="120"/>
      <c r="M506" s="120"/>
      <c r="N506" s="120"/>
      <c r="O506" s="120"/>
      <c r="P506" s="120"/>
      <c r="Q506" s="120"/>
    </row>
    <row r="507" spans="6:17" x14ac:dyDescent="0.25">
      <c r="F507" s="120"/>
      <c r="G507" s="121"/>
      <c r="H507" s="120"/>
      <c r="I507" s="121"/>
      <c r="J507" s="121"/>
      <c r="K507" s="53"/>
      <c r="L507" s="120"/>
      <c r="M507" s="120"/>
      <c r="N507" s="120"/>
      <c r="O507" s="120"/>
      <c r="P507" s="120"/>
      <c r="Q507" s="120"/>
    </row>
    <row r="508" spans="6:17" x14ac:dyDescent="0.25">
      <c r="F508" s="120"/>
      <c r="G508" s="121"/>
      <c r="H508" s="120"/>
      <c r="I508" s="121"/>
      <c r="J508" s="121"/>
      <c r="K508" s="53"/>
      <c r="L508" s="120"/>
      <c r="M508" s="120"/>
      <c r="N508" s="120"/>
      <c r="O508" s="120"/>
      <c r="P508" s="120"/>
      <c r="Q508" s="120"/>
    </row>
    <row r="509" spans="6:17" x14ac:dyDescent="0.25">
      <c r="F509" s="120"/>
      <c r="G509" s="121"/>
      <c r="H509" s="120"/>
      <c r="I509" s="121"/>
      <c r="J509" s="121"/>
      <c r="K509" s="53"/>
      <c r="L509" s="120"/>
      <c r="M509" s="120"/>
      <c r="N509" s="120"/>
      <c r="O509" s="120"/>
      <c r="P509" s="120"/>
      <c r="Q509" s="120"/>
    </row>
    <row r="510" spans="6:17" x14ac:dyDescent="0.25">
      <c r="F510" s="120"/>
      <c r="G510" s="121"/>
      <c r="H510" s="120"/>
      <c r="I510" s="121"/>
      <c r="J510" s="121"/>
      <c r="K510" s="53"/>
      <c r="L510" s="120"/>
      <c r="M510" s="120"/>
      <c r="N510" s="120"/>
      <c r="O510" s="120"/>
      <c r="P510" s="120"/>
      <c r="Q510" s="120"/>
    </row>
    <row r="511" spans="6:17" x14ac:dyDescent="0.25">
      <c r="F511" s="120"/>
      <c r="G511" s="121"/>
      <c r="H511" s="120"/>
      <c r="I511" s="121"/>
      <c r="J511" s="121"/>
      <c r="K511" s="53"/>
      <c r="L511" s="120"/>
      <c r="M511" s="120"/>
      <c r="N511" s="120"/>
      <c r="O511" s="120"/>
      <c r="P511" s="120"/>
      <c r="Q511" s="120"/>
    </row>
    <row r="512" spans="6:17" x14ac:dyDescent="0.25">
      <c r="F512" s="120"/>
      <c r="G512" s="121"/>
      <c r="H512" s="120"/>
      <c r="I512" s="121"/>
      <c r="J512" s="121"/>
      <c r="K512" s="53"/>
      <c r="L512" s="120"/>
      <c r="M512" s="120"/>
      <c r="N512" s="120"/>
      <c r="O512" s="120"/>
      <c r="P512" s="120"/>
      <c r="Q512" s="120"/>
    </row>
    <row r="513" spans="6:17" x14ac:dyDescent="0.25">
      <c r="F513" s="120"/>
      <c r="G513" s="121"/>
      <c r="H513" s="120"/>
      <c r="I513" s="121"/>
      <c r="J513" s="121"/>
      <c r="K513" s="53"/>
      <c r="L513" s="120"/>
      <c r="M513" s="120"/>
      <c r="N513" s="120"/>
      <c r="O513" s="120"/>
      <c r="P513" s="120"/>
      <c r="Q513" s="120"/>
    </row>
    <row r="514" spans="6:17" x14ac:dyDescent="0.25">
      <c r="F514" s="120"/>
      <c r="G514" s="121"/>
      <c r="H514" s="120"/>
      <c r="I514" s="121"/>
      <c r="J514" s="121"/>
      <c r="K514" s="53"/>
      <c r="L514" s="120"/>
      <c r="M514" s="120"/>
      <c r="N514" s="120"/>
      <c r="O514" s="120"/>
      <c r="P514" s="120"/>
      <c r="Q514" s="120"/>
    </row>
    <row r="515" spans="6:17" x14ac:dyDescent="0.25">
      <c r="F515" s="120"/>
      <c r="G515" s="121"/>
      <c r="H515" s="120"/>
      <c r="I515" s="121"/>
      <c r="J515" s="121"/>
      <c r="K515" s="53"/>
      <c r="L515" s="120"/>
      <c r="M515" s="120"/>
      <c r="N515" s="120"/>
      <c r="O515" s="120"/>
      <c r="P515" s="120"/>
      <c r="Q515" s="120"/>
    </row>
    <row r="516" spans="6:17" x14ac:dyDescent="0.25">
      <c r="F516" s="120"/>
      <c r="G516" s="121"/>
      <c r="H516" s="120"/>
      <c r="I516" s="121"/>
      <c r="J516" s="121"/>
      <c r="K516" s="53"/>
      <c r="L516" s="120"/>
      <c r="M516" s="120"/>
      <c r="N516" s="120"/>
      <c r="O516" s="120"/>
      <c r="P516" s="120"/>
      <c r="Q516" s="120"/>
    </row>
    <row r="517" spans="6:17" x14ac:dyDescent="0.25">
      <c r="F517" s="120"/>
      <c r="G517" s="121"/>
      <c r="H517" s="120"/>
      <c r="I517" s="121"/>
      <c r="J517" s="121"/>
      <c r="K517" s="53"/>
      <c r="L517" s="120"/>
      <c r="M517" s="120"/>
      <c r="N517" s="120"/>
      <c r="O517" s="120"/>
      <c r="P517" s="120"/>
      <c r="Q517" s="120"/>
    </row>
    <row r="518" spans="6:17" x14ac:dyDescent="0.25">
      <c r="F518" s="120"/>
      <c r="G518" s="121"/>
      <c r="H518" s="120"/>
      <c r="I518" s="121"/>
      <c r="J518" s="121"/>
      <c r="K518" s="53"/>
      <c r="L518" s="120"/>
      <c r="M518" s="120"/>
      <c r="N518" s="120"/>
      <c r="O518" s="120"/>
      <c r="P518" s="120"/>
      <c r="Q518" s="120"/>
    </row>
    <row r="519" spans="6:17" x14ac:dyDescent="0.25">
      <c r="F519" s="120"/>
      <c r="G519" s="121"/>
      <c r="H519" s="120"/>
      <c r="I519" s="121"/>
      <c r="J519" s="121"/>
      <c r="K519" s="53"/>
      <c r="L519" s="120"/>
      <c r="M519" s="120"/>
      <c r="N519" s="120"/>
      <c r="O519" s="120"/>
      <c r="P519" s="120"/>
      <c r="Q519" s="120"/>
    </row>
    <row r="520" spans="6:17" x14ac:dyDescent="0.25">
      <c r="F520" s="120"/>
      <c r="G520" s="121"/>
      <c r="H520" s="120"/>
      <c r="I520" s="121"/>
      <c r="J520" s="121"/>
      <c r="K520" s="53"/>
      <c r="L520" s="120"/>
      <c r="M520" s="120"/>
      <c r="N520" s="120"/>
      <c r="O520" s="120"/>
      <c r="P520" s="120"/>
      <c r="Q520" s="120"/>
    </row>
    <row r="521" spans="6:17" x14ac:dyDescent="0.25">
      <c r="F521" s="120"/>
      <c r="G521" s="121"/>
      <c r="H521" s="120"/>
      <c r="I521" s="121"/>
      <c r="J521" s="121"/>
      <c r="K521" s="53"/>
      <c r="L521" s="120"/>
      <c r="M521" s="120"/>
      <c r="N521" s="120"/>
      <c r="O521" s="120"/>
      <c r="P521" s="120"/>
      <c r="Q521" s="120"/>
    </row>
    <row r="522" spans="6:17" x14ac:dyDescent="0.25">
      <c r="F522" s="120"/>
      <c r="G522" s="121"/>
      <c r="H522" s="120"/>
      <c r="I522" s="121"/>
      <c r="J522" s="121"/>
      <c r="K522" s="53"/>
      <c r="L522" s="120"/>
      <c r="M522" s="120"/>
      <c r="N522" s="120"/>
      <c r="O522" s="120"/>
      <c r="P522" s="120"/>
      <c r="Q522" s="120"/>
    </row>
    <row r="523" spans="6:17" x14ac:dyDescent="0.25">
      <c r="F523" s="120"/>
      <c r="G523" s="121"/>
      <c r="H523" s="120"/>
      <c r="I523" s="121"/>
      <c r="J523" s="121"/>
      <c r="K523" s="53"/>
      <c r="L523" s="120"/>
      <c r="M523" s="120"/>
      <c r="N523" s="120"/>
      <c r="O523" s="120"/>
      <c r="P523" s="120"/>
      <c r="Q523" s="120"/>
    </row>
    <row r="524" spans="6:17" x14ac:dyDescent="0.25">
      <c r="F524" s="120"/>
      <c r="G524" s="121"/>
      <c r="H524" s="120"/>
      <c r="I524" s="121"/>
      <c r="J524" s="121"/>
      <c r="K524" s="53"/>
      <c r="L524" s="120"/>
      <c r="M524" s="120"/>
      <c r="N524" s="120"/>
      <c r="O524" s="120"/>
      <c r="P524" s="120"/>
      <c r="Q524" s="120"/>
    </row>
    <row r="525" spans="6:17" x14ac:dyDescent="0.25">
      <c r="F525" s="120"/>
      <c r="G525" s="121"/>
      <c r="H525" s="120"/>
      <c r="I525" s="121"/>
      <c r="J525" s="121"/>
      <c r="K525" s="53"/>
      <c r="L525" s="120"/>
      <c r="M525" s="120"/>
      <c r="N525" s="120"/>
      <c r="O525" s="120"/>
      <c r="P525" s="120"/>
      <c r="Q525" s="120"/>
    </row>
    <row r="526" spans="6:17" x14ac:dyDescent="0.25">
      <c r="F526" s="120"/>
      <c r="G526" s="121"/>
      <c r="H526" s="120"/>
      <c r="I526" s="121"/>
      <c r="J526" s="121"/>
      <c r="K526" s="53"/>
      <c r="L526" s="120"/>
      <c r="M526" s="120"/>
      <c r="N526" s="120"/>
      <c r="O526" s="120"/>
      <c r="P526" s="120"/>
      <c r="Q526" s="120"/>
    </row>
    <row r="527" spans="6:17" x14ac:dyDescent="0.25">
      <c r="F527" s="120"/>
      <c r="G527" s="121"/>
      <c r="H527" s="120"/>
      <c r="I527" s="121"/>
      <c r="J527" s="121"/>
      <c r="K527" s="53"/>
      <c r="L527" s="120"/>
      <c r="M527" s="120"/>
      <c r="N527" s="120"/>
      <c r="O527" s="120"/>
      <c r="P527" s="120"/>
      <c r="Q527" s="120"/>
    </row>
    <row r="528" spans="6:17" x14ac:dyDescent="0.25">
      <c r="F528" s="120"/>
      <c r="G528" s="121"/>
      <c r="H528" s="120"/>
      <c r="I528" s="121"/>
      <c r="J528" s="121"/>
      <c r="K528" s="53"/>
      <c r="L528" s="120"/>
      <c r="M528" s="120"/>
      <c r="N528" s="120"/>
      <c r="O528" s="120"/>
      <c r="P528" s="120"/>
      <c r="Q528" s="120"/>
    </row>
    <row r="529" spans="6:17" x14ac:dyDescent="0.25">
      <c r="F529" s="120"/>
      <c r="G529" s="121"/>
      <c r="H529" s="120"/>
      <c r="I529" s="121"/>
      <c r="J529" s="121"/>
      <c r="K529" s="53"/>
      <c r="L529" s="120"/>
      <c r="M529" s="120"/>
      <c r="N529" s="120"/>
      <c r="O529" s="120"/>
      <c r="P529" s="120"/>
      <c r="Q529" s="120"/>
    </row>
    <row r="530" spans="6:17" x14ac:dyDescent="0.25">
      <c r="F530" s="120"/>
      <c r="G530" s="121"/>
      <c r="H530" s="120"/>
      <c r="I530" s="121"/>
      <c r="J530" s="121"/>
      <c r="K530" s="53"/>
      <c r="L530" s="120"/>
      <c r="M530" s="120"/>
      <c r="N530" s="120"/>
      <c r="O530" s="120"/>
      <c r="P530" s="120"/>
      <c r="Q530" s="120"/>
    </row>
    <row r="531" spans="6:17" x14ac:dyDescent="0.25">
      <c r="F531" s="120"/>
      <c r="G531" s="121"/>
      <c r="H531" s="120"/>
      <c r="I531" s="121"/>
      <c r="J531" s="121"/>
      <c r="K531" s="53"/>
      <c r="L531" s="120"/>
      <c r="M531" s="120"/>
      <c r="N531" s="120"/>
      <c r="O531" s="120"/>
      <c r="P531" s="120"/>
      <c r="Q531" s="120"/>
    </row>
    <row r="532" spans="6:17" x14ac:dyDescent="0.25">
      <c r="F532" s="120"/>
      <c r="G532" s="121"/>
      <c r="H532" s="120"/>
      <c r="I532" s="121"/>
      <c r="J532" s="121"/>
      <c r="K532" s="53"/>
      <c r="L532" s="120"/>
      <c r="M532" s="120"/>
      <c r="N532" s="120"/>
      <c r="O532" s="120"/>
      <c r="P532" s="120"/>
      <c r="Q532" s="120"/>
    </row>
    <row r="533" spans="6:17" x14ac:dyDescent="0.25">
      <c r="F533" s="120"/>
      <c r="G533" s="121"/>
      <c r="H533" s="120"/>
      <c r="I533" s="121"/>
      <c r="J533" s="121"/>
      <c r="K533" s="53"/>
      <c r="L533" s="120"/>
      <c r="M533" s="120"/>
      <c r="N533" s="120"/>
      <c r="O533" s="120"/>
      <c r="P533" s="120"/>
      <c r="Q533" s="120"/>
    </row>
    <row r="534" spans="6:17" x14ac:dyDescent="0.25">
      <c r="F534" s="120"/>
      <c r="G534" s="121"/>
      <c r="H534" s="120"/>
      <c r="I534" s="121"/>
      <c r="J534" s="121"/>
      <c r="K534" s="53"/>
      <c r="L534" s="120"/>
      <c r="M534" s="120"/>
      <c r="N534" s="120"/>
      <c r="O534" s="120"/>
      <c r="P534" s="120"/>
      <c r="Q534" s="120"/>
    </row>
    <row r="535" spans="6:17" x14ac:dyDescent="0.25">
      <c r="F535" s="120"/>
      <c r="G535" s="121"/>
      <c r="H535" s="120"/>
      <c r="I535" s="121"/>
      <c r="J535" s="121"/>
      <c r="K535" s="53"/>
      <c r="L535" s="120"/>
      <c r="M535" s="120"/>
      <c r="N535" s="120"/>
      <c r="O535" s="120"/>
      <c r="P535" s="120"/>
      <c r="Q535" s="120"/>
    </row>
    <row r="536" spans="6:17" x14ac:dyDescent="0.25">
      <c r="F536" s="120"/>
      <c r="G536" s="121"/>
      <c r="H536" s="120"/>
      <c r="I536" s="121"/>
      <c r="J536" s="121"/>
      <c r="K536" s="53"/>
      <c r="L536" s="120"/>
      <c r="M536" s="120"/>
      <c r="N536" s="120"/>
      <c r="O536" s="120"/>
      <c r="P536" s="120"/>
      <c r="Q536" s="120"/>
    </row>
    <row r="537" spans="6:17" x14ac:dyDescent="0.25">
      <c r="F537" s="120"/>
      <c r="G537" s="121"/>
      <c r="H537" s="120"/>
      <c r="I537" s="121"/>
      <c r="J537" s="121"/>
      <c r="K537" s="53"/>
      <c r="L537" s="120"/>
      <c r="M537" s="120"/>
      <c r="N537" s="120"/>
      <c r="O537" s="120"/>
      <c r="P537" s="120"/>
      <c r="Q537" s="120"/>
    </row>
    <row r="538" spans="6:17" x14ac:dyDescent="0.25">
      <c r="F538" s="120"/>
      <c r="G538" s="121"/>
      <c r="H538" s="120"/>
      <c r="I538" s="121"/>
      <c r="J538" s="121"/>
      <c r="K538" s="53"/>
      <c r="L538" s="120"/>
      <c r="M538" s="120"/>
      <c r="N538" s="120"/>
      <c r="O538" s="120"/>
      <c r="P538" s="120"/>
      <c r="Q538" s="120"/>
    </row>
    <row r="539" spans="6:17" x14ac:dyDescent="0.25">
      <c r="F539" s="120"/>
      <c r="G539" s="121"/>
      <c r="H539" s="120"/>
      <c r="I539" s="121"/>
      <c r="J539" s="121"/>
      <c r="K539" s="53"/>
      <c r="L539" s="120"/>
      <c r="M539" s="120"/>
      <c r="N539" s="120"/>
      <c r="O539" s="120"/>
      <c r="P539" s="120"/>
      <c r="Q539" s="120"/>
    </row>
    <row r="540" spans="6:17" x14ac:dyDescent="0.25">
      <c r="F540" s="120"/>
      <c r="G540" s="121"/>
      <c r="H540" s="120"/>
      <c r="I540" s="121"/>
      <c r="J540" s="121"/>
      <c r="K540" s="53"/>
      <c r="L540" s="120"/>
      <c r="M540" s="120"/>
      <c r="N540" s="120"/>
      <c r="O540" s="120"/>
      <c r="P540" s="120"/>
      <c r="Q540" s="120"/>
    </row>
    <row r="541" spans="6:17" x14ac:dyDescent="0.25">
      <c r="F541" s="120"/>
      <c r="G541" s="121"/>
      <c r="H541" s="120"/>
      <c r="I541" s="121"/>
      <c r="J541" s="121"/>
      <c r="K541" s="53"/>
      <c r="L541" s="120"/>
      <c r="M541" s="120"/>
      <c r="N541" s="120"/>
      <c r="O541" s="120"/>
      <c r="P541" s="120"/>
      <c r="Q541" s="120"/>
    </row>
    <row r="542" spans="6:17" x14ac:dyDescent="0.25">
      <c r="F542" s="120"/>
      <c r="G542" s="121"/>
      <c r="H542" s="120"/>
      <c r="I542" s="121"/>
      <c r="J542" s="121"/>
      <c r="K542" s="53"/>
      <c r="L542" s="120"/>
      <c r="M542" s="120"/>
      <c r="N542" s="120"/>
      <c r="O542" s="120"/>
      <c r="P542" s="120"/>
      <c r="Q542" s="120"/>
    </row>
    <row r="543" spans="6:17" x14ac:dyDescent="0.25">
      <c r="F543" s="120"/>
      <c r="G543" s="121"/>
      <c r="H543" s="120"/>
      <c r="I543" s="121"/>
      <c r="J543" s="121"/>
      <c r="K543" s="53"/>
      <c r="L543" s="120"/>
      <c r="M543" s="120"/>
      <c r="N543" s="120"/>
      <c r="O543" s="120"/>
      <c r="P543" s="120"/>
      <c r="Q543" s="120"/>
    </row>
    <row r="544" spans="6:17" x14ac:dyDescent="0.25">
      <c r="F544" s="120"/>
      <c r="G544" s="121"/>
      <c r="H544" s="120"/>
      <c r="I544" s="121"/>
      <c r="J544" s="121"/>
      <c r="K544" s="53"/>
      <c r="L544" s="120"/>
      <c r="M544" s="120"/>
      <c r="N544" s="120"/>
      <c r="O544" s="120"/>
      <c r="P544" s="120"/>
      <c r="Q544" s="120"/>
    </row>
    <row r="545" spans="6:17" x14ac:dyDescent="0.25">
      <c r="F545" s="120"/>
      <c r="G545" s="121"/>
      <c r="H545" s="120"/>
      <c r="I545" s="121"/>
      <c r="J545" s="121"/>
      <c r="K545" s="53"/>
      <c r="L545" s="120"/>
      <c r="M545" s="120"/>
      <c r="N545" s="120"/>
      <c r="O545" s="120"/>
      <c r="P545" s="120"/>
      <c r="Q545" s="120"/>
    </row>
    <row r="546" spans="6:17" x14ac:dyDescent="0.25">
      <c r="F546" s="120"/>
      <c r="G546" s="121"/>
      <c r="H546" s="120"/>
      <c r="I546" s="121"/>
      <c r="J546" s="121"/>
      <c r="K546" s="53"/>
      <c r="L546" s="120"/>
      <c r="M546" s="120"/>
      <c r="N546" s="120"/>
      <c r="O546" s="120"/>
      <c r="P546" s="120"/>
      <c r="Q546" s="120"/>
    </row>
    <row r="547" spans="6:17" x14ac:dyDescent="0.25">
      <c r="F547" s="120"/>
      <c r="G547" s="121"/>
      <c r="H547" s="120"/>
      <c r="I547" s="121"/>
      <c r="J547" s="121"/>
      <c r="K547" s="53"/>
      <c r="L547" s="120"/>
      <c r="M547" s="120"/>
      <c r="N547" s="120"/>
      <c r="O547" s="120"/>
      <c r="P547" s="120"/>
      <c r="Q547" s="120"/>
    </row>
    <row r="548" spans="6:17" x14ac:dyDescent="0.25">
      <c r="F548" s="120"/>
      <c r="G548" s="121"/>
      <c r="H548" s="120"/>
      <c r="I548" s="121"/>
      <c r="J548" s="121"/>
      <c r="K548" s="53"/>
      <c r="L548" s="120"/>
      <c r="M548" s="120"/>
      <c r="N548" s="120"/>
      <c r="O548" s="120"/>
      <c r="P548" s="120"/>
      <c r="Q548" s="120"/>
    </row>
    <row r="549" spans="6:17" x14ac:dyDescent="0.25">
      <c r="F549" s="120"/>
      <c r="G549" s="121"/>
      <c r="H549" s="120"/>
      <c r="I549" s="121"/>
      <c r="J549" s="121"/>
      <c r="K549" s="53"/>
      <c r="L549" s="120"/>
      <c r="M549" s="120"/>
      <c r="N549" s="120"/>
      <c r="O549" s="120"/>
      <c r="P549" s="120"/>
      <c r="Q549" s="120"/>
    </row>
    <row r="550" spans="6:17" x14ac:dyDescent="0.25">
      <c r="F550" s="120"/>
      <c r="G550" s="121"/>
      <c r="H550" s="120"/>
      <c r="I550" s="121"/>
      <c r="J550" s="121"/>
      <c r="K550" s="53"/>
      <c r="L550" s="120"/>
      <c r="M550" s="120"/>
      <c r="N550" s="120"/>
      <c r="O550" s="120"/>
      <c r="P550" s="120"/>
      <c r="Q550" s="120"/>
    </row>
    <row r="551" spans="6:17" x14ac:dyDescent="0.25">
      <c r="F551" s="120"/>
      <c r="G551" s="121"/>
      <c r="H551" s="120"/>
      <c r="I551" s="121"/>
      <c r="J551" s="121"/>
      <c r="K551" s="53"/>
      <c r="L551" s="120"/>
      <c r="M551" s="120"/>
      <c r="N551" s="120"/>
      <c r="O551" s="120"/>
      <c r="P551" s="120"/>
      <c r="Q551" s="120"/>
    </row>
    <row r="552" spans="6:17" x14ac:dyDescent="0.25">
      <c r="F552" s="120"/>
      <c r="G552" s="121"/>
      <c r="H552" s="120"/>
      <c r="I552" s="121"/>
      <c r="J552" s="121"/>
      <c r="K552" s="53"/>
      <c r="L552" s="120"/>
      <c r="M552" s="120"/>
      <c r="N552" s="120"/>
      <c r="O552" s="120"/>
      <c r="P552" s="120"/>
      <c r="Q552" s="120"/>
    </row>
    <row r="553" spans="6:17" x14ac:dyDescent="0.25">
      <c r="F553" s="120"/>
      <c r="G553" s="121"/>
      <c r="H553" s="120"/>
      <c r="I553" s="121"/>
      <c r="J553" s="121"/>
      <c r="K553" s="53"/>
      <c r="L553" s="120"/>
      <c r="M553" s="120"/>
      <c r="N553" s="120"/>
      <c r="O553" s="120"/>
      <c r="P553" s="120"/>
      <c r="Q553" s="120"/>
    </row>
    <row r="554" spans="6:17" x14ac:dyDescent="0.25">
      <c r="F554" s="120"/>
      <c r="G554" s="121"/>
      <c r="H554" s="120"/>
      <c r="I554" s="121"/>
      <c r="J554" s="121"/>
      <c r="K554" s="53"/>
      <c r="L554" s="120"/>
      <c r="M554" s="120"/>
      <c r="N554" s="120"/>
      <c r="O554" s="120"/>
      <c r="P554" s="120"/>
      <c r="Q554" s="120"/>
    </row>
    <row r="555" spans="6:17" x14ac:dyDescent="0.25">
      <c r="F555" s="120"/>
      <c r="G555" s="121"/>
      <c r="H555" s="120"/>
      <c r="I555" s="121"/>
      <c r="J555" s="121"/>
      <c r="K555" s="53"/>
      <c r="L555" s="120"/>
      <c r="M555" s="120"/>
      <c r="N555" s="120"/>
      <c r="O555" s="120"/>
      <c r="P555" s="120"/>
      <c r="Q555" s="120"/>
    </row>
    <row r="556" spans="6:17" x14ac:dyDescent="0.25">
      <c r="F556" s="120"/>
      <c r="G556" s="121"/>
      <c r="H556" s="120"/>
      <c r="I556" s="121"/>
      <c r="J556" s="121"/>
      <c r="K556" s="53"/>
      <c r="L556" s="120"/>
      <c r="M556" s="120"/>
      <c r="N556" s="120"/>
      <c r="O556" s="120"/>
      <c r="P556" s="120"/>
      <c r="Q556" s="120"/>
    </row>
    <row r="557" spans="6:17" x14ac:dyDescent="0.25">
      <c r="F557" s="120"/>
      <c r="G557" s="121"/>
      <c r="H557" s="120"/>
      <c r="I557" s="121"/>
      <c r="J557" s="121"/>
      <c r="K557" s="53"/>
      <c r="L557" s="120"/>
      <c r="M557" s="120"/>
      <c r="N557" s="120"/>
      <c r="O557" s="120"/>
      <c r="P557" s="120"/>
      <c r="Q557" s="120"/>
    </row>
    <row r="558" spans="6:17" x14ac:dyDescent="0.25">
      <c r="F558" s="120"/>
      <c r="G558" s="121"/>
      <c r="H558" s="120"/>
      <c r="I558" s="121"/>
      <c r="J558" s="121"/>
      <c r="K558" s="53"/>
      <c r="L558" s="120"/>
      <c r="M558" s="120"/>
      <c r="N558" s="120"/>
      <c r="O558" s="120"/>
      <c r="P558" s="120"/>
      <c r="Q558" s="120"/>
    </row>
    <row r="559" spans="6:17" x14ac:dyDescent="0.25">
      <c r="F559" s="120"/>
      <c r="G559" s="121"/>
      <c r="H559" s="120"/>
      <c r="I559" s="121"/>
      <c r="J559" s="121"/>
      <c r="K559" s="53"/>
      <c r="L559" s="120"/>
      <c r="M559" s="120"/>
      <c r="N559" s="120"/>
      <c r="O559" s="120"/>
      <c r="P559" s="120"/>
      <c r="Q559" s="120"/>
    </row>
    <row r="560" spans="6:17" x14ac:dyDescent="0.25">
      <c r="F560" s="120"/>
      <c r="G560" s="121"/>
      <c r="H560" s="120"/>
      <c r="I560" s="121"/>
      <c r="J560" s="121"/>
      <c r="K560" s="53"/>
      <c r="L560" s="120"/>
      <c r="M560" s="120"/>
      <c r="N560" s="120"/>
      <c r="O560" s="120"/>
      <c r="P560" s="120"/>
      <c r="Q560" s="120"/>
    </row>
    <row r="561" spans="6:17" x14ac:dyDescent="0.25">
      <c r="F561" s="120"/>
      <c r="G561" s="121"/>
      <c r="H561" s="120"/>
      <c r="I561" s="121"/>
      <c r="J561" s="121"/>
      <c r="K561" s="53"/>
      <c r="L561" s="120"/>
      <c r="M561" s="120"/>
      <c r="N561" s="120"/>
      <c r="O561" s="120"/>
      <c r="P561" s="120"/>
      <c r="Q561" s="120"/>
    </row>
    <row r="562" spans="6:17" x14ac:dyDescent="0.25">
      <c r="F562" s="120"/>
      <c r="G562" s="121"/>
      <c r="H562" s="120"/>
      <c r="I562" s="121"/>
      <c r="J562" s="121"/>
      <c r="K562" s="53"/>
      <c r="L562" s="120"/>
      <c r="M562" s="120"/>
      <c r="N562" s="120"/>
      <c r="O562" s="120"/>
      <c r="P562" s="120"/>
      <c r="Q562" s="120"/>
    </row>
    <row r="563" spans="6:17" x14ac:dyDescent="0.25">
      <c r="F563" s="120"/>
      <c r="G563" s="121"/>
      <c r="H563" s="120"/>
      <c r="I563" s="121"/>
      <c r="J563" s="121"/>
      <c r="K563" s="53"/>
      <c r="L563" s="120"/>
      <c r="M563" s="120"/>
      <c r="N563" s="120"/>
      <c r="O563" s="120"/>
      <c r="P563" s="120"/>
      <c r="Q563" s="120"/>
    </row>
    <row r="564" spans="6:17" x14ac:dyDescent="0.25">
      <c r="F564" s="120"/>
      <c r="G564" s="121"/>
      <c r="H564" s="120"/>
      <c r="I564" s="121"/>
      <c r="J564" s="121"/>
      <c r="K564" s="53"/>
      <c r="L564" s="120"/>
      <c r="M564" s="120"/>
      <c r="N564" s="120"/>
      <c r="O564" s="120"/>
      <c r="P564" s="120"/>
      <c r="Q564" s="120"/>
    </row>
    <row r="565" spans="6:17" x14ac:dyDescent="0.25">
      <c r="F565" s="120"/>
      <c r="G565" s="121"/>
      <c r="H565" s="120"/>
      <c r="I565" s="121"/>
      <c r="J565" s="121"/>
      <c r="K565" s="53"/>
      <c r="L565" s="120"/>
      <c r="M565" s="120"/>
      <c r="N565" s="120"/>
      <c r="O565" s="120"/>
      <c r="P565" s="120"/>
      <c r="Q565" s="120"/>
    </row>
    <row r="566" spans="6:17" x14ac:dyDescent="0.25">
      <c r="F566" s="120"/>
      <c r="G566" s="121"/>
      <c r="H566" s="120"/>
      <c r="I566" s="121"/>
      <c r="J566" s="121"/>
      <c r="K566" s="53"/>
      <c r="L566" s="120"/>
      <c r="M566" s="120"/>
      <c r="N566" s="120"/>
      <c r="O566" s="120"/>
      <c r="P566" s="120"/>
      <c r="Q566" s="120"/>
    </row>
    <row r="567" spans="6:17" x14ac:dyDescent="0.25">
      <c r="F567" s="120"/>
      <c r="G567" s="121"/>
      <c r="H567" s="120"/>
      <c r="I567" s="121"/>
      <c r="J567" s="121"/>
      <c r="K567" s="53"/>
      <c r="L567" s="120"/>
      <c r="M567" s="120"/>
      <c r="N567" s="120"/>
      <c r="O567" s="120"/>
      <c r="P567" s="120"/>
      <c r="Q567" s="120"/>
    </row>
    <row r="568" spans="6:17" x14ac:dyDescent="0.25">
      <c r="F568" s="120"/>
      <c r="G568" s="121"/>
      <c r="H568" s="120"/>
      <c r="I568" s="121"/>
      <c r="J568" s="121"/>
      <c r="K568" s="53"/>
      <c r="L568" s="120"/>
      <c r="M568" s="120"/>
      <c r="N568" s="120"/>
      <c r="O568" s="120"/>
      <c r="P568" s="120"/>
      <c r="Q568" s="120"/>
    </row>
    <row r="569" spans="6:17" x14ac:dyDescent="0.25">
      <c r="F569" s="120"/>
      <c r="G569" s="121"/>
      <c r="H569" s="120"/>
      <c r="I569" s="121"/>
      <c r="J569" s="121"/>
      <c r="K569" s="53"/>
      <c r="L569" s="120"/>
      <c r="M569" s="120"/>
      <c r="N569" s="120"/>
      <c r="O569" s="120"/>
      <c r="P569" s="120"/>
      <c r="Q569" s="120"/>
    </row>
    <row r="570" spans="6:17" x14ac:dyDescent="0.25">
      <c r="F570" s="120"/>
      <c r="G570" s="121"/>
      <c r="H570" s="120"/>
      <c r="I570" s="121"/>
      <c r="J570" s="121"/>
      <c r="K570" s="53"/>
      <c r="L570" s="120"/>
      <c r="M570" s="120"/>
      <c r="N570" s="120"/>
      <c r="O570" s="120"/>
      <c r="P570" s="120"/>
      <c r="Q570" s="120"/>
    </row>
    <row r="571" spans="6:17" x14ac:dyDescent="0.25">
      <c r="F571" s="120"/>
      <c r="G571" s="121"/>
      <c r="H571" s="120"/>
      <c r="I571" s="121"/>
      <c r="J571" s="121"/>
      <c r="K571" s="53"/>
      <c r="L571" s="120"/>
      <c r="M571" s="120"/>
      <c r="N571" s="120"/>
      <c r="O571" s="120"/>
      <c r="P571" s="120"/>
      <c r="Q571" s="120"/>
    </row>
    <row r="572" spans="6:17" x14ac:dyDescent="0.25">
      <c r="F572" s="120"/>
      <c r="G572" s="121"/>
      <c r="H572" s="120"/>
      <c r="I572" s="121"/>
      <c r="J572" s="121"/>
      <c r="K572" s="53"/>
      <c r="L572" s="120"/>
      <c r="M572" s="120"/>
      <c r="N572" s="120"/>
      <c r="O572" s="120"/>
      <c r="P572" s="120"/>
      <c r="Q572" s="120"/>
    </row>
    <row r="573" spans="6:17" x14ac:dyDescent="0.25">
      <c r="F573" s="120"/>
      <c r="G573" s="121"/>
      <c r="H573" s="120"/>
      <c r="I573" s="121"/>
      <c r="J573" s="121"/>
      <c r="K573" s="53"/>
      <c r="L573" s="120"/>
      <c r="M573" s="120"/>
      <c r="N573" s="120"/>
      <c r="O573" s="120"/>
      <c r="P573" s="120"/>
      <c r="Q573" s="120"/>
    </row>
    <row r="574" spans="6:17" x14ac:dyDescent="0.25">
      <c r="F574" s="120"/>
      <c r="G574" s="121"/>
      <c r="H574" s="120"/>
      <c r="I574" s="121"/>
      <c r="J574" s="121"/>
      <c r="K574" s="53"/>
      <c r="L574" s="120"/>
      <c r="M574" s="120"/>
      <c r="N574" s="120"/>
      <c r="O574" s="120"/>
      <c r="P574" s="120"/>
      <c r="Q574" s="120"/>
    </row>
    <row r="575" spans="6:17" x14ac:dyDescent="0.25">
      <c r="F575" s="120"/>
      <c r="G575" s="121"/>
      <c r="H575" s="120"/>
      <c r="I575" s="121"/>
      <c r="J575" s="121"/>
      <c r="K575" s="53"/>
      <c r="L575" s="120"/>
      <c r="M575" s="120"/>
      <c r="N575" s="120"/>
      <c r="O575" s="120"/>
      <c r="P575" s="120"/>
      <c r="Q575" s="120"/>
    </row>
    <row r="576" spans="6:17" x14ac:dyDescent="0.25">
      <c r="F576" s="120"/>
      <c r="G576" s="121"/>
      <c r="H576" s="120"/>
      <c r="I576" s="121"/>
      <c r="J576" s="121"/>
      <c r="K576" s="53"/>
      <c r="L576" s="120"/>
      <c r="M576" s="120"/>
      <c r="N576" s="120"/>
      <c r="O576" s="120"/>
      <c r="P576" s="120"/>
      <c r="Q576" s="120"/>
    </row>
    <row r="577" spans="6:17" x14ac:dyDescent="0.25">
      <c r="F577" s="120"/>
      <c r="G577" s="121"/>
      <c r="H577" s="120"/>
      <c r="I577" s="121"/>
      <c r="J577" s="121"/>
      <c r="K577" s="53"/>
      <c r="L577" s="120"/>
      <c r="M577" s="120"/>
      <c r="N577" s="120"/>
      <c r="O577" s="120"/>
      <c r="P577" s="120"/>
      <c r="Q577" s="120"/>
    </row>
    <row r="578" spans="6:17" x14ac:dyDescent="0.25">
      <c r="F578" s="120"/>
      <c r="G578" s="121"/>
      <c r="H578" s="120"/>
      <c r="I578" s="121"/>
      <c r="J578" s="121"/>
      <c r="K578" s="53"/>
      <c r="L578" s="120"/>
      <c r="M578" s="120"/>
      <c r="N578" s="120"/>
      <c r="O578" s="120"/>
      <c r="P578" s="120"/>
      <c r="Q578" s="120"/>
    </row>
    <row r="579" spans="6:17" x14ac:dyDescent="0.25">
      <c r="F579" s="120"/>
      <c r="G579" s="121"/>
      <c r="H579" s="120"/>
      <c r="I579" s="121"/>
      <c r="J579" s="121"/>
      <c r="K579" s="53"/>
      <c r="L579" s="120"/>
      <c r="M579" s="120"/>
      <c r="N579" s="120"/>
      <c r="O579" s="120"/>
      <c r="P579" s="120"/>
      <c r="Q579" s="120"/>
    </row>
    <row r="580" spans="6:17" x14ac:dyDescent="0.25">
      <c r="F580" s="120"/>
      <c r="G580" s="121"/>
      <c r="H580" s="120"/>
      <c r="I580" s="121"/>
      <c r="J580" s="121"/>
      <c r="K580" s="53"/>
      <c r="L580" s="120"/>
      <c r="M580" s="120"/>
      <c r="N580" s="120"/>
      <c r="O580" s="120"/>
      <c r="P580" s="120"/>
      <c r="Q580" s="120"/>
    </row>
    <row r="581" spans="6:17" x14ac:dyDescent="0.25">
      <c r="F581" s="120"/>
      <c r="G581" s="121"/>
      <c r="H581" s="120"/>
      <c r="I581" s="121"/>
      <c r="J581" s="121"/>
      <c r="K581" s="53"/>
      <c r="L581" s="120"/>
      <c r="M581" s="120"/>
      <c r="N581" s="120"/>
      <c r="O581" s="120"/>
      <c r="P581" s="120"/>
      <c r="Q581" s="120"/>
    </row>
    <row r="582" spans="6:17" x14ac:dyDescent="0.25">
      <c r="F582" s="120"/>
      <c r="G582" s="121"/>
      <c r="H582" s="120"/>
      <c r="I582" s="121"/>
      <c r="J582" s="121"/>
      <c r="K582" s="53"/>
      <c r="L582" s="120"/>
      <c r="M582" s="120"/>
      <c r="N582" s="120"/>
      <c r="O582" s="120"/>
      <c r="P582" s="120"/>
      <c r="Q582" s="120"/>
    </row>
    <row r="583" spans="6:17" x14ac:dyDescent="0.25">
      <c r="F583" s="120"/>
      <c r="G583" s="121"/>
      <c r="H583" s="120"/>
      <c r="I583" s="121"/>
      <c r="J583" s="121"/>
      <c r="K583" s="53"/>
      <c r="L583" s="120"/>
      <c r="M583" s="120"/>
      <c r="N583" s="120"/>
      <c r="O583" s="120"/>
      <c r="P583" s="120"/>
      <c r="Q583" s="120"/>
    </row>
    <row r="584" spans="6:17" x14ac:dyDescent="0.25">
      <c r="F584" s="120"/>
      <c r="G584" s="121"/>
      <c r="H584" s="120"/>
      <c r="I584" s="121"/>
      <c r="J584" s="121"/>
      <c r="K584" s="53"/>
      <c r="L584" s="120"/>
      <c r="M584" s="120"/>
      <c r="N584" s="120"/>
      <c r="O584" s="120"/>
      <c r="P584" s="120"/>
      <c r="Q584" s="120"/>
    </row>
    <row r="585" spans="6:17" x14ac:dyDescent="0.25">
      <c r="F585" s="120"/>
      <c r="G585" s="121"/>
      <c r="H585" s="120"/>
      <c r="I585" s="121"/>
      <c r="J585" s="121"/>
      <c r="K585" s="53"/>
      <c r="L585" s="120"/>
      <c r="M585" s="120"/>
      <c r="N585" s="120"/>
      <c r="O585" s="120"/>
      <c r="P585" s="120"/>
      <c r="Q585" s="120"/>
    </row>
    <row r="586" spans="6:17" x14ac:dyDescent="0.25">
      <c r="F586" s="120"/>
      <c r="G586" s="121"/>
      <c r="H586" s="120"/>
      <c r="I586" s="121"/>
      <c r="J586" s="121"/>
      <c r="K586" s="53"/>
      <c r="L586" s="120"/>
      <c r="M586" s="120"/>
      <c r="N586" s="120"/>
      <c r="O586" s="120"/>
      <c r="P586" s="120"/>
      <c r="Q586" s="120"/>
    </row>
    <row r="587" spans="6:17" x14ac:dyDescent="0.25">
      <c r="F587" s="120"/>
      <c r="G587" s="121"/>
      <c r="H587" s="120"/>
      <c r="I587" s="121"/>
      <c r="J587" s="121"/>
      <c r="K587" s="53"/>
      <c r="L587" s="120"/>
      <c r="M587" s="120"/>
      <c r="N587" s="120"/>
      <c r="O587" s="120"/>
      <c r="P587" s="120"/>
      <c r="Q587" s="120"/>
    </row>
    <row r="588" spans="6:17" x14ac:dyDescent="0.25">
      <c r="F588" s="120"/>
      <c r="G588" s="121"/>
      <c r="H588" s="120"/>
      <c r="I588" s="121"/>
      <c r="J588" s="121"/>
      <c r="K588" s="53"/>
      <c r="L588" s="120"/>
      <c r="M588" s="120"/>
      <c r="N588" s="120"/>
      <c r="O588" s="120"/>
      <c r="P588" s="120"/>
      <c r="Q588" s="120"/>
    </row>
    <row r="589" spans="6:17" x14ac:dyDescent="0.25">
      <c r="F589" s="120"/>
      <c r="G589" s="121"/>
      <c r="H589" s="120"/>
      <c r="I589" s="121"/>
      <c r="J589" s="121"/>
      <c r="K589" s="53"/>
      <c r="L589" s="120"/>
      <c r="M589" s="120"/>
      <c r="N589" s="120"/>
      <c r="O589" s="120"/>
      <c r="P589" s="120"/>
      <c r="Q589" s="120"/>
    </row>
    <row r="590" spans="6:17" x14ac:dyDescent="0.25">
      <c r="F590" s="120"/>
      <c r="G590" s="121"/>
      <c r="H590" s="120"/>
      <c r="I590" s="121"/>
      <c r="J590" s="121"/>
      <c r="K590" s="53"/>
      <c r="L590" s="120"/>
      <c r="M590" s="120"/>
      <c r="N590" s="120"/>
      <c r="O590" s="120"/>
      <c r="P590" s="120"/>
      <c r="Q590" s="120"/>
    </row>
    <row r="591" spans="6:17" x14ac:dyDescent="0.25">
      <c r="F591" s="120"/>
      <c r="G591" s="121"/>
      <c r="H591" s="120"/>
      <c r="I591" s="121"/>
      <c r="J591" s="121"/>
      <c r="K591" s="53"/>
      <c r="L591" s="120"/>
      <c r="M591" s="120"/>
      <c r="N591" s="120"/>
      <c r="O591" s="120"/>
      <c r="P591" s="120"/>
      <c r="Q591" s="120"/>
    </row>
    <row r="592" spans="6:17" x14ac:dyDescent="0.25">
      <c r="F592" s="120"/>
      <c r="G592" s="121"/>
      <c r="H592" s="120"/>
      <c r="I592" s="121"/>
      <c r="J592" s="121"/>
      <c r="K592" s="53"/>
      <c r="L592" s="120"/>
      <c r="M592" s="120"/>
      <c r="N592" s="120"/>
      <c r="O592" s="120"/>
      <c r="P592" s="120"/>
      <c r="Q592" s="120"/>
    </row>
    <row r="593" spans="6:17" x14ac:dyDescent="0.25">
      <c r="F593" s="120"/>
      <c r="G593" s="121"/>
      <c r="H593" s="120"/>
      <c r="I593" s="121"/>
      <c r="J593" s="121"/>
      <c r="K593" s="53"/>
      <c r="L593" s="120"/>
      <c r="M593" s="120"/>
      <c r="N593" s="120"/>
      <c r="O593" s="120"/>
      <c r="P593" s="120"/>
      <c r="Q593" s="120"/>
    </row>
    <row r="594" spans="6:17" x14ac:dyDescent="0.25">
      <c r="F594" s="120"/>
      <c r="G594" s="121"/>
      <c r="H594" s="120"/>
      <c r="I594" s="121"/>
      <c r="J594" s="121"/>
      <c r="K594" s="53"/>
      <c r="L594" s="120"/>
      <c r="M594" s="120"/>
      <c r="N594" s="120"/>
      <c r="O594" s="120"/>
      <c r="P594" s="120"/>
      <c r="Q594" s="120"/>
    </row>
    <row r="595" spans="6:17" x14ac:dyDescent="0.25">
      <c r="F595" s="120"/>
      <c r="G595" s="121"/>
      <c r="H595" s="120"/>
      <c r="I595" s="121"/>
      <c r="J595" s="121"/>
      <c r="K595" s="53"/>
      <c r="L595" s="120"/>
      <c r="M595" s="120"/>
      <c r="N595" s="120"/>
      <c r="O595" s="120"/>
      <c r="P595" s="120"/>
      <c r="Q595" s="120"/>
    </row>
    <row r="596" spans="6:17" x14ac:dyDescent="0.25">
      <c r="F596" s="120"/>
      <c r="G596" s="121"/>
      <c r="H596" s="120"/>
      <c r="I596" s="121"/>
      <c r="J596" s="121"/>
      <c r="K596" s="53"/>
      <c r="L596" s="120"/>
      <c r="M596" s="120"/>
      <c r="N596" s="120"/>
      <c r="O596" s="120"/>
      <c r="P596" s="120"/>
      <c r="Q596" s="120"/>
    </row>
    <row r="597" spans="6:17" x14ac:dyDescent="0.25">
      <c r="F597" s="120"/>
      <c r="G597" s="121"/>
      <c r="H597" s="120"/>
      <c r="I597" s="121"/>
      <c r="J597" s="121"/>
      <c r="K597" s="53"/>
      <c r="L597" s="120"/>
      <c r="M597" s="120"/>
      <c r="N597" s="120"/>
      <c r="O597" s="120"/>
      <c r="P597" s="120"/>
      <c r="Q597" s="120"/>
    </row>
    <row r="598" spans="6:17" x14ac:dyDescent="0.25">
      <c r="F598" s="120"/>
      <c r="G598" s="121"/>
      <c r="H598" s="120"/>
      <c r="I598" s="121"/>
      <c r="J598" s="121"/>
      <c r="K598" s="53"/>
      <c r="L598" s="120"/>
      <c r="M598" s="120"/>
      <c r="N598" s="120"/>
      <c r="O598" s="120"/>
      <c r="P598" s="120"/>
      <c r="Q598" s="120"/>
    </row>
    <row r="599" spans="6:17" x14ac:dyDescent="0.25">
      <c r="F599" s="120"/>
      <c r="G599" s="121"/>
      <c r="H599" s="120"/>
      <c r="I599" s="121"/>
      <c r="J599" s="121"/>
      <c r="K599" s="53"/>
      <c r="L599" s="120"/>
      <c r="M599" s="120"/>
      <c r="N599" s="120"/>
      <c r="O599" s="120"/>
      <c r="P599" s="120"/>
      <c r="Q599" s="120"/>
    </row>
    <row r="600" spans="6:17" x14ac:dyDescent="0.25">
      <c r="F600" s="120"/>
      <c r="G600" s="121"/>
      <c r="H600" s="120"/>
      <c r="I600" s="121"/>
      <c r="J600" s="121"/>
      <c r="K600" s="53"/>
      <c r="L600" s="120"/>
      <c r="M600" s="120"/>
      <c r="N600" s="120"/>
      <c r="O600" s="120"/>
      <c r="P600" s="120"/>
      <c r="Q600" s="120"/>
    </row>
    <row r="601" spans="6:17" x14ac:dyDescent="0.25">
      <c r="F601" s="120"/>
      <c r="G601" s="121"/>
      <c r="H601" s="120"/>
      <c r="I601" s="121"/>
      <c r="J601" s="121"/>
      <c r="K601" s="53"/>
      <c r="L601" s="120"/>
      <c r="M601" s="120"/>
      <c r="N601" s="120"/>
      <c r="O601" s="120"/>
      <c r="P601" s="120"/>
      <c r="Q601" s="120"/>
    </row>
    <row r="602" spans="6:17" x14ac:dyDescent="0.25">
      <c r="F602" s="120"/>
      <c r="G602" s="121"/>
      <c r="H602" s="120"/>
      <c r="I602" s="121"/>
      <c r="J602" s="121"/>
      <c r="K602" s="53"/>
      <c r="L602" s="120"/>
      <c r="M602" s="120"/>
      <c r="N602" s="120"/>
      <c r="O602" s="120"/>
      <c r="P602" s="120"/>
      <c r="Q602" s="120"/>
    </row>
    <row r="603" spans="6:17" x14ac:dyDescent="0.25">
      <c r="F603" s="120"/>
      <c r="G603" s="121"/>
      <c r="H603" s="120"/>
      <c r="I603" s="121"/>
      <c r="J603" s="121"/>
      <c r="K603" s="53"/>
      <c r="L603" s="120"/>
      <c r="M603" s="120"/>
      <c r="N603" s="120"/>
      <c r="O603" s="120"/>
      <c r="P603" s="120"/>
      <c r="Q603" s="120"/>
    </row>
    <row r="604" spans="6:17" x14ac:dyDescent="0.25">
      <c r="F604" s="120"/>
      <c r="G604" s="121"/>
      <c r="H604" s="120"/>
      <c r="I604" s="121"/>
      <c r="J604" s="121"/>
      <c r="K604" s="53"/>
      <c r="L604" s="120"/>
      <c r="M604" s="120"/>
      <c r="N604" s="120"/>
      <c r="O604" s="120"/>
      <c r="P604" s="120"/>
      <c r="Q604" s="120"/>
    </row>
    <row r="605" spans="6:17" x14ac:dyDescent="0.25">
      <c r="F605" s="120"/>
      <c r="G605" s="121"/>
      <c r="H605" s="120"/>
      <c r="I605" s="121"/>
      <c r="J605" s="121"/>
      <c r="K605" s="53"/>
      <c r="L605" s="120"/>
      <c r="M605" s="120"/>
      <c r="N605" s="120"/>
      <c r="O605" s="120"/>
      <c r="P605" s="120"/>
      <c r="Q605" s="120"/>
    </row>
    <row r="606" spans="6:17" x14ac:dyDescent="0.25">
      <c r="F606" s="120"/>
      <c r="G606" s="121"/>
      <c r="H606" s="120"/>
      <c r="I606" s="121"/>
      <c r="J606" s="121"/>
      <c r="K606" s="53"/>
      <c r="L606" s="120"/>
      <c r="M606" s="120"/>
      <c r="N606" s="120"/>
      <c r="O606" s="120"/>
      <c r="P606" s="120"/>
      <c r="Q606" s="120"/>
    </row>
    <row r="607" spans="6:17" x14ac:dyDescent="0.25">
      <c r="F607" s="120"/>
      <c r="G607" s="121"/>
      <c r="H607" s="120"/>
      <c r="I607" s="121"/>
      <c r="J607" s="121"/>
      <c r="K607" s="53"/>
      <c r="L607" s="120"/>
      <c r="M607" s="120"/>
      <c r="N607" s="120"/>
      <c r="O607" s="120"/>
      <c r="P607" s="120"/>
      <c r="Q607" s="120"/>
    </row>
    <row r="608" spans="6:17" x14ac:dyDescent="0.25">
      <c r="F608" s="120"/>
      <c r="G608" s="121"/>
      <c r="H608" s="120"/>
      <c r="I608" s="121"/>
      <c r="J608" s="121"/>
      <c r="K608" s="53"/>
      <c r="L608" s="120"/>
      <c r="M608" s="120"/>
      <c r="N608" s="120"/>
      <c r="O608" s="120"/>
      <c r="P608" s="120"/>
      <c r="Q608" s="120"/>
    </row>
    <row r="609" spans="6:17" x14ac:dyDescent="0.25">
      <c r="F609" s="120"/>
      <c r="G609" s="121"/>
      <c r="H609" s="120"/>
      <c r="I609" s="121"/>
      <c r="J609" s="121"/>
      <c r="K609" s="53"/>
      <c r="L609" s="120"/>
      <c r="M609" s="120"/>
      <c r="N609" s="120"/>
      <c r="O609" s="120"/>
      <c r="P609" s="120"/>
      <c r="Q609" s="120"/>
    </row>
    <row r="610" spans="6:17" x14ac:dyDescent="0.25">
      <c r="F610" s="120"/>
      <c r="G610" s="121"/>
      <c r="H610" s="120"/>
      <c r="I610" s="121"/>
      <c r="J610" s="121"/>
      <c r="K610" s="53"/>
      <c r="L610" s="120"/>
      <c r="M610" s="120"/>
      <c r="N610" s="120"/>
      <c r="O610" s="120"/>
      <c r="P610" s="120"/>
      <c r="Q610" s="120"/>
    </row>
    <row r="611" spans="6:17" x14ac:dyDescent="0.25">
      <c r="F611" s="120"/>
      <c r="G611" s="121"/>
      <c r="H611" s="120"/>
      <c r="I611" s="121"/>
      <c r="J611" s="121"/>
      <c r="K611" s="53"/>
      <c r="L611" s="120"/>
      <c r="M611" s="120"/>
      <c r="N611" s="120"/>
      <c r="O611" s="120"/>
      <c r="P611" s="120"/>
      <c r="Q611" s="120"/>
    </row>
    <row r="612" spans="6:17" x14ac:dyDescent="0.25">
      <c r="F612" s="120"/>
      <c r="G612" s="121"/>
      <c r="H612" s="120"/>
      <c r="I612" s="121"/>
      <c r="J612" s="121"/>
      <c r="K612" s="53"/>
      <c r="L612" s="120"/>
      <c r="M612" s="120"/>
      <c r="N612" s="120"/>
      <c r="O612" s="120"/>
      <c r="P612" s="120"/>
      <c r="Q612" s="120"/>
    </row>
    <row r="613" spans="6:17" x14ac:dyDescent="0.25">
      <c r="F613" s="120"/>
      <c r="G613" s="121"/>
      <c r="H613" s="120"/>
      <c r="I613" s="121"/>
      <c r="J613" s="121"/>
      <c r="K613" s="53"/>
      <c r="L613" s="120"/>
      <c r="M613" s="120"/>
      <c r="N613" s="120"/>
      <c r="O613" s="120"/>
      <c r="P613" s="120"/>
      <c r="Q613" s="120"/>
    </row>
    <row r="614" spans="6:17" x14ac:dyDescent="0.25">
      <c r="F614" s="120"/>
      <c r="G614" s="121"/>
      <c r="H614" s="120"/>
      <c r="I614" s="121"/>
      <c r="J614" s="121"/>
      <c r="K614" s="53"/>
      <c r="L614" s="120"/>
      <c r="M614" s="120"/>
      <c r="N614" s="120"/>
      <c r="O614" s="120"/>
      <c r="P614" s="120"/>
      <c r="Q614" s="120"/>
    </row>
    <row r="615" spans="6:17" x14ac:dyDescent="0.25">
      <c r="F615" s="120"/>
      <c r="G615" s="121"/>
      <c r="H615" s="120"/>
      <c r="I615" s="121"/>
      <c r="J615" s="121"/>
      <c r="K615" s="53"/>
      <c r="L615" s="120"/>
      <c r="M615" s="120"/>
      <c r="N615" s="120"/>
      <c r="O615" s="120"/>
      <c r="P615" s="120"/>
      <c r="Q615" s="120"/>
    </row>
    <row r="616" spans="6:17" x14ac:dyDescent="0.25">
      <c r="F616" s="120"/>
      <c r="G616" s="121"/>
      <c r="H616" s="120"/>
      <c r="I616" s="121"/>
      <c r="J616" s="121"/>
      <c r="K616" s="53"/>
      <c r="L616" s="120"/>
      <c r="M616" s="120"/>
      <c r="N616" s="120"/>
      <c r="O616" s="120"/>
      <c r="P616" s="120"/>
      <c r="Q616" s="120"/>
    </row>
    <row r="617" spans="6:17" x14ac:dyDescent="0.25">
      <c r="F617" s="120"/>
      <c r="G617" s="121"/>
      <c r="H617" s="120"/>
      <c r="I617" s="121"/>
      <c r="J617" s="121"/>
      <c r="K617" s="53"/>
      <c r="L617" s="120"/>
      <c r="M617" s="120"/>
      <c r="N617" s="120"/>
      <c r="O617" s="120"/>
      <c r="P617" s="120"/>
      <c r="Q617" s="120"/>
    </row>
    <row r="618" spans="6:17" x14ac:dyDescent="0.25">
      <c r="F618" s="120"/>
      <c r="G618" s="121"/>
      <c r="H618" s="120"/>
      <c r="I618" s="121"/>
      <c r="J618" s="121"/>
      <c r="K618" s="53"/>
      <c r="L618" s="120"/>
      <c r="M618" s="120"/>
      <c r="N618" s="120"/>
      <c r="O618" s="120"/>
      <c r="P618" s="120"/>
      <c r="Q618" s="120"/>
    </row>
    <row r="619" spans="6:17" x14ac:dyDescent="0.25">
      <c r="F619" s="120"/>
      <c r="G619" s="121"/>
      <c r="H619" s="120"/>
      <c r="I619" s="121"/>
      <c r="J619" s="121"/>
      <c r="K619" s="53"/>
      <c r="L619" s="120"/>
      <c r="M619" s="120"/>
      <c r="N619" s="120"/>
      <c r="O619" s="120"/>
      <c r="P619" s="120"/>
      <c r="Q619" s="120"/>
    </row>
    <row r="620" spans="6:17" x14ac:dyDescent="0.25">
      <c r="F620" s="120"/>
      <c r="G620" s="121"/>
      <c r="H620" s="120"/>
      <c r="I620" s="121"/>
      <c r="J620" s="121"/>
      <c r="K620" s="53"/>
      <c r="L620" s="120"/>
      <c r="M620" s="120"/>
      <c r="N620" s="120"/>
      <c r="O620" s="120"/>
      <c r="P620" s="120"/>
      <c r="Q620" s="120"/>
    </row>
    <row r="621" spans="6:17" x14ac:dyDescent="0.25">
      <c r="F621" s="120"/>
      <c r="G621" s="121"/>
      <c r="H621" s="120"/>
      <c r="I621" s="121"/>
      <c r="J621" s="121"/>
      <c r="K621" s="53"/>
      <c r="L621" s="120"/>
      <c r="M621" s="120"/>
      <c r="N621" s="120"/>
      <c r="O621" s="120"/>
      <c r="P621" s="120"/>
      <c r="Q621" s="120"/>
    </row>
    <row r="622" spans="6:17" x14ac:dyDescent="0.25">
      <c r="F622" s="120"/>
      <c r="G622" s="121"/>
      <c r="H622" s="120"/>
      <c r="I622" s="121"/>
      <c r="J622" s="121"/>
      <c r="K622" s="53"/>
      <c r="L622" s="120"/>
      <c r="M622" s="120"/>
      <c r="N622" s="120"/>
      <c r="O622" s="120"/>
      <c r="P622" s="120"/>
      <c r="Q622" s="120"/>
    </row>
    <row r="623" spans="6:17" x14ac:dyDescent="0.25">
      <c r="F623" s="120"/>
      <c r="G623" s="121"/>
      <c r="H623" s="120"/>
      <c r="I623" s="121"/>
      <c r="J623" s="121"/>
      <c r="K623" s="53"/>
      <c r="L623" s="120"/>
      <c r="M623" s="120"/>
      <c r="N623" s="120"/>
      <c r="O623" s="120"/>
      <c r="P623" s="120"/>
      <c r="Q623" s="120"/>
    </row>
    <row r="624" spans="6:17" x14ac:dyDescent="0.25">
      <c r="F624" s="120"/>
      <c r="G624" s="121"/>
      <c r="H624" s="120"/>
      <c r="I624" s="121"/>
      <c r="J624" s="121"/>
      <c r="K624" s="53"/>
      <c r="L624" s="120"/>
      <c r="M624" s="120"/>
      <c r="N624" s="120"/>
      <c r="O624" s="120"/>
      <c r="P624" s="120"/>
      <c r="Q624" s="120"/>
    </row>
    <row r="625" spans="6:17" x14ac:dyDescent="0.25">
      <c r="F625" s="120"/>
      <c r="G625" s="121"/>
      <c r="H625" s="120"/>
      <c r="I625" s="121"/>
      <c r="J625" s="121"/>
      <c r="K625" s="53"/>
      <c r="L625" s="120"/>
      <c r="M625" s="120"/>
      <c r="N625" s="120"/>
      <c r="O625" s="120"/>
      <c r="P625" s="120"/>
      <c r="Q625" s="120"/>
    </row>
    <row r="626" spans="6:17" x14ac:dyDescent="0.25">
      <c r="F626" s="120"/>
      <c r="G626" s="121"/>
      <c r="H626" s="120"/>
      <c r="I626" s="121"/>
      <c r="J626" s="121"/>
      <c r="K626" s="53"/>
      <c r="L626" s="120"/>
      <c r="M626" s="120"/>
      <c r="N626" s="120"/>
      <c r="O626" s="120"/>
      <c r="P626" s="120"/>
      <c r="Q626" s="120"/>
    </row>
    <row r="627" spans="6:17" x14ac:dyDescent="0.25">
      <c r="F627" s="120"/>
      <c r="G627" s="121"/>
      <c r="H627" s="120"/>
      <c r="I627" s="121"/>
      <c r="J627" s="121"/>
      <c r="K627" s="53"/>
      <c r="L627" s="120"/>
      <c r="M627" s="120"/>
      <c r="N627" s="120"/>
      <c r="O627" s="120"/>
      <c r="P627" s="120"/>
      <c r="Q627" s="120"/>
    </row>
    <row r="628" spans="6:17" x14ac:dyDescent="0.25">
      <c r="F628" s="120"/>
      <c r="G628" s="121"/>
      <c r="H628" s="120"/>
      <c r="I628" s="121"/>
      <c r="J628" s="121"/>
      <c r="K628" s="53"/>
      <c r="L628" s="120"/>
      <c r="M628" s="120"/>
      <c r="N628" s="120"/>
      <c r="O628" s="120"/>
      <c r="P628" s="120"/>
      <c r="Q628" s="120"/>
    </row>
    <row r="629" spans="6:17" x14ac:dyDescent="0.25">
      <c r="F629" s="120"/>
      <c r="G629" s="121"/>
      <c r="H629" s="120"/>
      <c r="I629" s="121"/>
      <c r="J629" s="121"/>
      <c r="K629" s="53"/>
      <c r="L629" s="120"/>
      <c r="M629" s="120"/>
      <c r="N629" s="120"/>
      <c r="O629" s="120"/>
      <c r="P629" s="120"/>
      <c r="Q629" s="120"/>
    </row>
    <row r="630" spans="6:17" x14ac:dyDescent="0.25">
      <c r="F630" s="120"/>
      <c r="G630" s="121"/>
      <c r="H630" s="120"/>
      <c r="I630" s="121"/>
      <c r="J630" s="121"/>
      <c r="K630" s="53"/>
      <c r="L630" s="120"/>
      <c r="M630" s="120"/>
      <c r="N630" s="120"/>
      <c r="O630" s="120"/>
      <c r="P630" s="120"/>
      <c r="Q630" s="120"/>
    </row>
    <row r="631" spans="6:17" x14ac:dyDescent="0.25">
      <c r="F631" s="120"/>
      <c r="G631" s="121"/>
      <c r="H631" s="120"/>
      <c r="I631" s="121"/>
      <c r="J631" s="121"/>
      <c r="K631" s="53"/>
      <c r="L631" s="120"/>
      <c r="M631" s="120"/>
      <c r="N631" s="120"/>
      <c r="O631" s="120"/>
      <c r="P631" s="120"/>
      <c r="Q631" s="120"/>
    </row>
    <row r="632" spans="6:17" x14ac:dyDescent="0.25">
      <c r="F632" s="120"/>
      <c r="G632" s="121"/>
      <c r="H632" s="120"/>
      <c r="I632" s="121"/>
      <c r="J632" s="121"/>
      <c r="K632" s="53"/>
      <c r="L632" s="120"/>
      <c r="M632" s="120"/>
      <c r="N632" s="120"/>
      <c r="O632" s="120"/>
      <c r="P632" s="120"/>
      <c r="Q632" s="120"/>
    </row>
    <row r="633" spans="6:17" x14ac:dyDescent="0.25">
      <c r="F633" s="120"/>
      <c r="G633" s="121"/>
      <c r="H633" s="120"/>
      <c r="I633" s="121"/>
      <c r="J633" s="121"/>
      <c r="K633" s="53"/>
      <c r="L633" s="120"/>
      <c r="M633" s="120"/>
      <c r="N633" s="120"/>
      <c r="O633" s="120"/>
      <c r="P633" s="120"/>
      <c r="Q633" s="120"/>
    </row>
    <row r="634" spans="6:17" x14ac:dyDescent="0.25">
      <c r="F634" s="120"/>
      <c r="G634" s="121"/>
      <c r="H634" s="120"/>
      <c r="I634" s="121"/>
      <c r="J634" s="121"/>
      <c r="K634" s="53"/>
      <c r="L634" s="120"/>
      <c r="M634" s="120"/>
      <c r="N634" s="120"/>
      <c r="O634" s="120"/>
      <c r="P634" s="120"/>
      <c r="Q634" s="120"/>
    </row>
    <row r="635" spans="6:17" x14ac:dyDescent="0.25">
      <c r="F635" s="120"/>
      <c r="G635" s="121"/>
      <c r="H635" s="120"/>
      <c r="I635" s="121"/>
      <c r="J635" s="121"/>
      <c r="K635" s="53"/>
      <c r="L635" s="120"/>
      <c r="M635" s="120"/>
      <c r="N635" s="120"/>
      <c r="O635" s="120"/>
      <c r="P635" s="120"/>
      <c r="Q635" s="120"/>
    </row>
    <row r="636" spans="6:17" x14ac:dyDescent="0.25">
      <c r="F636" s="120"/>
      <c r="G636" s="121"/>
      <c r="H636" s="120"/>
      <c r="I636" s="121"/>
      <c r="J636" s="121"/>
      <c r="K636" s="53"/>
      <c r="L636" s="120"/>
      <c r="M636" s="120"/>
      <c r="N636" s="120"/>
      <c r="O636" s="120"/>
      <c r="P636" s="120"/>
      <c r="Q636" s="120"/>
    </row>
    <row r="637" spans="6:17" x14ac:dyDescent="0.25">
      <c r="F637" s="120"/>
      <c r="G637" s="121"/>
      <c r="H637" s="120"/>
      <c r="I637" s="121"/>
      <c r="J637" s="121"/>
      <c r="K637" s="53"/>
      <c r="L637" s="120"/>
      <c r="M637" s="120"/>
      <c r="N637" s="120"/>
      <c r="O637" s="120"/>
      <c r="P637" s="120"/>
      <c r="Q637" s="120"/>
    </row>
    <row r="638" spans="6:17" x14ac:dyDescent="0.25">
      <c r="F638" s="120"/>
      <c r="G638" s="121"/>
      <c r="H638" s="120"/>
      <c r="I638" s="121"/>
      <c r="J638" s="121"/>
      <c r="K638" s="53"/>
      <c r="L638" s="120"/>
      <c r="M638" s="120"/>
      <c r="N638" s="120"/>
      <c r="O638" s="120"/>
      <c r="P638" s="120"/>
      <c r="Q638" s="120"/>
    </row>
    <row r="639" spans="6:17" x14ac:dyDescent="0.25">
      <c r="F639" s="120"/>
      <c r="G639" s="121"/>
      <c r="H639" s="120"/>
      <c r="I639" s="121"/>
      <c r="J639" s="121"/>
      <c r="K639" s="53"/>
      <c r="L639" s="120"/>
      <c r="M639" s="120"/>
      <c r="N639" s="120"/>
      <c r="O639" s="120"/>
      <c r="P639" s="120"/>
      <c r="Q639" s="120"/>
    </row>
    <row r="640" spans="6:17" x14ac:dyDescent="0.25">
      <c r="F640" s="120"/>
      <c r="G640" s="121"/>
      <c r="H640" s="120"/>
      <c r="I640" s="121"/>
      <c r="J640" s="121"/>
      <c r="K640" s="53"/>
      <c r="L640" s="120"/>
      <c r="M640" s="120"/>
      <c r="N640" s="120"/>
      <c r="O640" s="120"/>
      <c r="P640" s="120"/>
      <c r="Q640" s="120"/>
    </row>
    <row r="641" spans="6:17" x14ac:dyDescent="0.25">
      <c r="F641" s="120"/>
      <c r="G641" s="121"/>
      <c r="H641" s="120"/>
      <c r="I641" s="121"/>
      <c r="J641" s="121"/>
      <c r="K641" s="53"/>
      <c r="L641" s="120"/>
      <c r="M641" s="120"/>
      <c r="N641" s="120"/>
      <c r="O641" s="120"/>
      <c r="P641" s="120"/>
      <c r="Q641" s="120"/>
    </row>
    <row r="642" spans="6:17" x14ac:dyDescent="0.25">
      <c r="F642" s="120"/>
      <c r="G642" s="121"/>
      <c r="H642" s="120"/>
      <c r="I642" s="121"/>
      <c r="J642" s="121"/>
      <c r="K642" s="53"/>
      <c r="L642" s="120"/>
      <c r="M642" s="120"/>
      <c r="N642" s="120"/>
      <c r="O642" s="120"/>
      <c r="P642" s="120"/>
      <c r="Q642" s="120"/>
    </row>
    <row r="643" spans="6:17" x14ac:dyDescent="0.25">
      <c r="F643" s="120"/>
      <c r="G643" s="121"/>
      <c r="H643" s="120"/>
      <c r="I643" s="121"/>
      <c r="J643" s="121"/>
      <c r="K643" s="53"/>
      <c r="L643" s="120"/>
      <c r="M643" s="120"/>
      <c r="N643" s="120"/>
      <c r="O643" s="120"/>
      <c r="P643" s="120"/>
      <c r="Q643" s="120"/>
    </row>
    <row r="644" spans="6:17" x14ac:dyDescent="0.25">
      <c r="F644" s="120"/>
      <c r="G644" s="121"/>
      <c r="H644" s="120"/>
      <c r="I644" s="121"/>
      <c r="J644" s="121"/>
      <c r="K644" s="53"/>
      <c r="L644" s="120"/>
      <c r="M644" s="120"/>
      <c r="N644" s="120"/>
      <c r="O644" s="120"/>
      <c r="P644" s="120"/>
      <c r="Q644" s="120"/>
    </row>
    <row r="645" spans="6:17" x14ac:dyDescent="0.25">
      <c r="F645" s="120"/>
      <c r="G645" s="121"/>
      <c r="H645" s="120"/>
      <c r="I645" s="121"/>
      <c r="J645" s="121"/>
      <c r="K645" s="53"/>
      <c r="L645" s="120"/>
      <c r="M645" s="120"/>
      <c r="N645" s="120"/>
      <c r="O645" s="120"/>
      <c r="P645" s="120"/>
      <c r="Q645" s="120"/>
    </row>
    <row r="646" spans="6:17" x14ac:dyDescent="0.25">
      <c r="F646" s="120"/>
      <c r="G646" s="121"/>
      <c r="H646" s="120"/>
      <c r="I646" s="121"/>
      <c r="J646" s="121"/>
      <c r="K646" s="53"/>
      <c r="L646" s="120"/>
      <c r="M646" s="120"/>
      <c r="N646" s="120"/>
      <c r="O646" s="120"/>
      <c r="P646" s="120"/>
      <c r="Q646" s="120"/>
    </row>
    <row r="647" spans="6:17" x14ac:dyDescent="0.25">
      <c r="F647" s="120"/>
      <c r="G647" s="121"/>
      <c r="H647" s="120"/>
      <c r="I647" s="121"/>
      <c r="J647" s="121"/>
      <c r="K647" s="53"/>
      <c r="L647" s="120"/>
      <c r="M647" s="120"/>
      <c r="N647" s="120"/>
      <c r="O647" s="120"/>
      <c r="P647" s="120"/>
      <c r="Q647" s="120"/>
    </row>
    <row r="648" spans="6:17" x14ac:dyDescent="0.25">
      <c r="F648" s="120"/>
      <c r="G648" s="121"/>
      <c r="H648" s="120"/>
      <c r="I648" s="121"/>
      <c r="J648" s="121"/>
      <c r="K648" s="53"/>
      <c r="L648" s="120"/>
      <c r="M648" s="120"/>
      <c r="N648" s="120"/>
      <c r="O648" s="120"/>
      <c r="P648" s="120"/>
      <c r="Q648" s="120"/>
    </row>
    <row r="649" spans="6:17" x14ac:dyDescent="0.25">
      <c r="F649" s="120"/>
      <c r="G649" s="121"/>
      <c r="H649" s="120"/>
      <c r="I649" s="121"/>
      <c r="J649" s="121"/>
      <c r="K649" s="53"/>
      <c r="L649" s="120"/>
      <c r="M649" s="120"/>
      <c r="N649" s="120"/>
      <c r="O649" s="120"/>
      <c r="P649" s="120"/>
      <c r="Q649" s="120"/>
    </row>
    <row r="650" spans="6:17" x14ac:dyDescent="0.25">
      <c r="F650" s="120"/>
      <c r="G650" s="121"/>
      <c r="H650" s="120"/>
      <c r="I650" s="121"/>
      <c r="J650" s="121"/>
      <c r="K650" s="53"/>
      <c r="L650" s="120"/>
      <c r="M650" s="120"/>
      <c r="N650" s="120"/>
      <c r="O650" s="120"/>
      <c r="P650" s="120"/>
      <c r="Q650" s="120"/>
    </row>
    <row r="651" spans="6:17" x14ac:dyDescent="0.25">
      <c r="F651" s="120"/>
      <c r="G651" s="121"/>
      <c r="H651" s="120"/>
      <c r="I651" s="121"/>
      <c r="J651" s="121"/>
      <c r="K651" s="53"/>
      <c r="L651" s="120"/>
      <c r="M651" s="120"/>
      <c r="N651" s="120"/>
      <c r="O651" s="120"/>
      <c r="P651" s="120"/>
      <c r="Q651" s="120"/>
    </row>
    <row r="652" spans="6:17" x14ac:dyDescent="0.25">
      <c r="F652" s="120"/>
      <c r="G652" s="121"/>
      <c r="H652" s="120"/>
      <c r="I652" s="121"/>
      <c r="J652" s="121"/>
      <c r="K652" s="53"/>
      <c r="L652" s="120"/>
      <c r="M652" s="120"/>
      <c r="N652" s="120"/>
      <c r="O652" s="120"/>
      <c r="P652" s="120"/>
      <c r="Q652" s="120"/>
    </row>
    <row r="653" spans="6:17" x14ac:dyDescent="0.25">
      <c r="F653" s="120"/>
      <c r="G653" s="121"/>
      <c r="H653" s="120"/>
      <c r="I653" s="121"/>
      <c r="J653" s="121"/>
      <c r="K653" s="53"/>
      <c r="L653" s="120"/>
      <c r="M653" s="120"/>
      <c r="N653" s="120"/>
      <c r="O653" s="120"/>
      <c r="P653" s="120"/>
      <c r="Q653" s="120"/>
    </row>
    <row r="654" spans="6:17" x14ac:dyDescent="0.25">
      <c r="F654" s="120"/>
      <c r="G654" s="121"/>
      <c r="H654" s="120"/>
      <c r="I654" s="121"/>
      <c r="J654" s="121"/>
      <c r="K654" s="53"/>
      <c r="L654" s="120"/>
      <c r="M654" s="120"/>
      <c r="N654" s="120"/>
      <c r="O654" s="120"/>
      <c r="P654" s="120"/>
      <c r="Q654" s="120"/>
    </row>
    <row r="655" spans="6:17" x14ac:dyDescent="0.25">
      <c r="F655" s="120"/>
      <c r="G655" s="121"/>
      <c r="H655" s="120"/>
      <c r="I655" s="121"/>
      <c r="J655" s="121"/>
      <c r="K655" s="53"/>
      <c r="L655" s="120"/>
      <c r="M655" s="120"/>
      <c r="N655" s="120"/>
      <c r="O655" s="120"/>
      <c r="P655" s="120"/>
      <c r="Q655" s="120"/>
    </row>
    <row r="656" spans="6:17" x14ac:dyDescent="0.25">
      <c r="F656" s="120"/>
      <c r="G656" s="121"/>
      <c r="H656" s="120"/>
      <c r="I656" s="121"/>
      <c r="J656" s="121"/>
      <c r="K656" s="53"/>
      <c r="L656" s="120"/>
      <c r="M656" s="120"/>
      <c r="N656" s="120"/>
      <c r="O656" s="120"/>
      <c r="P656" s="120"/>
      <c r="Q656" s="120"/>
    </row>
    <row r="657" spans="6:17" x14ac:dyDescent="0.25">
      <c r="F657" s="120"/>
      <c r="G657" s="121"/>
      <c r="H657" s="120"/>
      <c r="I657" s="121"/>
      <c r="J657" s="121"/>
      <c r="K657" s="53"/>
      <c r="L657" s="120"/>
      <c r="M657" s="120"/>
      <c r="N657" s="120"/>
      <c r="O657" s="120"/>
      <c r="P657" s="120"/>
      <c r="Q657" s="120"/>
    </row>
    <row r="658" spans="6:17" x14ac:dyDescent="0.25">
      <c r="F658" s="120"/>
      <c r="G658" s="121"/>
      <c r="H658" s="120"/>
      <c r="I658" s="121"/>
      <c r="J658" s="121"/>
      <c r="K658" s="53"/>
      <c r="L658" s="120"/>
      <c r="M658" s="120"/>
      <c r="N658" s="120"/>
      <c r="O658" s="120"/>
      <c r="P658" s="120"/>
      <c r="Q658" s="120"/>
    </row>
    <row r="659" spans="6:17" x14ac:dyDescent="0.25">
      <c r="F659" s="120"/>
      <c r="G659" s="121"/>
      <c r="H659" s="120"/>
      <c r="I659" s="121"/>
      <c r="J659" s="121"/>
      <c r="K659" s="53"/>
      <c r="L659" s="120"/>
      <c r="M659" s="120"/>
      <c r="N659" s="120"/>
      <c r="O659" s="120"/>
      <c r="P659" s="120"/>
      <c r="Q659" s="120"/>
    </row>
    <row r="660" spans="6:17" x14ac:dyDescent="0.25">
      <c r="F660" s="120"/>
      <c r="G660" s="121"/>
      <c r="H660" s="120"/>
      <c r="I660" s="121"/>
      <c r="J660" s="121"/>
      <c r="K660" s="53"/>
      <c r="L660" s="120"/>
      <c r="M660" s="120"/>
      <c r="N660" s="120"/>
      <c r="O660" s="120"/>
      <c r="P660" s="120"/>
      <c r="Q660" s="120"/>
    </row>
    <row r="661" spans="6:17" x14ac:dyDescent="0.25">
      <c r="F661" s="120"/>
      <c r="G661" s="121"/>
      <c r="H661" s="120"/>
      <c r="I661" s="121"/>
      <c r="J661" s="121"/>
      <c r="K661" s="53"/>
      <c r="L661" s="120"/>
      <c r="M661" s="120"/>
      <c r="N661" s="120"/>
      <c r="O661" s="120"/>
      <c r="P661" s="120"/>
      <c r="Q661" s="120"/>
    </row>
    <row r="662" spans="6:17" x14ac:dyDescent="0.25">
      <c r="F662" s="120"/>
      <c r="G662" s="121"/>
      <c r="H662" s="120"/>
      <c r="I662" s="121"/>
      <c r="J662" s="121"/>
      <c r="K662" s="53"/>
      <c r="L662" s="120"/>
      <c r="M662" s="120"/>
      <c r="N662" s="120"/>
      <c r="O662" s="120"/>
      <c r="P662" s="120"/>
      <c r="Q662" s="120"/>
    </row>
    <row r="663" spans="6:17" x14ac:dyDescent="0.25">
      <c r="F663" s="120"/>
      <c r="G663" s="121"/>
      <c r="H663" s="120"/>
      <c r="I663" s="121"/>
      <c r="J663" s="121"/>
      <c r="K663" s="53"/>
      <c r="L663" s="120"/>
      <c r="M663" s="120"/>
      <c r="N663" s="120"/>
      <c r="O663" s="120"/>
      <c r="P663" s="120"/>
      <c r="Q663" s="120"/>
    </row>
    <row r="664" spans="6:17" x14ac:dyDescent="0.25">
      <c r="F664" s="120"/>
      <c r="G664" s="121"/>
      <c r="H664" s="120"/>
      <c r="I664" s="121"/>
      <c r="J664" s="121"/>
      <c r="K664" s="53"/>
      <c r="L664" s="120"/>
      <c r="M664" s="120"/>
      <c r="N664" s="120"/>
      <c r="O664" s="120"/>
      <c r="P664" s="120"/>
      <c r="Q664" s="120"/>
    </row>
    <row r="665" spans="6:17" x14ac:dyDescent="0.25">
      <c r="F665" s="120"/>
      <c r="G665" s="121"/>
      <c r="H665" s="120"/>
      <c r="I665" s="121"/>
      <c r="J665" s="121"/>
      <c r="K665" s="53"/>
      <c r="L665" s="120"/>
      <c r="M665" s="120"/>
      <c r="N665" s="120"/>
      <c r="O665" s="120"/>
      <c r="P665" s="120"/>
      <c r="Q665" s="120"/>
    </row>
    <row r="666" spans="6:17" x14ac:dyDescent="0.25">
      <c r="F666" s="120"/>
      <c r="G666" s="121"/>
      <c r="H666" s="120"/>
      <c r="I666" s="121"/>
      <c r="J666" s="121"/>
      <c r="K666" s="53"/>
      <c r="L666" s="120"/>
      <c r="M666" s="120"/>
      <c r="N666" s="120"/>
      <c r="O666" s="120"/>
      <c r="P666" s="120"/>
      <c r="Q666" s="120"/>
    </row>
    <row r="667" spans="6:17" x14ac:dyDescent="0.25">
      <c r="F667" s="120"/>
      <c r="G667" s="121"/>
      <c r="H667" s="120"/>
      <c r="I667" s="121"/>
      <c r="J667" s="121"/>
      <c r="K667" s="53"/>
      <c r="L667" s="120"/>
      <c r="M667" s="120"/>
      <c r="N667" s="120"/>
      <c r="O667" s="120"/>
      <c r="P667" s="120"/>
      <c r="Q667" s="120"/>
    </row>
    <row r="668" spans="6:17" x14ac:dyDescent="0.25">
      <c r="F668" s="120"/>
      <c r="G668" s="121"/>
      <c r="H668" s="120"/>
      <c r="I668" s="121"/>
      <c r="J668" s="121"/>
      <c r="K668" s="53"/>
      <c r="L668" s="120"/>
      <c r="M668" s="120"/>
      <c r="N668" s="120"/>
      <c r="O668" s="120"/>
      <c r="P668" s="120"/>
      <c r="Q668" s="120"/>
    </row>
    <row r="669" spans="6:17" x14ac:dyDescent="0.25">
      <c r="F669" s="120"/>
      <c r="G669" s="121"/>
      <c r="H669" s="120"/>
      <c r="I669" s="121"/>
      <c r="J669" s="121"/>
      <c r="K669" s="53"/>
      <c r="L669" s="120"/>
      <c r="M669" s="120"/>
      <c r="N669" s="120"/>
      <c r="O669" s="120"/>
      <c r="P669" s="120"/>
      <c r="Q669" s="120"/>
    </row>
    <row r="670" spans="6:17" x14ac:dyDescent="0.25">
      <c r="F670" s="120"/>
      <c r="G670" s="121"/>
      <c r="H670" s="120"/>
      <c r="I670" s="121"/>
      <c r="J670" s="121"/>
      <c r="K670" s="53"/>
      <c r="L670" s="120"/>
      <c r="M670" s="120"/>
      <c r="N670" s="120"/>
      <c r="O670" s="120"/>
      <c r="P670" s="120"/>
      <c r="Q670" s="120"/>
    </row>
    <row r="671" spans="6:17" x14ac:dyDescent="0.25">
      <c r="F671" s="120"/>
      <c r="G671" s="121"/>
      <c r="H671" s="120"/>
      <c r="I671" s="121"/>
      <c r="J671" s="121"/>
      <c r="K671" s="53"/>
      <c r="L671" s="120"/>
      <c r="M671" s="120"/>
      <c r="N671" s="120"/>
      <c r="O671" s="120"/>
      <c r="P671" s="120"/>
      <c r="Q671" s="120"/>
    </row>
    <row r="672" spans="6:17" x14ac:dyDescent="0.25">
      <c r="F672" s="120"/>
      <c r="G672" s="121"/>
      <c r="H672" s="120"/>
      <c r="I672" s="121"/>
      <c r="J672" s="121"/>
      <c r="K672" s="53"/>
      <c r="L672" s="120"/>
      <c r="M672" s="120"/>
      <c r="N672" s="120"/>
      <c r="O672" s="120"/>
      <c r="P672" s="120"/>
      <c r="Q672" s="120"/>
    </row>
    <row r="673" spans="6:17" x14ac:dyDescent="0.25">
      <c r="F673" s="120"/>
      <c r="G673" s="121"/>
      <c r="H673" s="120"/>
      <c r="I673" s="121"/>
      <c r="J673" s="121"/>
      <c r="K673" s="53"/>
      <c r="L673" s="120"/>
      <c r="M673" s="120"/>
      <c r="N673" s="120"/>
      <c r="O673" s="120"/>
      <c r="P673" s="120"/>
      <c r="Q673" s="120"/>
    </row>
    <row r="674" spans="6:17" x14ac:dyDescent="0.25">
      <c r="F674" s="120"/>
      <c r="G674" s="121"/>
      <c r="H674" s="120"/>
      <c r="I674" s="121"/>
      <c r="J674" s="121"/>
      <c r="K674" s="53"/>
      <c r="L674" s="120"/>
      <c r="M674" s="120"/>
      <c r="N674" s="120"/>
      <c r="O674" s="120"/>
      <c r="P674" s="120"/>
      <c r="Q674" s="120"/>
    </row>
    <row r="675" spans="6:17" x14ac:dyDescent="0.25">
      <c r="F675" s="120"/>
      <c r="G675" s="121"/>
      <c r="H675" s="120"/>
      <c r="I675" s="121"/>
      <c r="J675" s="121"/>
      <c r="K675" s="53"/>
      <c r="L675" s="120"/>
      <c r="M675" s="120"/>
      <c r="N675" s="120"/>
      <c r="O675" s="120"/>
      <c r="P675" s="120"/>
      <c r="Q675" s="120"/>
    </row>
    <row r="676" spans="6:17" x14ac:dyDescent="0.25">
      <c r="F676" s="120"/>
      <c r="G676" s="121"/>
      <c r="H676" s="120"/>
      <c r="I676" s="121"/>
      <c r="J676" s="121"/>
      <c r="K676" s="53"/>
      <c r="L676" s="120"/>
      <c r="M676" s="120"/>
      <c r="N676" s="120"/>
      <c r="O676" s="120"/>
      <c r="P676" s="120"/>
      <c r="Q676" s="120"/>
    </row>
    <row r="677" spans="6:17" x14ac:dyDescent="0.25">
      <c r="F677" s="120"/>
      <c r="G677" s="121"/>
      <c r="H677" s="120"/>
      <c r="I677" s="121"/>
      <c r="J677" s="121"/>
      <c r="K677" s="53"/>
      <c r="L677" s="120"/>
      <c r="M677" s="120"/>
      <c r="N677" s="120"/>
      <c r="O677" s="120"/>
      <c r="P677" s="120"/>
      <c r="Q677" s="120"/>
    </row>
    <row r="678" spans="6:17" x14ac:dyDescent="0.25">
      <c r="F678" s="120"/>
      <c r="G678" s="121"/>
      <c r="H678" s="120"/>
      <c r="I678" s="121"/>
      <c r="J678" s="121"/>
      <c r="K678" s="53"/>
      <c r="L678" s="120"/>
      <c r="M678" s="120"/>
      <c r="N678" s="120"/>
      <c r="O678" s="120"/>
      <c r="P678" s="120"/>
      <c r="Q678" s="120"/>
    </row>
    <row r="679" spans="6:17" x14ac:dyDescent="0.25">
      <c r="F679" s="120"/>
      <c r="G679" s="121"/>
      <c r="H679" s="120"/>
      <c r="I679" s="121"/>
      <c r="J679" s="121"/>
      <c r="K679" s="53"/>
      <c r="L679" s="120"/>
      <c r="M679" s="120"/>
      <c r="N679" s="120"/>
      <c r="O679" s="120"/>
      <c r="P679" s="120"/>
      <c r="Q679" s="120"/>
    </row>
    <row r="680" spans="6:17" x14ac:dyDescent="0.25">
      <c r="F680" s="120"/>
      <c r="G680" s="121"/>
      <c r="H680" s="120"/>
      <c r="I680" s="121"/>
      <c r="J680" s="121"/>
      <c r="K680" s="53"/>
      <c r="L680" s="120"/>
      <c r="M680" s="120"/>
      <c r="N680" s="120"/>
      <c r="O680" s="120"/>
      <c r="P680" s="120"/>
      <c r="Q680" s="120"/>
    </row>
    <row r="681" spans="6:17" x14ac:dyDescent="0.25">
      <c r="F681" s="120"/>
      <c r="G681" s="121"/>
      <c r="H681" s="120"/>
      <c r="I681" s="121"/>
      <c r="J681" s="121"/>
      <c r="K681" s="53"/>
      <c r="L681" s="120"/>
      <c r="M681" s="120"/>
      <c r="N681" s="120"/>
      <c r="O681" s="120"/>
      <c r="P681" s="120"/>
      <c r="Q681" s="120"/>
    </row>
    <row r="682" spans="6:17" x14ac:dyDescent="0.25">
      <c r="F682" s="120"/>
      <c r="G682" s="121"/>
      <c r="H682" s="120"/>
      <c r="I682" s="121"/>
      <c r="J682" s="121"/>
      <c r="K682" s="53"/>
      <c r="L682" s="120"/>
      <c r="M682" s="120"/>
      <c r="N682" s="120"/>
      <c r="O682" s="120"/>
      <c r="P682" s="120"/>
      <c r="Q682" s="120"/>
    </row>
    <row r="683" spans="6:17" x14ac:dyDescent="0.25">
      <c r="F683" s="120"/>
      <c r="G683" s="121"/>
      <c r="H683" s="120"/>
      <c r="I683" s="121"/>
      <c r="J683" s="121"/>
      <c r="K683" s="53"/>
      <c r="L683" s="120"/>
      <c r="M683" s="120"/>
      <c r="N683" s="120"/>
      <c r="O683" s="120"/>
      <c r="P683" s="120"/>
      <c r="Q683" s="120"/>
    </row>
    <row r="684" spans="6:17" x14ac:dyDescent="0.25">
      <c r="F684" s="120"/>
      <c r="G684" s="121"/>
      <c r="H684" s="120"/>
      <c r="I684" s="121"/>
      <c r="J684" s="121"/>
      <c r="K684" s="53"/>
      <c r="L684" s="120"/>
      <c r="M684" s="120"/>
      <c r="N684" s="120"/>
      <c r="O684" s="120"/>
      <c r="P684" s="120"/>
      <c r="Q684" s="120"/>
    </row>
    <row r="685" spans="6:17" x14ac:dyDescent="0.25">
      <c r="F685" s="120"/>
      <c r="G685" s="121"/>
      <c r="H685" s="120"/>
      <c r="I685" s="121"/>
      <c r="J685" s="121"/>
      <c r="K685" s="53"/>
      <c r="L685" s="120"/>
      <c r="M685" s="120"/>
      <c r="N685" s="120"/>
      <c r="O685" s="120"/>
      <c r="P685" s="120"/>
      <c r="Q685" s="120"/>
    </row>
    <row r="686" spans="6:17" x14ac:dyDescent="0.25">
      <c r="F686" s="120"/>
      <c r="G686" s="121"/>
      <c r="H686" s="120"/>
      <c r="I686" s="121"/>
      <c r="J686" s="121"/>
      <c r="K686" s="53"/>
      <c r="L686" s="120"/>
      <c r="M686" s="120"/>
      <c r="N686" s="120"/>
      <c r="O686" s="120"/>
      <c r="P686" s="120"/>
      <c r="Q686" s="120"/>
    </row>
    <row r="687" spans="6:17" x14ac:dyDescent="0.25">
      <c r="F687" s="120"/>
      <c r="G687" s="121"/>
      <c r="H687" s="120"/>
      <c r="I687" s="121"/>
      <c r="J687" s="121"/>
      <c r="K687" s="53"/>
      <c r="L687" s="120"/>
      <c r="M687" s="120"/>
      <c r="N687" s="120"/>
      <c r="O687" s="120"/>
      <c r="P687" s="120"/>
      <c r="Q687" s="120"/>
    </row>
    <row r="688" spans="6:17" x14ac:dyDescent="0.25">
      <c r="F688" s="120"/>
      <c r="G688" s="121"/>
      <c r="H688" s="120"/>
      <c r="I688" s="121"/>
      <c r="J688" s="121"/>
      <c r="K688" s="53"/>
      <c r="L688" s="120"/>
      <c r="M688" s="120"/>
      <c r="N688" s="120"/>
      <c r="O688" s="120"/>
      <c r="P688" s="120"/>
      <c r="Q688" s="120"/>
    </row>
    <row r="689" spans="6:17" x14ac:dyDescent="0.25">
      <c r="F689" s="120"/>
      <c r="G689" s="121"/>
      <c r="H689" s="120"/>
      <c r="I689" s="121"/>
      <c r="J689" s="121"/>
      <c r="K689" s="53"/>
      <c r="L689" s="120"/>
      <c r="M689" s="120"/>
      <c r="N689" s="120"/>
      <c r="O689" s="120"/>
      <c r="P689" s="120"/>
      <c r="Q689" s="120"/>
    </row>
    <row r="690" spans="6:17" x14ac:dyDescent="0.25">
      <c r="F690" s="120"/>
      <c r="G690" s="121"/>
      <c r="H690" s="120"/>
      <c r="I690" s="121"/>
      <c r="J690" s="121"/>
      <c r="K690" s="53"/>
      <c r="L690" s="120"/>
      <c r="M690" s="120"/>
      <c r="N690" s="120"/>
      <c r="O690" s="120"/>
      <c r="P690" s="120"/>
      <c r="Q690" s="120"/>
    </row>
    <row r="691" spans="6:17" x14ac:dyDescent="0.25">
      <c r="F691" s="120"/>
      <c r="G691" s="121"/>
      <c r="H691" s="120"/>
      <c r="I691" s="121"/>
      <c r="J691" s="121"/>
      <c r="K691" s="53"/>
      <c r="L691" s="120"/>
      <c r="M691" s="120"/>
      <c r="N691" s="120"/>
      <c r="O691" s="120"/>
      <c r="P691" s="120"/>
      <c r="Q691" s="120"/>
    </row>
    <row r="692" spans="6:17" x14ac:dyDescent="0.25">
      <c r="F692" s="120"/>
      <c r="G692" s="121"/>
      <c r="H692" s="120"/>
      <c r="I692" s="121"/>
      <c r="J692" s="121"/>
      <c r="K692" s="53"/>
      <c r="L692" s="120"/>
      <c r="M692" s="120"/>
      <c r="N692" s="120"/>
      <c r="O692" s="120"/>
      <c r="P692" s="120"/>
      <c r="Q692" s="120"/>
    </row>
    <row r="693" spans="6:17" x14ac:dyDescent="0.25">
      <c r="F693" s="120"/>
      <c r="G693" s="121"/>
      <c r="H693" s="120"/>
      <c r="I693" s="121"/>
      <c r="J693" s="121"/>
      <c r="K693" s="53"/>
      <c r="L693" s="120"/>
      <c r="M693" s="120"/>
      <c r="N693" s="120"/>
      <c r="O693" s="120"/>
      <c r="P693" s="120"/>
      <c r="Q693" s="120"/>
    </row>
    <row r="694" spans="6:17" x14ac:dyDescent="0.25">
      <c r="F694" s="120"/>
      <c r="G694" s="121"/>
      <c r="H694" s="120"/>
      <c r="I694" s="121"/>
      <c r="J694" s="121"/>
      <c r="K694" s="53"/>
      <c r="L694" s="120"/>
      <c r="M694" s="120"/>
      <c r="N694" s="120"/>
      <c r="O694" s="120"/>
      <c r="P694" s="120"/>
      <c r="Q694" s="120"/>
    </row>
    <row r="695" spans="6:17" x14ac:dyDescent="0.25">
      <c r="F695" s="120"/>
      <c r="G695" s="121"/>
      <c r="H695" s="120"/>
      <c r="I695" s="121"/>
      <c r="J695" s="121"/>
      <c r="K695" s="53"/>
      <c r="L695" s="120"/>
      <c r="M695" s="120"/>
      <c r="N695" s="120"/>
      <c r="O695" s="120"/>
      <c r="P695" s="120"/>
      <c r="Q695" s="120"/>
    </row>
    <row r="696" spans="6:17" x14ac:dyDescent="0.25">
      <c r="F696" s="120"/>
      <c r="G696" s="121"/>
      <c r="H696" s="120"/>
      <c r="I696" s="121"/>
      <c r="J696" s="121"/>
      <c r="K696" s="53"/>
      <c r="L696" s="120"/>
      <c r="M696" s="120"/>
      <c r="N696" s="120"/>
      <c r="O696" s="120"/>
      <c r="P696" s="120"/>
      <c r="Q696" s="120"/>
    </row>
    <row r="697" spans="6:17" x14ac:dyDescent="0.25">
      <c r="F697" s="120"/>
      <c r="G697" s="121"/>
      <c r="H697" s="120"/>
      <c r="I697" s="121"/>
      <c r="J697" s="121"/>
      <c r="K697" s="53"/>
      <c r="L697" s="120"/>
      <c r="M697" s="120"/>
      <c r="N697" s="120"/>
      <c r="O697" s="120"/>
      <c r="P697" s="120"/>
      <c r="Q697" s="120"/>
    </row>
    <row r="698" spans="6:17" x14ac:dyDescent="0.25">
      <c r="F698" s="120"/>
      <c r="G698" s="121"/>
      <c r="H698" s="120"/>
      <c r="I698" s="121"/>
      <c r="J698" s="121"/>
      <c r="K698" s="53"/>
      <c r="L698" s="120"/>
      <c r="M698" s="120"/>
      <c r="N698" s="120"/>
      <c r="O698" s="120"/>
      <c r="P698" s="120"/>
      <c r="Q698" s="120"/>
    </row>
    <row r="699" spans="6:17" x14ac:dyDescent="0.25">
      <c r="F699" s="120"/>
      <c r="G699" s="121"/>
      <c r="H699" s="120"/>
      <c r="I699" s="121"/>
      <c r="J699" s="121"/>
      <c r="K699" s="53"/>
      <c r="L699" s="120"/>
      <c r="M699" s="120"/>
      <c r="N699" s="120"/>
      <c r="O699" s="120"/>
      <c r="P699" s="120"/>
      <c r="Q699" s="120"/>
    </row>
    <row r="700" spans="6:17" x14ac:dyDescent="0.25">
      <c r="F700" s="120"/>
      <c r="G700" s="121"/>
      <c r="H700" s="120"/>
      <c r="I700" s="121"/>
      <c r="J700" s="121"/>
      <c r="K700" s="53"/>
      <c r="L700" s="120"/>
      <c r="M700" s="120"/>
      <c r="N700" s="120"/>
      <c r="O700" s="120"/>
      <c r="P700" s="120"/>
      <c r="Q700" s="120"/>
    </row>
    <row r="701" spans="6:17" x14ac:dyDescent="0.25">
      <c r="F701" s="120"/>
      <c r="G701" s="121"/>
      <c r="H701" s="120"/>
      <c r="I701" s="121"/>
      <c r="J701" s="121"/>
      <c r="K701" s="53"/>
      <c r="L701" s="120"/>
      <c r="M701" s="120"/>
      <c r="N701" s="120"/>
      <c r="O701" s="120"/>
      <c r="P701" s="120"/>
      <c r="Q701" s="120"/>
    </row>
    <row r="702" spans="6:17" x14ac:dyDescent="0.25">
      <c r="F702" s="120"/>
      <c r="G702" s="121"/>
      <c r="H702" s="120"/>
      <c r="I702" s="121"/>
      <c r="J702" s="121"/>
      <c r="K702" s="53"/>
      <c r="L702" s="120"/>
      <c r="M702" s="120"/>
      <c r="N702" s="120"/>
      <c r="O702" s="120"/>
      <c r="P702" s="120"/>
      <c r="Q702" s="120"/>
    </row>
    <row r="703" spans="6:17" x14ac:dyDescent="0.25">
      <c r="F703" s="120"/>
      <c r="G703" s="121"/>
      <c r="H703" s="120"/>
      <c r="I703" s="121"/>
      <c r="J703" s="121"/>
      <c r="K703" s="53"/>
      <c r="L703" s="120"/>
      <c r="M703" s="120"/>
      <c r="N703" s="120"/>
      <c r="O703" s="120"/>
      <c r="P703" s="120"/>
      <c r="Q703" s="120"/>
    </row>
    <row r="704" spans="6:17" x14ac:dyDescent="0.25">
      <c r="F704" s="120"/>
      <c r="G704" s="121"/>
      <c r="H704" s="120"/>
      <c r="I704" s="121"/>
      <c r="J704" s="121"/>
      <c r="K704" s="53"/>
      <c r="L704" s="120"/>
      <c r="M704" s="120"/>
      <c r="N704" s="120"/>
      <c r="O704" s="120"/>
      <c r="P704" s="120"/>
      <c r="Q704" s="120"/>
    </row>
    <row r="705" spans="6:17" x14ac:dyDescent="0.25">
      <c r="F705" s="120"/>
      <c r="G705" s="121"/>
      <c r="H705" s="120"/>
      <c r="I705" s="121"/>
      <c r="J705" s="121"/>
      <c r="K705" s="53"/>
      <c r="L705" s="120"/>
      <c r="M705" s="120"/>
      <c r="N705" s="120"/>
      <c r="O705" s="120"/>
      <c r="P705" s="120"/>
      <c r="Q705" s="120"/>
    </row>
    <row r="706" spans="6:17" x14ac:dyDescent="0.25">
      <c r="F706" s="120"/>
      <c r="G706" s="121"/>
      <c r="H706" s="120"/>
      <c r="I706" s="121"/>
      <c r="J706" s="121"/>
      <c r="K706" s="53"/>
      <c r="L706" s="120"/>
      <c r="M706" s="120"/>
      <c r="N706" s="120"/>
      <c r="O706" s="120"/>
      <c r="P706" s="120"/>
      <c r="Q706" s="120"/>
    </row>
    <row r="707" spans="6:17" x14ac:dyDescent="0.25">
      <c r="F707" s="120"/>
      <c r="G707" s="121"/>
      <c r="H707" s="120"/>
      <c r="I707" s="121"/>
      <c r="J707" s="121"/>
      <c r="K707" s="53"/>
      <c r="L707" s="120"/>
      <c r="M707" s="120"/>
      <c r="N707" s="120"/>
      <c r="O707" s="120"/>
      <c r="P707" s="120"/>
      <c r="Q707" s="120"/>
    </row>
    <row r="708" spans="6:17" x14ac:dyDescent="0.25">
      <c r="F708" s="120"/>
      <c r="G708" s="121"/>
      <c r="H708" s="120"/>
      <c r="I708" s="121"/>
      <c r="J708" s="121"/>
      <c r="K708" s="53"/>
      <c r="L708" s="120"/>
      <c r="M708" s="120"/>
      <c r="N708" s="120"/>
      <c r="O708" s="120"/>
      <c r="P708" s="120"/>
      <c r="Q708" s="120"/>
    </row>
    <row r="709" spans="6:17" x14ac:dyDescent="0.25">
      <c r="F709" s="120"/>
      <c r="G709" s="121"/>
      <c r="H709" s="120"/>
      <c r="I709" s="121"/>
      <c r="J709" s="121"/>
      <c r="K709" s="53"/>
      <c r="L709" s="120"/>
      <c r="M709" s="120"/>
      <c r="N709" s="120"/>
      <c r="O709" s="120"/>
      <c r="P709" s="120"/>
      <c r="Q709" s="120"/>
    </row>
    <row r="710" spans="6:17" x14ac:dyDescent="0.25">
      <c r="F710" s="120"/>
      <c r="G710" s="121"/>
      <c r="H710" s="120"/>
      <c r="I710" s="121"/>
      <c r="J710" s="121"/>
      <c r="K710" s="53"/>
      <c r="L710" s="120"/>
      <c r="M710" s="120"/>
      <c r="N710" s="120"/>
      <c r="O710" s="120"/>
      <c r="P710" s="120"/>
      <c r="Q710" s="120"/>
    </row>
    <row r="711" spans="6:17" x14ac:dyDescent="0.25">
      <c r="F711" s="120"/>
      <c r="G711" s="121"/>
      <c r="H711" s="120"/>
      <c r="I711" s="121"/>
      <c r="J711" s="121"/>
      <c r="K711" s="53"/>
      <c r="L711" s="120"/>
      <c r="M711" s="120"/>
      <c r="N711" s="120"/>
      <c r="O711" s="120"/>
      <c r="P711" s="120"/>
      <c r="Q711" s="120"/>
    </row>
    <row r="712" spans="6:17" x14ac:dyDescent="0.25">
      <c r="F712" s="120"/>
      <c r="G712" s="121"/>
      <c r="H712" s="120"/>
      <c r="I712" s="121"/>
      <c r="J712" s="121"/>
      <c r="K712" s="53"/>
      <c r="L712" s="120"/>
      <c r="M712" s="120"/>
      <c r="N712" s="120"/>
      <c r="O712" s="120"/>
      <c r="P712" s="120"/>
      <c r="Q712" s="120"/>
    </row>
    <row r="713" spans="6:17" x14ac:dyDescent="0.25">
      <c r="F713" s="120"/>
      <c r="G713" s="121"/>
      <c r="H713" s="120"/>
      <c r="I713" s="121"/>
      <c r="J713" s="121"/>
      <c r="K713" s="53"/>
      <c r="L713" s="120"/>
      <c r="M713" s="120"/>
      <c r="N713" s="120"/>
      <c r="O713" s="120"/>
      <c r="P713" s="120"/>
      <c r="Q713" s="120"/>
    </row>
    <row r="714" spans="6:17" x14ac:dyDescent="0.25">
      <c r="F714" s="120"/>
      <c r="G714" s="121"/>
      <c r="H714" s="120"/>
      <c r="I714" s="121"/>
      <c r="J714" s="121"/>
      <c r="K714" s="53"/>
      <c r="L714" s="120"/>
      <c r="M714" s="120"/>
      <c r="N714" s="120"/>
      <c r="O714" s="120"/>
      <c r="P714" s="120"/>
      <c r="Q714" s="120"/>
    </row>
    <row r="715" spans="6:17" x14ac:dyDescent="0.25">
      <c r="F715" s="120"/>
      <c r="G715" s="121"/>
      <c r="H715" s="120"/>
      <c r="I715" s="121"/>
      <c r="J715" s="121"/>
      <c r="K715" s="53"/>
      <c r="L715" s="120"/>
      <c r="M715" s="120"/>
      <c r="N715" s="120"/>
      <c r="O715" s="120"/>
      <c r="P715" s="120"/>
      <c r="Q715" s="120"/>
    </row>
    <row r="716" spans="6:17" x14ac:dyDescent="0.25">
      <c r="F716" s="120"/>
      <c r="G716" s="121"/>
      <c r="H716" s="120"/>
      <c r="I716" s="121"/>
      <c r="J716" s="121"/>
      <c r="K716" s="53"/>
      <c r="L716" s="120"/>
      <c r="M716" s="120"/>
      <c r="N716" s="120"/>
      <c r="O716" s="120"/>
      <c r="P716" s="120"/>
      <c r="Q716" s="120"/>
    </row>
    <row r="717" spans="6:17" x14ac:dyDescent="0.25">
      <c r="F717" s="120"/>
      <c r="G717" s="121"/>
      <c r="H717" s="120"/>
      <c r="I717" s="121"/>
      <c r="J717" s="121"/>
      <c r="K717" s="53"/>
      <c r="L717" s="120"/>
      <c r="M717" s="120"/>
      <c r="N717" s="120"/>
      <c r="O717" s="120"/>
      <c r="P717" s="120"/>
      <c r="Q717" s="120"/>
    </row>
    <row r="718" spans="6:17" x14ac:dyDescent="0.25">
      <c r="F718" s="120"/>
      <c r="G718" s="121"/>
      <c r="H718" s="120"/>
      <c r="I718" s="121"/>
      <c r="J718" s="121"/>
      <c r="K718" s="53"/>
      <c r="L718" s="120"/>
      <c r="M718" s="120"/>
      <c r="N718" s="120"/>
      <c r="O718" s="120"/>
      <c r="P718" s="120"/>
      <c r="Q718" s="120"/>
    </row>
    <row r="719" spans="6:17" x14ac:dyDescent="0.25">
      <c r="F719" s="120"/>
      <c r="G719" s="121"/>
      <c r="H719" s="120"/>
      <c r="I719" s="121"/>
      <c r="J719" s="121"/>
      <c r="K719" s="53"/>
      <c r="L719" s="120"/>
      <c r="M719" s="120"/>
      <c r="N719" s="120"/>
      <c r="O719" s="120"/>
      <c r="P719" s="120"/>
      <c r="Q719" s="120"/>
    </row>
    <row r="720" spans="6:17" x14ac:dyDescent="0.25">
      <c r="F720" s="120"/>
      <c r="G720" s="121"/>
      <c r="H720" s="120"/>
      <c r="I720" s="121"/>
      <c r="J720" s="121"/>
      <c r="K720" s="53"/>
      <c r="L720" s="120"/>
      <c r="M720" s="120"/>
      <c r="N720" s="120"/>
      <c r="O720" s="120"/>
      <c r="P720" s="120"/>
      <c r="Q720" s="120"/>
    </row>
    <row r="721" spans="6:17" x14ac:dyDescent="0.25">
      <c r="F721" s="120"/>
      <c r="G721" s="121"/>
      <c r="H721" s="120"/>
      <c r="I721" s="121"/>
      <c r="J721" s="121"/>
      <c r="K721" s="53"/>
      <c r="L721" s="120"/>
      <c r="M721" s="120"/>
      <c r="N721" s="120"/>
      <c r="O721" s="120"/>
      <c r="P721" s="120"/>
      <c r="Q721" s="120"/>
    </row>
    <row r="722" spans="6:17" x14ac:dyDescent="0.25">
      <c r="F722" s="120"/>
      <c r="G722" s="121"/>
      <c r="H722" s="120"/>
      <c r="I722" s="121"/>
      <c r="J722" s="121"/>
      <c r="K722" s="53"/>
      <c r="L722" s="120"/>
      <c r="M722" s="120"/>
      <c r="N722" s="120"/>
      <c r="O722" s="120"/>
      <c r="P722" s="120"/>
      <c r="Q722" s="120"/>
    </row>
    <row r="723" spans="6:17" x14ac:dyDescent="0.25">
      <c r="F723" s="120"/>
      <c r="G723" s="121"/>
      <c r="H723" s="120"/>
      <c r="I723" s="121"/>
      <c r="J723" s="121"/>
      <c r="K723" s="53"/>
      <c r="L723" s="120"/>
      <c r="M723" s="120"/>
      <c r="N723" s="120"/>
      <c r="O723" s="120"/>
      <c r="P723" s="120"/>
      <c r="Q723" s="120"/>
    </row>
    <row r="724" spans="6:17" x14ac:dyDescent="0.25">
      <c r="F724" s="120"/>
      <c r="G724" s="121"/>
      <c r="H724" s="120"/>
      <c r="I724" s="121"/>
      <c r="J724" s="121"/>
      <c r="K724" s="53"/>
      <c r="L724" s="120"/>
      <c r="M724" s="120"/>
      <c r="N724" s="120"/>
      <c r="O724" s="120"/>
      <c r="P724" s="120"/>
      <c r="Q724" s="120"/>
    </row>
    <row r="725" spans="6:17" x14ac:dyDescent="0.25">
      <c r="F725" s="120"/>
      <c r="G725" s="121"/>
      <c r="H725" s="120"/>
      <c r="I725" s="121"/>
      <c r="J725" s="121"/>
      <c r="K725" s="53"/>
      <c r="L725" s="120"/>
      <c r="M725" s="120"/>
      <c r="N725" s="120"/>
      <c r="O725" s="120"/>
      <c r="P725" s="120"/>
      <c r="Q725" s="120"/>
    </row>
    <row r="726" spans="6:17" x14ac:dyDescent="0.25">
      <c r="F726" s="120"/>
      <c r="G726" s="121"/>
      <c r="H726" s="120"/>
      <c r="I726" s="121"/>
      <c r="J726" s="121"/>
      <c r="K726" s="53"/>
      <c r="L726" s="120"/>
      <c r="M726" s="120"/>
      <c r="N726" s="120"/>
      <c r="O726" s="120"/>
      <c r="P726" s="120"/>
      <c r="Q726" s="120"/>
    </row>
    <row r="727" spans="6:17" x14ac:dyDescent="0.25">
      <c r="F727" s="120"/>
      <c r="G727" s="121"/>
      <c r="H727" s="120"/>
      <c r="I727" s="121"/>
      <c r="J727" s="121"/>
      <c r="K727" s="53"/>
      <c r="L727" s="120"/>
      <c r="M727" s="120"/>
      <c r="N727" s="120"/>
      <c r="O727" s="120"/>
      <c r="P727" s="120"/>
      <c r="Q727" s="120"/>
    </row>
    <row r="728" spans="6:17" x14ac:dyDescent="0.25">
      <c r="F728" s="120"/>
      <c r="G728" s="121"/>
      <c r="H728" s="120"/>
      <c r="I728" s="121"/>
      <c r="J728" s="121"/>
      <c r="K728" s="53"/>
      <c r="L728" s="120"/>
      <c r="M728" s="120"/>
      <c r="N728" s="120"/>
      <c r="O728" s="120"/>
      <c r="P728" s="120"/>
      <c r="Q728" s="120"/>
    </row>
    <row r="729" spans="6:17" x14ac:dyDescent="0.25">
      <c r="F729" s="120"/>
      <c r="G729" s="121"/>
      <c r="H729" s="120"/>
      <c r="I729" s="121"/>
      <c r="J729" s="121"/>
      <c r="K729" s="53"/>
      <c r="L729" s="120"/>
      <c r="M729" s="120"/>
      <c r="N729" s="120"/>
      <c r="O729" s="120"/>
      <c r="P729" s="120"/>
      <c r="Q729" s="120"/>
    </row>
    <row r="730" spans="6:17" x14ac:dyDescent="0.25">
      <c r="F730" s="120"/>
      <c r="G730" s="121"/>
      <c r="H730" s="120"/>
      <c r="I730" s="121"/>
      <c r="J730" s="121"/>
      <c r="K730" s="53"/>
      <c r="L730" s="120"/>
      <c r="M730" s="120"/>
      <c r="N730" s="120"/>
      <c r="O730" s="120"/>
      <c r="P730" s="120"/>
      <c r="Q730" s="120"/>
    </row>
    <row r="731" spans="6:17" x14ac:dyDescent="0.25">
      <c r="F731" s="120"/>
      <c r="G731" s="121"/>
      <c r="H731" s="120"/>
      <c r="I731" s="121"/>
      <c r="J731" s="121"/>
      <c r="K731" s="53"/>
      <c r="L731" s="120"/>
      <c r="M731" s="120"/>
      <c r="N731" s="120"/>
      <c r="O731" s="120"/>
      <c r="P731" s="120"/>
      <c r="Q731" s="120"/>
    </row>
    <row r="732" spans="6:17" x14ac:dyDescent="0.25">
      <c r="F732" s="120"/>
      <c r="G732" s="121"/>
      <c r="H732" s="120"/>
      <c r="I732" s="121"/>
      <c r="J732" s="121"/>
      <c r="K732" s="53"/>
      <c r="L732" s="120"/>
      <c r="M732" s="120"/>
      <c r="N732" s="120"/>
      <c r="O732" s="120"/>
      <c r="P732" s="120"/>
      <c r="Q732" s="120"/>
    </row>
    <row r="733" spans="6:17" x14ac:dyDescent="0.25">
      <c r="F733" s="120"/>
      <c r="G733" s="121"/>
      <c r="H733" s="120"/>
      <c r="I733" s="121"/>
      <c r="J733" s="121"/>
      <c r="K733" s="53"/>
      <c r="L733" s="120"/>
      <c r="M733" s="120"/>
      <c r="N733" s="120"/>
      <c r="O733" s="120"/>
      <c r="P733" s="120"/>
      <c r="Q733" s="120"/>
    </row>
    <row r="734" spans="6:17" x14ac:dyDescent="0.25">
      <c r="F734" s="120"/>
      <c r="G734" s="121"/>
      <c r="H734" s="120"/>
      <c r="I734" s="121"/>
      <c r="J734" s="121"/>
      <c r="K734" s="53"/>
      <c r="L734" s="120"/>
      <c r="M734" s="120"/>
      <c r="N734" s="120"/>
      <c r="O734" s="120"/>
      <c r="P734" s="120"/>
      <c r="Q734" s="120"/>
    </row>
    <row r="735" spans="6:17" x14ac:dyDescent="0.25">
      <c r="F735" s="120"/>
      <c r="G735" s="121"/>
      <c r="H735" s="120"/>
      <c r="I735" s="121"/>
      <c r="J735" s="121"/>
      <c r="K735" s="53"/>
      <c r="L735" s="120"/>
      <c r="M735" s="120"/>
      <c r="N735" s="120"/>
      <c r="O735" s="120"/>
      <c r="P735" s="120"/>
      <c r="Q735" s="120"/>
    </row>
    <row r="736" spans="6:17" x14ac:dyDescent="0.25">
      <c r="F736" s="120"/>
      <c r="G736" s="121"/>
      <c r="H736" s="120"/>
      <c r="I736" s="121"/>
      <c r="J736" s="121"/>
      <c r="K736" s="53"/>
      <c r="L736" s="120"/>
      <c r="M736" s="120"/>
      <c r="N736" s="120"/>
      <c r="O736" s="120"/>
      <c r="P736" s="120"/>
      <c r="Q736" s="120"/>
    </row>
    <row r="737" spans="6:17" x14ac:dyDescent="0.25">
      <c r="F737" s="120"/>
      <c r="G737" s="121"/>
      <c r="H737" s="120"/>
      <c r="I737" s="121"/>
      <c r="J737" s="121"/>
      <c r="K737" s="53"/>
      <c r="L737" s="120"/>
      <c r="M737" s="120"/>
      <c r="N737" s="120"/>
      <c r="O737" s="120"/>
      <c r="P737" s="120"/>
      <c r="Q737" s="120"/>
    </row>
    <row r="738" spans="6:17" x14ac:dyDescent="0.25">
      <c r="F738" s="120"/>
      <c r="G738" s="121"/>
      <c r="H738" s="120"/>
      <c r="I738" s="121"/>
      <c r="J738" s="121"/>
      <c r="K738" s="53"/>
      <c r="L738" s="120"/>
      <c r="M738" s="120"/>
      <c r="N738" s="120"/>
      <c r="O738" s="120"/>
      <c r="P738" s="120"/>
      <c r="Q738" s="120"/>
    </row>
    <row r="739" spans="6:17" x14ac:dyDescent="0.25">
      <c r="F739" s="120"/>
      <c r="G739" s="121"/>
      <c r="H739" s="120"/>
      <c r="I739" s="121"/>
      <c r="J739" s="121"/>
      <c r="K739" s="53"/>
      <c r="L739" s="120"/>
      <c r="M739" s="120"/>
      <c r="N739" s="120"/>
      <c r="O739" s="120"/>
      <c r="P739" s="120"/>
      <c r="Q739" s="120"/>
    </row>
    <row r="740" spans="6:17" x14ac:dyDescent="0.25">
      <c r="F740" s="120"/>
      <c r="G740" s="121"/>
      <c r="H740" s="120"/>
      <c r="I740" s="121"/>
      <c r="J740" s="121"/>
      <c r="K740" s="53"/>
      <c r="L740" s="120"/>
      <c r="M740" s="120"/>
      <c r="N740" s="120"/>
      <c r="O740" s="120"/>
      <c r="P740" s="120"/>
      <c r="Q740" s="120"/>
    </row>
    <row r="741" spans="6:17" x14ac:dyDescent="0.25">
      <c r="F741" s="120"/>
      <c r="G741" s="121"/>
      <c r="H741" s="120"/>
      <c r="I741" s="121"/>
      <c r="J741" s="121"/>
      <c r="K741" s="53"/>
      <c r="L741" s="120"/>
      <c r="M741" s="120"/>
      <c r="N741" s="120"/>
      <c r="O741" s="120"/>
      <c r="P741" s="120"/>
      <c r="Q741" s="120"/>
    </row>
    <row r="742" spans="6:17" x14ac:dyDescent="0.25">
      <c r="F742" s="120"/>
      <c r="G742" s="121"/>
      <c r="H742" s="120"/>
      <c r="I742" s="121"/>
      <c r="J742" s="121"/>
      <c r="K742" s="53"/>
      <c r="L742" s="120"/>
      <c r="M742" s="120"/>
      <c r="N742" s="120"/>
      <c r="O742" s="120"/>
      <c r="P742" s="120"/>
      <c r="Q742" s="120"/>
    </row>
    <row r="743" spans="6:17" x14ac:dyDescent="0.25">
      <c r="F743" s="120"/>
      <c r="G743" s="121"/>
      <c r="H743" s="120"/>
      <c r="I743" s="121"/>
      <c r="J743" s="121"/>
      <c r="K743" s="53"/>
      <c r="L743" s="120"/>
      <c r="M743" s="120"/>
      <c r="N743" s="120"/>
      <c r="O743" s="120"/>
      <c r="P743" s="120"/>
      <c r="Q743" s="120"/>
    </row>
    <row r="744" spans="6:17" x14ac:dyDescent="0.25">
      <c r="F744" s="120"/>
      <c r="G744" s="121"/>
      <c r="H744" s="120"/>
      <c r="I744" s="121"/>
      <c r="J744" s="121"/>
      <c r="K744" s="53"/>
      <c r="L744" s="120"/>
      <c r="M744" s="120"/>
      <c r="N744" s="120"/>
      <c r="O744" s="120"/>
      <c r="P744" s="120"/>
      <c r="Q744" s="120"/>
    </row>
    <row r="745" spans="6:17" x14ac:dyDescent="0.25">
      <c r="F745" s="120"/>
      <c r="G745" s="121"/>
      <c r="H745" s="120"/>
      <c r="I745" s="121"/>
      <c r="J745" s="121"/>
      <c r="K745" s="53"/>
      <c r="L745" s="120"/>
      <c r="M745" s="120"/>
      <c r="N745" s="120"/>
      <c r="O745" s="120"/>
      <c r="P745" s="120"/>
      <c r="Q745" s="120"/>
    </row>
    <row r="746" spans="6:17" x14ac:dyDescent="0.25">
      <c r="F746" s="120"/>
      <c r="G746" s="121"/>
      <c r="H746" s="120"/>
      <c r="I746" s="121"/>
      <c r="J746" s="121"/>
      <c r="K746" s="53"/>
      <c r="L746" s="120"/>
      <c r="M746" s="120"/>
      <c r="N746" s="120"/>
      <c r="O746" s="120"/>
      <c r="P746" s="120"/>
      <c r="Q746" s="120"/>
    </row>
    <row r="747" spans="6:17" x14ac:dyDescent="0.25">
      <c r="F747" s="120"/>
      <c r="G747" s="121"/>
      <c r="H747" s="120"/>
      <c r="I747" s="121"/>
      <c r="J747" s="121"/>
      <c r="K747" s="53"/>
      <c r="L747" s="120"/>
      <c r="M747" s="120"/>
      <c r="N747" s="120"/>
      <c r="O747" s="120"/>
      <c r="P747" s="120"/>
      <c r="Q747" s="120"/>
    </row>
    <row r="748" spans="6:17" x14ac:dyDescent="0.25">
      <c r="F748" s="120"/>
      <c r="G748" s="121"/>
      <c r="H748" s="120"/>
      <c r="I748" s="121"/>
      <c r="J748" s="121"/>
      <c r="K748" s="53"/>
      <c r="L748" s="120"/>
      <c r="M748" s="120"/>
      <c r="N748" s="120"/>
      <c r="O748" s="120"/>
      <c r="P748" s="120"/>
      <c r="Q748" s="120"/>
    </row>
    <row r="749" spans="6:17" x14ac:dyDescent="0.25">
      <c r="F749" s="120"/>
      <c r="G749" s="121"/>
      <c r="H749" s="120"/>
      <c r="I749" s="121"/>
      <c r="J749" s="121"/>
      <c r="K749" s="53"/>
      <c r="L749" s="120"/>
      <c r="M749" s="120"/>
      <c r="N749" s="120"/>
      <c r="O749" s="120"/>
      <c r="P749" s="120"/>
      <c r="Q749" s="120"/>
    </row>
    <row r="750" spans="6:17" x14ac:dyDescent="0.25">
      <c r="F750" s="120"/>
      <c r="G750" s="121"/>
      <c r="H750" s="120"/>
      <c r="I750" s="121"/>
      <c r="J750" s="121"/>
      <c r="K750" s="53"/>
      <c r="L750" s="120"/>
      <c r="M750" s="120"/>
      <c r="N750" s="120"/>
      <c r="O750" s="120"/>
      <c r="P750" s="120"/>
      <c r="Q750" s="120"/>
    </row>
    <row r="751" spans="6:17" x14ac:dyDescent="0.25">
      <c r="F751" s="120"/>
      <c r="G751" s="121"/>
      <c r="H751" s="120"/>
      <c r="I751" s="121"/>
      <c r="J751" s="121"/>
      <c r="K751" s="53"/>
      <c r="L751" s="120"/>
      <c r="M751" s="120"/>
      <c r="N751" s="120"/>
      <c r="O751" s="120"/>
      <c r="P751" s="120"/>
      <c r="Q751" s="120"/>
    </row>
    <row r="752" spans="6:17" x14ac:dyDescent="0.25">
      <c r="F752" s="120"/>
      <c r="G752" s="121"/>
      <c r="H752" s="120"/>
      <c r="I752" s="121"/>
      <c r="J752" s="121"/>
      <c r="K752" s="53"/>
      <c r="L752" s="120"/>
      <c r="M752" s="120"/>
      <c r="N752" s="120"/>
      <c r="O752" s="120"/>
      <c r="P752" s="120"/>
      <c r="Q752" s="120"/>
    </row>
    <row r="753" spans="6:17" x14ac:dyDescent="0.25">
      <c r="F753" s="120"/>
      <c r="G753" s="121"/>
      <c r="H753" s="120"/>
      <c r="I753" s="121"/>
      <c r="J753" s="121"/>
      <c r="K753" s="53"/>
      <c r="L753" s="120"/>
      <c r="M753" s="120"/>
      <c r="N753" s="120"/>
      <c r="O753" s="120"/>
      <c r="P753" s="120"/>
      <c r="Q753" s="120"/>
    </row>
    <row r="754" spans="6:17" x14ac:dyDescent="0.25">
      <c r="F754" s="120"/>
      <c r="G754" s="121"/>
      <c r="H754" s="120"/>
      <c r="I754" s="121"/>
      <c r="J754" s="121"/>
      <c r="K754" s="53"/>
      <c r="L754" s="120"/>
      <c r="M754" s="120"/>
      <c r="N754" s="120"/>
      <c r="O754" s="120"/>
      <c r="P754" s="120"/>
      <c r="Q754" s="120"/>
    </row>
    <row r="755" spans="6:17" x14ac:dyDescent="0.25">
      <c r="F755" s="120"/>
      <c r="G755" s="121"/>
      <c r="H755" s="120"/>
      <c r="I755" s="121"/>
      <c r="J755" s="121"/>
      <c r="K755" s="53"/>
      <c r="L755" s="120"/>
      <c r="M755" s="120"/>
      <c r="N755" s="120"/>
      <c r="O755" s="120"/>
      <c r="P755" s="120"/>
      <c r="Q755" s="120"/>
    </row>
    <row r="756" spans="6:17" x14ac:dyDescent="0.25">
      <c r="F756" s="120"/>
      <c r="G756" s="121"/>
      <c r="H756" s="120"/>
      <c r="I756" s="121"/>
      <c r="J756" s="121"/>
      <c r="K756" s="53"/>
      <c r="L756" s="120"/>
      <c r="M756" s="120"/>
      <c r="N756" s="120"/>
      <c r="O756" s="120"/>
      <c r="P756" s="120"/>
      <c r="Q756" s="120"/>
    </row>
    <row r="757" spans="6:17" x14ac:dyDescent="0.25">
      <c r="F757" s="120"/>
      <c r="G757" s="121"/>
      <c r="H757" s="120"/>
      <c r="I757" s="121"/>
      <c r="J757" s="121"/>
      <c r="K757" s="53"/>
      <c r="L757" s="120"/>
      <c r="M757" s="120"/>
      <c r="N757" s="120"/>
      <c r="O757" s="120"/>
      <c r="P757" s="120"/>
      <c r="Q757" s="120"/>
    </row>
    <row r="758" spans="6:17" x14ac:dyDescent="0.25">
      <c r="F758" s="120"/>
      <c r="G758" s="121"/>
      <c r="H758" s="120"/>
      <c r="I758" s="121"/>
      <c r="J758" s="121"/>
      <c r="K758" s="53"/>
      <c r="L758" s="120"/>
      <c r="M758" s="120"/>
      <c r="N758" s="120"/>
      <c r="O758" s="120"/>
      <c r="P758" s="120"/>
      <c r="Q758" s="120"/>
    </row>
    <row r="759" spans="6:17" x14ac:dyDescent="0.25">
      <c r="F759" s="120"/>
      <c r="G759" s="121"/>
      <c r="H759" s="120"/>
      <c r="I759" s="121"/>
      <c r="J759" s="121"/>
      <c r="K759" s="53"/>
      <c r="L759" s="120"/>
      <c r="M759" s="120"/>
      <c r="N759" s="120"/>
      <c r="O759" s="120"/>
      <c r="P759" s="120"/>
      <c r="Q759" s="120"/>
    </row>
    <row r="760" spans="6:17" x14ac:dyDescent="0.25">
      <c r="F760" s="120"/>
      <c r="G760" s="121"/>
      <c r="H760" s="120"/>
      <c r="I760" s="121"/>
      <c r="J760" s="121"/>
      <c r="K760" s="53"/>
      <c r="L760" s="120"/>
      <c r="M760" s="120"/>
      <c r="N760" s="120"/>
      <c r="O760" s="120"/>
      <c r="P760" s="120"/>
      <c r="Q760" s="120"/>
    </row>
    <row r="761" spans="6:17" x14ac:dyDescent="0.25">
      <c r="F761" s="120"/>
      <c r="G761" s="121"/>
      <c r="H761" s="120"/>
      <c r="I761" s="121"/>
      <c r="J761" s="121"/>
      <c r="K761" s="53"/>
      <c r="L761" s="120"/>
      <c r="M761" s="120"/>
      <c r="N761" s="120"/>
      <c r="O761" s="120"/>
      <c r="P761" s="120"/>
      <c r="Q761" s="120"/>
    </row>
    <row r="762" spans="6:17" x14ac:dyDescent="0.25">
      <c r="F762" s="120"/>
      <c r="G762" s="121"/>
      <c r="H762" s="120"/>
      <c r="I762" s="121"/>
      <c r="J762" s="121"/>
      <c r="K762" s="53"/>
      <c r="L762" s="120"/>
      <c r="M762" s="120"/>
      <c r="N762" s="120"/>
      <c r="O762" s="120"/>
      <c r="P762" s="120"/>
      <c r="Q762" s="120"/>
    </row>
    <row r="763" spans="6:17" x14ac:dyDescent="0.25">
      <c r="F763" s="120"/>
      <c r="G763" s="121"/>
      <c r="H763" s="120"/>
      <c r="I763" s="121"/>
      <c r="J763" s="121"/>
      <c r="K763" s="53"/>
      <c r="L763" s="120"/>
      <c r="M763" s="120"/>
      <c r="N763" s="120"/>
      <c r="O763" s="120"/>
      <c r="P763" s="120"/>
      <c r="Q763" s="120"/>
    </row>
    <row r="764" spans="6:17" x14ac:dyDescent="0.25">
      <c r="F764" s="120"/>
      <c r="G764" s="121"/>
      <c r="H764" s="120"/>
      <c r="I764" s="121"/>
      <c r="J764" s="121"/>
      <c r="K764" s="53"/>
      <c r="L764" s="120"/>
      <c r="M764" s="120"/>
      <c r="N764" s="120"/>
      <c r="O764" s="120"/>
      <c r="P764" s="120"/>
      <c r="Q764" s="120"/>
    </row>
    <row r="765" spans="6:17" x14ac:dyDescent="0.25">
      <c r="F765" s="120"/>
      <c r="G765" s="121"/>
      <c r="H765" s="120"/>
      <c r="I765" s="121"/>
      <c r="J765" s="121"/>
      <c r="K765" s="53"/>
      <c r="L765" s="120"/>
      <c r="M765" s="120"/>
      <c r="N765" s="120"/>
      <c r="O765" s="120"/>
      <c r="P765" s="120"/>
      <c r="Q765" s="120"/>
    </row>
    <row r="766" spans="6:17" x14ac:dyDescent="0.25">
      <c r="F766" s="120"/>
      <c r="G766" s="121"/>
      <c r="H766" s="120"/>
      <c r="I766" s="121"/>
      <c r="J766" s="121"/>
      <c r="K766" s="53"/>
      <c r="L766" s="120"/>
      <c r="M766" s="120"/>
      <c r="N766" s="120"/>
      <c r="O766" s="120"/>
      <c r="P766" s="120"/>
      <c r="Q766" s="120"/>
    </row>
    <row r="767" spans="6:17" x14ac:dyDescent="0.25">
      <c r="F767" s="120"/>
      <c r="G767" s="121"/>
      <c r="H767" s="120"/>
      <c r="I767" s="121"/>
      <c r="J767" s="121"/>
      <c r="K767" s="53"/>
      <c r="L767" s="120"/>
      <c r="M767" s="120"/>
      <c r="N767" s="120"/>
      <c r="O767" s="120"/>
      <c r="P767" s="120"/>
      <c r="Q767" s="120"/>
    </row>
    <row r="768" spans="6:17" x14ac:dyDescent="0.25">
      <c r="F768" s="120"/>
      <c r="G768" s="121"/>
      <c r="H768" s="120"/>
      <c r="I768" s="121"/>
      <c r="J768" s="121"/>
      <c r="K768" s="53"/>
      <c r="L768" s="120"/>
      <c r="M768" s="120"/>
      <c r="N768" s="120"/>
      <c r="O768" s="120"/>
      <c r="P768" s="120"/>
      <c r="Q768" s="120"/>
    </row>
    <row r="769" spans="6:17" x14ac:dyDescent="0.25">
      <c r="F769" s="120"/>
      <c r="G769" s="121"/>
      <c r="H769" s="120"/>
      <c r="I769" s="121"/>
      <c r="J769" s="121"/>
      <c r="K769" s="53"/>
      <c r="L769" s="120"/>
      <c r="M769" s="120"/>
      <c r="N769" s="120"/>
      <c r="O769" s="120"/>
      <c r="P769" s="120"/>
      <c r="Q769" s="120"/>
    </row>
    <row r="770" spans="6:17" x14ac:dyDescent="0.25">
      <c r="F770" s="120"/>
      <c r="G770" s="121"/>
      <c r="H770" s="120"/>
      <c r="I770" s="121"/>
      <c r="J770" s="121"/>
      <c r="K770" s="53"/>
      <c r="L770" s="120"/>
      <c r="M770" s="120"/>
      <c r="N770" s="120"/>
      <c r="O770" s="120"/>
      <c r="P770" s="120"/>
      <c r="Q770" s="120"/>
    </row>
    <row r="771" spans="6:17" x14ac:dyDescent="0.25">
      <c r="F771" s="120"/>
      <c r="G771" s="121"/>
      <c r="H771" s="120"/>
      <c r="I771" s="121"/>
      <c r="J771" s="121"/>
      <c r="K771" s="53"/>
      <c r="L771" s="120"/>
      <c r="M771" s="120"/>
      <c r="N771" s="120"/>
      <c r="O771" s="120"/>
      <c r="P771" s="120"/>
      <c r="Q771" s="120"/>
    </row>
    <row r="772" spans="6:17" x14ac:dyDescent="0.25">
      <c r="F772" s="120"/>
      <c r="G772" s="121"/>
      <c r="H772" s="120"/>
      <c r="I772" s="121"/>
      <c r="J772" s="121"/>
      <c r="K772" s="53"/>
      <c r="L772" s="120"/>
      <c r="M772" s="120"/>
      <c r="N772" s="120"/>
      <c r="O772" s="120"/>
      <c r="P772" s="120"/>
      <c r="Q772" s="120"/>
    </row>
    <row r="773" spans="6:17" x14ac:dyDescent="0.25">
      <c r="F773" s="120"/>
      <c r="G773" s="121"/>
      <c r="H773" s="120"/>
      <c r="I773" s="121"/>
      <c r="J773" s="121"/>
      <c r="K773" s="53"/>
      <c r="L773" s="120"/>
      <c r="M773" s="120"/>
      <c r="N773" s="120"/>
      <c r="O773" s="120"/>
      <c r="P773" s="120"/>
      <c r="Q773" s="120"/>
    </row>
    <row r="774" spans="6:17" x14ac:dyDescent="0.25">
      <c r="F774" s="120"/>
      <c r="G774" s="121"/>
      <c r="H774" s="120"/>
      <c r="I774" s="121"/>
      <c r="J774" s="121"/>
      <c r="K774" s="53"/>
      <c r="L774" s="120"/>
      <c r="M774" s="120"/>
      <c r="N774" s="120"/>
      <c r="O774" s="120"/>
      <c r="P774" s="120"/>
      <c r="Q774" s="120"/>
    </row>
    <row r="775" spans="6:17" x14ac:dyDescent="0.25">
      <c r="F775" s="120"/>
      <c r="G775" s="121"/>
      <c r="H775" s="120"/>
      <c r="I775" s="121"/>
      <c r="J775" s="121"/>
      <c r="K775" s="53"/>
      <c r="L775" s="120"/>
      <c r="M775" s="120"/>
      <c r="N775" s="120"/>
      <c r="O775" s="120"/>
      <c r="P775" s="120"/>
      <c r="Q775" s="120"/>
    </row>
    <row r="776" spans="6:17" x14ac:dyDescent="0.25">
      <c r="F776" s="120"/>
      <c r="G776" s="121"/>
      <c r="H776" s="120"/>
      <c r="I776" s="121"/>
      <c r="J776" s="121"/>
      <c r="K776" s="53"/>
      <c r="L776" s="120"/>
      <c r="M776" s="120"/>
      <c r="N776" s="120"/>
      <c r="O776" s="120"/>
      <c r="P776" s="120"/>
      <c r="Q776" s="120"/>
    </row>
    <row r="777" spans="6:17" x14ac:dyDescent="0.25">
      <c r="F777" s="120"/>
      <c r="G777" s="121"/>
      <c r="H777" s="120"/>
      <c r="I777" s="121"/>
      <c r="J777" s="121"/>
      <c r="K777" s="53"/>
      <c r="L777" s="120"/>
      <c r="M777" s="120"/>
      <c r="N777" s="120"/>
      <c r="O777" s="120"/>
      <c r="P777" s="120"/>
      <c r="Q777" s="120"/>
    </row>
    <row r="778" spans="6:17" x14ac:dyDescent="0.25">
      <c r="F778" s="120"/>
      <c r="G778" s="121"/>
      <c r="H778" s="120"/>
      <c r="I778" s="121"/>
      <c r="J778" s="121"/>
      <c r="K778" s="53"/>
      <c r="L778" s="120"/>
      <c r="M778" s="120"/>
      <c r="N778" s="120"/>
      <c r="O778" s="120"/>
      <c r="P778" s="120"/>
      <c r="Q778" s="120"/>
    </row>
    <row r="779" spans="6:17" x14ac:dyDescent="0.25">
      <c r="F779" s="120"/>
      <c r="G779" s="121"/>
      <c r="H779" s="120"/>
      <c r="I779" s="121"/>
      <c r="J779" s="121"/>
      <c r="K779" s="53"/>
      <c r="L779" s="120"/>
      <c r="M779" s="120"/>
      <c r="N779" s="120"/>
      <c r="O779" s="120"/>
      <c r="P779" s="120"/>
      <c r="Q779" s="120"/>
    </row>
    <row r="780" spans="6:17" x14ac:dyDescent="0.25">
      <c r="F780" s="120"/>
      <c r="G780" s="121"/>
      <c r="H780" s="120"/>
      <c r="I780" s="121"/>
      <c r="J780" s="121"/>
      <c r="K780" s="53"/>
      <c r="L780" s="120"/>
      <c r="M780" s="120"/>
      <c r="N780" s="120"/>
      <c r="O780" s="120"/>
      <c r="P780" s="120"/>
      <c r="Q780" s="120"/>
    </row>
    <row r="781" spans="6:17" x14ac:dyDescent="0.25">
      <c r="F781" s="120"/>
      <c r="G781" s="121"/>
      <c r="H781" s="120"/>
      <c r="I781" s="121"/>
      <c r="J781" s="121"/>
      <c r="K781" s="53"/>
      <c r="L781" s="120"/>
      <c r="M781" s="120"/>
      <c r="N781" s="120"/>
      <c r="O781" s="120"/>
      <c r="P781" s="120"/>
      <c r="Q781" s="120"/>
    </row>
    <row r="782" spans="6:17" x14ac:dyDescent="0.25">
      <c r="F782" s="120"/>
      <c r="G782" s="121"/>
      <c r="H782" s="120"/>
      <c r="I782" s="121"/>
      <c r="J782" s="121"/>
      <c r="K782" s="53"/>
      <c r="L782" s="120"/>
      <c r="M782" s="120"/>
      <c r="N782" s="120"/>
      <c r="O782" s="120"/>
      <c r="P782" s="120"/>
      <c r="Q782" s="120"/>
    </row>
    <row r="783" spans="6:17" x14ac:dyDescent="0.25">
      <c r="F783" s="120"/>
      <c r="G783" s="121"/>
      <c r="H783" s="120"/>
      <c r="I783" s="121"/>
      <c r="J783" s="121"/>
      <c r="K783" s="53"/>
      <c r="L783" s="120"/>
      <c r="M783" s="120"/>
      <c r="N783" s="120"/>
      <c r="O783" s="120"/>
      <c r="P783" s="120"/>
      <c r="Q783" s="120"/>
    </row>
    <row r="784" spans="6:17" x14ac:dyDescent="0.25">
      <c r="F784" s="120"/>
      <c r="G784" s="121"/>
      <c r="H784" s="120"/>
      <c r="I784" s="121"/>
      <c r="J784" s="121"/>
      <c r="K784" s="53"/>
      <c r="L784" s="120"/>
      <c r="M784" s="120"/>
      <c r="N784" s="120"/>
      <c r="O784" s="120"/>
      <c r="P784" s="120"/>
      <c r="Q784" s="120"/>
    </row>
    <row r="785" spans="6:17" x14ac:dyDescent="0.25">
      <c r="F785" s="120"/>
      <c r="G785" s="121"/>
      <c r="H785" s="120"/>
      <c r="I785" s="121"/>
      <c r="J785" s="121"/>
      <c r="K785" s="53"/>
      <c r="L785" s="120"/>
      <c r="M785" s="120"/>
      <c r="N785" s="120"/>
      <c r="O785" s="120"/>
      <c r="P785" s="120"/>
      <c r="Q785" s="120"/>
    </row>
    <row r="786" spans="6:17" x14ac:dyDescent="0.25">
      <c r="F786" s="120"/>
      <c r="G786" s="121"/>
      <c r="H786" s="120"/>
      <c r="I786" s="121"/>
      <c r="J786" s="121"/>
      <c r="K786" s="53"/>
      <c r="L786" s="120"/>
      <c r="M786" s="120"/>
      <c r="N786" s="120"/>
      <c r="O786" s="120"/>
      <c r="P786" s="120"/>
      <c r="Q786" s="120"/>
    </row>
    <row r="787" spans="6:17" x14ac:dyDescent="0.25">
      <c r="F787" s="120"/>
      <c r="G787" s="121"/>
      <c r="H787" s="120"/>
      <c r="I787" s="121"/>
      <c r="J787" s="121"/>
      <c r="K787" s="53"/>
      <c r="L787" s="120"/>
      <c r="M787" s="120"/>
      <c r="N787" s="120"/>
      <c r="O787" s="120"/>
      <c r="P787" s="120"/>
      <c r="Q787" s="120"/>
    </row>
    <row r="788" spans="6:17" x14ac:dyDescent="0.25">
      <c r="F788" s="120"/>
      <c r="G788" s="121"/>
      <c r="H788" s="120"/>
      <c r="I788" s="121"/>
      <c r="J788" s="121"/>
      <c r="K788" s="53"/>
      <c r="L788" s="120"/>
      <c r="M788" s="120"/>
      <c r="N788" s="120"/>
      <c r="O788" s="120"/>
      <c r="P788" s="120"/>
      <c r="Q788" s="120"/>
    </row>
    <row r="789" spans="6:17" x14ac:dyDescent="0.25">
      <c r="F789" s="120"/>
      <c r="G789" s="121"/>
      <c r="H789" s="120"/>
      <c r="I789" s="121"/>
      <c r="J789" s="121"/>
      <c r="K789" s="53"/>
      <c r="L789" s="120"/>
      <c r="M789" s="120"/>
      <c r="N789" s="120"/>
      <c r="O789" s="120"/>
      <c r="P789" s="120"/>
      <c r="Q789" s="120"/>
    </row>
    <row r="790" spans="6:17" x14ac:dyDescent="0.25">
      <c r="F790" s="120"/>
      <c r="G790" s="121"/>
      <c r="H790" s="120"/>
      <c r="I790" s="121"/>
      <c r="J790" s="121"/>
      <c r="K790" s="53"/>
      <c r="L790" s="120"/>
      <c r="M790" s="120"/>
      <c r="N790" s="120"/>
      <c r="O790" s="120"/>
      <c r="P790" s="120"/>
      <c r="Q790" s="120"/>
    </row>
    <row r="791" spans="6:17" x14ac:dyDescent="0.25">
      <c r="F791" s="120"/>
      <c r="G791" s="121"/>
      <c r="H791" s="120"/>
      <c r="I791" s="121"/>
      <c r="J791" s="121"/>
      <c r="K791" s="53"/>
      <c r="L791" s="120"/>
      <c r="M791" s="120"/>
      <c r="N791" s="120"/>
      <c r="O791" s="120"/>
      <c r="P791" s="120"/>
      <c r="Q791" s="120"/>
    </row>
    <row r="792" spans="6:17" x14ac:dyDescent="0.25">
      <c r="F792" s="120"/>
      <c r="G792" s="121"/>
      <c r="H792" s="120"/>
      <c r="I792" s="121"/>
      <c r="J792" s="121"/>
      <c r="K792" s="53"/>
      <c r="L792" s="120"/>
      <c r="M792" s="120"/>
      <c r="N792" s="120"/>
      <c r="O792" s="120"/>
      <c r="P792" s="120"/>
      <c r="Q792" s="120"/>
    </row>
    <row r="793" spans="6:17" x14ac:dyDescent="0.25">
      <c r="F793" s="120"/>
      <c r="G793" s="121"/>
      <c r="H793" s="120"/>
      <c r="I793" s="121"/>
      <c r="J793" s="121"/>
      <c r="K793" s="53"/>
      <c r="L793" s="120"/>
      <c r="M793" s="120"/>
      <c r="N793" s="120"/>
      <c r="O793" s="120"/>
      <c r="P793" s="120"/>
      <c r="Q793" s="120"/>
    </row>
    <row r="794" spans="6:17" x14ac:dyDescent="0.25">
      <c r="F794" s="120"/>
      <c r="G794" s="121"/>
      <c r="H794" s="120"/>
      <c r="I794" s="121"/>
      <c r="J794" s="121"/>
      <c r="K794" s="53"/>
      <c r="L794" s="120"/>
      <c r="M794" s="120"/>
      <c r="N794" s="120"/>
      <c r="O794" s="120"/>
      <c r="P794" s="120"/>
      <c r="Q794" s="120"/>
    </row>
    <row r="795" spans="6:17" x14ac:dyDescent="0.25">
      <c r="F795" s="120"/>
      <c r="G795" s="121"/>
      <c r="H795" s="120"/>
      <c r="I795" s="121"/>
      <c r="J795" s="121"/>
      <c r="K795" s="53"/>
      <c r="L795" s="120"/>
      <c r="M795" s="120"/>
      <c r="N795" s="120"/>
      <c r="O795" s="120"/>
      <c r="P795" s="120"/>
      <c r="Q795" s="120"/>
    </row>
    <row r="796" spans="6:17" x14ac:dyDescent="0.25">
      <c r="F796" s="120"/>
      <c r="G796" s="121"/>
      <c r="H796" s="120"/>
      <c r="I796" s="121"/>
      <c r="J796" s="121"/>
      <c r="K796" s="53"/>
      <c r="L796" s="120"/>
      <c r="M796" s="120"/>
      <c r="N796" s="120"/>
      <c r="O796" s="120"/>
      <c r="P796" s="120"/>
      <c r="Q796" s="120"/>
    </row>
    <row r="797" spans="6:17" x14ac:dyDescent="0.25">
      <c r="F797" s="120"/>
      <c r="G797" s="121"/>
      <c r="H797" s="120"/>
      <c r="I797" s="121"/>
      <c r="J797" s="121"/>
      <c r="K797" s="53"/>
      <c r="L797" s="120"/>
      <c r="M797" s="120"/>
      <c r="N797" s="120"/>
      <c r="O797" s="120"/>
      <c r="P797" s="120"/>
      <c r="Q797" s="120"/>
    </row>
    <row r="798" spans="6:17" x14ac:dyDescent="0.25">
      <c r="F798" s="120"/>
      <c r="G798" s="121"/>
      <c r="H798" s="120"/>
      <c r="I798" s="121"/>
      <c r="J798" s="121"/>
      <c r="K798" s="53"/>
      <c r="L798" s="120"/>
      <c r="M798" s="120"/>
      <c r="N798" s="120"/>
      <c r="O798" s="120"/>
      <c r="P798" s="120"/>
      <c r="Q798" s="120"/>
    </row>
    <row r="799" spans="6:17" x14ac:dyDescent="0.25">
      <c r="F799" s="120"/>
      <c r="G799" s="121"/>
      <c r="H799" s="120"/>
      <c r="I799" s="121"/>
      <c r="J799" s="121"/>
      <c r="K799" s="53"/>
      <c r="L799" s="120"/>
      <c r="M799" s="120"/>
      <c r="N799" s="120"/>
      <c r="O799" s="120"/>
      <c r="P799" s="120"/>
      <c r="Q799" s="120"/>
    </row>
    <row r="800" spans="6:17" x14ac:dyDescent="0.25">
      <c r="F800" s="120"/>
      <c r="G800" s="121"/>
      <c r="H800" s="120"/>
      <c r="I800" s="121"/>
      <c r="J800" s="121"/>
      <c r="K800" s="53"/>
      <c r="L800" s="120"/>
      <c r="M800" s="120"/>
      <c r="N800" s="120"/>
      <c r="O800" s="120"/>
      <c r="P800" s="120"/>
      <c r="Q800" s="120"/>
    </row>
    <row r="801" spans="6:17" x14ac:dyDescent="0.25">
      <c r="F801" s="120"/>
      <c r="G801" s="121"/>
      <c r="H801" s="120"/>
      <c r="I801" s="121"/>
      <c r="J801" s="121"/>
      <c r="K801" s="53"/>
      <c r="L801" s="120"/>
      <c r="M801" s="120"/>
      <c r="N801" s="120"/>
      <c r="O801" s="120"/>
      <c r="P801" s="120"/>
      <c r="Q801" s="120"/>
    </row>
    <row r="802" spans="6:17" x14ac:dyDescent="0.25">
      <c r="F802" s="120"/>
      <c r="G802" s="121"/>
      <c r="H802" s="120"/>
      <c r="I802" s="121"/>
      <c r="J802" s="121"/>
      <c r="K802" s="53"/>
      <c r="L802" s="120"/>
      <c r="M802" s="120"/>
      <c r="N802" s="120"/>
      <c r="O802" s="120"/>
      <c r="P802" s="120"/>
      <c r="Q802" s="120"/>
    </row>
    <row r="803" spans="6:17" x14ac:dyDescent="0.25">
      <c r="F803" s="120"/>
      <c r="G803" s="121"/>
      <c r="H803" s="120"/>
      <c r="I803" s="121"/>
      <c r="J803" s="121"/>
      <c r="K803" s="53"/>
      <c r="L803" s="120"/>
      <c r="M803" s="120"/>
      <c r="N803" s="120"/>
      <c r="O803" s="120"/>
      <c r="P803" s="120"/>
      <c r="Q803" s="120"/>
    </row>
    <row r="804" spans="6:17" x14ac:dyDescent="0.25">
      <c r="F804" s="120"/>
      <c r="G804" s="121"/>
      <c r="H804" s="120"/>
      <c r="I804" s="121"/>
      <c r="J804" s="121"/>
      <c r="K804" s="53"/>
      <c r="L804" s="120"/>
      <c r="M804" s="120"/>
      <c r="N804" s="120"/>
      <c r="O804" s="120"/>
      <c r="P804" s="120"/>
      <c r="Q804" s="120"/>
    </row>
    <row r="805" spans="6:17" x14ac:dyDescent="0.25">
      <c r="F805" s="120"/>
      <c r="G805" s="121"/>
      <c r="H805" s="120"/>
      <c r="I805" s="121"/>
      <c r="J805" s="121"/>
      <c r="K805" s="53"/>
      <c r="L805" s="120"/>
      <c r="M805" s="120"/>
      <c r="N805" s="120"/>
      <c r="O805" s="120"/>
      <c r="P805" s="120"/>
      <c r="Q805" s="120"/>
    </row>
    <row r="806" spans="6:17" x14ac:dyDescent="0.25">
      <c r="F806" s="120"/>
      <c r="G806" s="121"/>
      <c r="H806" s="120"/>
      <c r="I806" s="121"/>
      <c r="J806" s="121"/>
      <c r="K806" s="53"/>
      <c r="L806" s="120"/>
      <c r="M806" s="120"/>
      <c r="N806" s="120"/>
      <c r="O806" s="120"/>
      <c r="P806" s="120"/>
      <c r="Q806" s="120"/>
    </row>
    <row r="807" spans="6:17" x14ac:dyDescent="0.25">
      <c r="F807" s="120"/>
      <c r="G807" s="121"/>
      <c r="H807" s="120"/>
      <c r="I807" s="121"/>
      <c r="J807" s="121"/>
      <c r="K807" s="53"/>
      <c r="L807" s="120"/>
      <c r="M807" s="120"/>
      <c r="N807" s="120"/>
      <c r="O807" s="120"/>
      <c r="P807" s="120"/>
      <c r="Q807" s="120"/>
    </row>
    <row r="808" spans="6:17" x14ac:dyDescent="0.25">
      <c r="F808" s="120"/>
      <c r="G808" s="121"/>
      <c r="H808" s="120"/>
      <c r="I808" s="121"/>
      <c r="J808" s="121"/>
      <c r="K808" s="53"/>
      <c r="L808" s="120"/>
      <c r="M808" s="120"/>
      <c r="N808" s="120"/>
      <c r="O808" s="120"/>
      <c r="P808" s="120"/>
      <c r="Q808" s="120"/>
    </row>
    <row r="809" spans="6:17" x14ac:dyDescent="0.25">
      <c r="F809" s="120"/>
      <c r="G809" s="121"/>
      <c r="H809" s="120"/>
      <c r="I809" s="121"/>
      <c r="J809" s="121"/>
      <c r="K809" s="53"/>
      <c r="L809" s="120"/>
      <c r="M809" s="120"/>
      <c r="N809" s="120"/>
      <c r="O809" s="120"/>
      <c r="P809" s="120"/>
      <c r="Q809" s="120"/>
    </row>
    <row r="810" spans="6:17" x14ac:dyDescent="0.25">
      <c r="F810" s="120"/>
      <c r="G810" s="121"/>
      <c r="H810" s="120"/>
      <c r="I810" s="121"/>
      <c r="J810" s="121"/>
      <c r="K810" s="53"/>
      <c r="L810" s="120"/>
      <c r="M810" s="120"/>
      <c r="N810" s="120"/>
      <c r="O810" s="120"/>
      <c r="P810" s="120"/>
      <c r="Q810" s="120"/>
    </row>
    <row r="811" spans="6:17" x14ac:dyDescent="0.25">
      <c r="F811" s="120"/>
      <c r="G811" s="121"/>
      <c r="H811" s="120"/>
      <c r="I811" s="121"/>
      <c r="J811" s="121"/>
      <c r="K811" s="53"/>
      <c r="L811" s="120"/>
      <c r="M811" s="120"/>
      <c r="N811" s="120"/>
      <c r="O811" s="120"/>
      <c r="P811" s="120"/>
      <c r="Q811" s="120"/>
    </row>
    <row r="812" spans="6:17" x14ac:dyDescent="0.25">
      <c r="F812" s="120"/>
      <c r="G812" s="121"/>
      <c r="H812" s="120"/>
      <c r="I812" s="121"/>
      <c r="J812" s="121"/>
      <c r="K812" s="53"/>
      <c r="L812" s="120"/>
      <c r="M812" s="120"/>
      <c r="N812" s="120"/>
      <c r="O812" s="120"/>
      <c r="P812" s="120"/>
      <c r="Q812" s="120"/>
    </row>
    <row r="813" spans="6:17" x14ac:dyDescent="0.25">
      <c r="F813" s="120"/>
      <c r="G813" s="121"/>
      <c r="H813" s="120"/>
      <c r="I813" s="121"/>
      <c r="J813" s="121"/>
      <c r="K813" s="53"/>
      <c r="L813" s="120"/>
      <c r="M813" s="120"/>
      <c r="N813" s="120"/>
      <c r="O813" s="120"/>
      <c r="P813" s="120"/>
      <c r="Q813" s="120"/>
    </row>
    <row r="814" spans="6:17" x14ac:dyDescent="0.25">
      <c r="F814" s="120"/>
      <c r="G814" s="121"/>
      <c r="H814" s="120"/>
      <c r="I814" s="121"/>
      <c r="J814" s="121"/>
      <c r="K814" s="53"/>
      <c r="L814" s="120"/>
      <c r="M814" s="120"/>
      <c r="N814" s="120"/>
      <c r="O814" s="120"/>
      <c r="P814" s="120"/>
      <c r="Q814" s="120"/>
    </row>
    <row r="815" spans="6:17" x14ac:dyDescent="0.25">
      <c r="F815" s="120"/>
      <c r="G815" s="121"/>
      <c r="H815" s="120"/>
      <c r="I815" s="121"/>
      <c r="J815" s="121"/>
      <c r="K815" s="53"/>
      <c r="L815" s="120"/>
      <c r="M815" s="120"/>
      <c r="N815" s="120"/>
      <c r="O815" s="120"/>
      <c r="P815" s="120"/>
      <c r="Q815" s="120"/>
    </row>
    <row r="816" spans="6:17" x14ac:dyDescent="0.25">
      <c r="F816" s="120"/>
      <c r="G816" s="121"/>
      <c r="H816" s="120"/>
      <c r="I816" s="121"/>
      <c r="J816" s="121"/>
      <c r="K816" s="53"/>
      <c r="L816" s="120"/>
      <c r="M816" s="120"/>
      <c r="N816" s="120"/>
      <c r="O816" s="120"/>
      <c r="P816" s="120"/>
      <c r="Q816" s="120"/>
    </row>
    <row r="817" spans="6:17" x14ac:dyDescent="0.25">
      <c r="F817" s="120"/>
      <c r="G817" s="121"/>
      <c r="H817" s="120"/>
      <c r="I817" s="121"/>
      <c r="J817" s="121"/>
      <c r="K817" s="53"/>
      <c r="L817" s="120"/>
      <c r="M817" s="120"/>
      <c r="N817" s="120"/>
      <c r="O817" s="120"/>
      <c r="P817" s="120"/>
      <c r="Q817" s="120"/>
    </row>
    <row r="818" spans="6:17" x14ac:dyDescent="0.25">
      <c r="F818" s="120"/>
      <c r="G818" s="121"/>
      <c r="H818" s="120"/>
      <c r="I818" s="121"/>
      <c r="J818" s="121"/>
      <c r="K818" s="53"/>
      <c r="L818" s="120"/>
      <c r="M818" s="120"/>
      <c r="N818" s="120"/>
      <c r="O818" s="120"/>
      <c r="P818" s="120"/>
      <c r="Q818" s="120"/>
    </row>
    <row r="819" spans="6:17" x14ac:dyDescent="0.25">
      <c r="F819" s="120"/>
      <c r="G819" s="121"/>
      <c r="H819" s="120"/>
      <c r="I819" s="121"/>
      <c r="J819" s="121"/>
      <c r="K819" s="53"/>
      <c r="L819" s="120"/>
      <c r="M819" s="120"/>
      <c r="N819" s="120"/>
      <c r="O819" s="120"/>
      <c r="P819" s="120"/>
      <c r="Q819" s="120"/>
    </row>
    <row r="820" spans="6:17" x14ac:dyDescent="0.25">
      <c r="F820" s="120"/>
      <c r="G820" s="121"/>
      <c r="H820" s="120"/>
      <c r="I820" s="121"/>
      <c r="J820" s="121"/>
      <c r="K820" s="53"/>
      <c r="L820" s="120"/>
      <c r="M820" s="120"/>
      <c r="N820" s="120"/>
      <c r="O820" s="120"/>
      <c r="P820" s="120"/>
      <c r="Q820" s="120"/>
    </row>
    <row r="821" spans="6:17" x14ac:dyDescent="0.25">
      <c r="F821" s="120"/>
      <c r="G821" s="121"/>
      <c r="H821" s="120"/>
      <c r="I821" s="121"/>
      <c r="J821" s="121"/>
      <c r="K821" s="53"/>
      <c r="L821" s="120"/>
      <c r="M821" s="120"/>
      <c r="N821" s="120"/>
      <c r="O821" s="120"/>
      <c r="P821" s="120"/>
      <c r="Q821" s="120"/>
    </row>
    <row r="822" spans="6:17" x14ac:dyDescent="0.25">
      <c r="F822" s="120"/>
      <c r="G822" s="121"/>
      <c r="H822" s="120"/>
      <c r="I822" s="121"/>
      <c r="J822" s="121"/>
      <c r="K822" s="53"/>
      <c r="L822" s="120"/>
      <c r="M822" s="120"/>
      <c r="N822" s="120"/>
      <c r="O822" s="120"/>
      <c r="P822" s="120"/>
      <c r="Q822" s="120"/>
    </row>
    <row r="823" spans="6:17" x14ac:dyDescent="0.25">
      <c r="F823" s="120"/>
      <c r="G823" s="121"/>
      <c r="H823" s="120"/>
      <c r="I823" s="121"/>
      <c r="J823" s="121"/>
      <c r="K823" s="53"/>
      <c r="L823" s="120"/>
      <c r="M823" s="120"/>
      <c r="N823" s="120"/>
      <c r="O823" s="120"/>
      <c r="P823" s="120"/>
      <c r="Q823" s="120"/>
    </row>
    <row r="824" spans="6:17" x14ac:dyDescent="0.25">
      <c r="F824" s="120"/>
      <c r="G824" s="121"/>
      <c r="H824" s="120"/>
      <c r="I824" s="121"/>
      <c r="J824" s="121"/>
      <c r="K824" s="53"/>
      <c r="L824" s="120"/>
      <c r="M824" s="120"/>
      <c r="N824" s="120"/>
      <c r="O824" s="120"/>
      <c r="P824" s="120"/>
      <c r="Q824" s="120"/>
    </row>
    <row r="825" spans="6:17" x14ac:dyDescent="0.25">
      <c r="F825" s="120"/>
      <c r="G825" s="121"/>
      <c r="H825" s="120"/>
      <c r="I825" s="121"/>
      <c r="J825" s="121"/>
      <c r="K825" s="53"/>
      <c r="L825" s="120"/>
      <c r="M825" s="120"/>
      <c r="N825" s="120"/>
      <c r="O825" s="120"/>
      <c r="P825" s="120"/>
      <c r="Q825" s="120"/>
    </row>
    <row r="826" spans="6:17" x14ac:dyDescent="0.25">
      <c r="F826" s="120"/>
      <c r="G826" s="121"/>
      <c r="H826" s="120"/>
      <c r="I826" s="121"/>
      <c r="J826" s="121"/>
      <c r="K826" s="53"/>
      <c r="L826" s="120"/>
      <c r="M826" s="120"/>
      <c r="N826" s="120"/>
      <c r="O826" s="120"/>
      <c r="P826" s="120"/>
      <c r="Q826" s="120"/>
    </row>
    <row r="827" spans="6:17" x14ac:dyDescent="0.25">
      <c r="F827" s="120"/>
      <c r="G827" s="121"/>
      <c r="H827" s="120"/>
      <c r="I827" s="121"/>
      <c r="J827" s="121"/>
      <c r="K827" s="53"/>
      <c r="L827" s="120"/>
      <c r="M827" s="120"/>
      <c r="N827" s="120"/>
      <c r="O827" s="120"/>
      <c r="P827" s="120"/>
      <c r="Q827" s="120"/>
    </row>
    <row r="828" spans="6:17" x14ac:dyDescent="0.25">
      <c r="F828" s="120"/>
      <c r="G828" s="121"/>
      <c r="H828" s="120"/>
      <c r="I828" s="121"/>
      <c r="J828" s="121"/>
      <c r="K828" s="53"/>
      <c r="L828" s="120"/>
      <c r="M828" s="120"/>
      <c r="N828" s="120"/>
      <c r="O828" s="120"/>
      <c r="P828" s="120"/>
      <c r="Q828" s="120"/>
    </row>
    <row r="829" spans="6:17" x14ac:dyDescent="0.25">
      <c r="F829" s="120"/>
      <c r="G829" s="121"/>
      <c r="H829" s="120"/>
      <c r="I829" s="121"/>
      <c r="J829" s="121"/>
      <c r="K829" s="53"/>
      <c r="L829" s="120"/>
      <c r="M829" s="120"/>
      <c r="N829" s="120"/>
      <c r="O829" s="120"/>
      <c r="P829" s="120"/>
      <c r="Q829" s="120"/>
    </row>
    <row r="830" spans="6:17" x14ac:dyDescent="0.25">
      <c r="F830" s="120"/>
      <c r="G830" s="121"/>
      <c r="H830" s="120"/>
      <c r="I830" s="121"/>
      <c r="J830" s="121"/>
      <c r="K830" s="53"/>
      <c r="L830" s="120"/>
      <c r="M830" s="120"/>
      <c r="N830" s="120"/>
      <c r="O830" s="120"/>
      <c r="P830" s="120"/>
      <c r="Q830" s="120"/>
    </row>
    <row r="831" spans="6:17" x14ac:dyDescent="0.25">
      <c r="F831" s="120"/>
      <c r="G831" s="121"/>
      <c r="H831" s="120"/>
      <c r="I831" s="121"/>
      <c r="J831" s="121"/>
      <c r="K831" s="53"/>
      <c r="L831" s="120"/>
      <c r="M831" s="120"/>
      <c r="N831" s="120"/>
      <c r="O831" s="120"/>
      <c r="P831" s="120"/>
      <c r="Q831" s="120"/>
    </row>
    <row r="832" spans="6:17" x14ac:dyDescent="0.25">
      <c r="F832" s="120"/>
      <c r="G832" s="121"/>
      <c r="H832" s="120"/>
      <c r="I832" s="121"/>
      <c r="J832" s="121"/>
      <c r="K832" s="53"/>
      <c r="L832" s="120"/>
      <c r="M832" s="120"/>
      <c r="N832" s="120"/>
      <c r="O832" s="120"/>
      <c r="P832" s="120"/>
      <c r="Q832" s="120"/>
    </row>
    <row r="833" spans="6:17" x14ac:dyDescent="0.25">
      <c r="F833" s="120"/>
      <c r="G833" s="121"/>
      <c r="H833" s="120"/>
      <c r="I833" s="121"/>
      <c r="J833" s="121"/>
      <c r="K833" s="53"/>
      <c r="L833" s="120"/>
      <c r="M833" s="120"/>
      <c r="N833" s="120"/>
      <c r="O833" s="120"/>
      <c r="P833" s="120"/>
      <c r="Q833" s="120"/>
    </row>
    <row r="834" spans="6:17" x14ac:dyDescent="0.25">
      <c r="F834" s="120"/>
      <c r="G834" s="121"/>
      <c r="H834" s="120"/>
      <c r="I834" s="121"/>
      <c r="J834" s="121"/>
      <c r="K834" s="53"/>
      <c r="L834" s="120"/>
      <c r="M834" s="120"/>
      <c r="N834" s="120"/>
      <c r="O834" s="120"/>
      <c r="P834" s="120"/>
      <c r="Q834" s="120"/>
    </row>
    <row r="835" spans="6:17" x14ac:dyDescent="0.25">
      <c r="F835" s="120"/>
      <c r="G835" s="121"/>
      <c r="H835" s="120"/>
      <c r="I835" s="121"/>
      <c r="J835" s="121"/>
      <c r="K835" s="53"/>
      <c r="L835" s="120"/>
      <c r="M835" s="120"/>
      <c r="N835" s="120"/>
      <c r="O835" s="120"/>
      <c r="P835" s="120"/>
      <c r="Q835" s="120"/>
    </row>
    <row r="836" spans="6:17" x14ac:dyDescent="0.25">
      <c r="F836" s="120"/>
      <c r="G836" s="121"/>
      <c r="H836" s="120"/>
      <c r="I836" s="121"/>
      <c r="J836" s="121"/>
      <c r="K836" s="53"/>
      <c r="L836" s="120"/>
      <c r="M836" s="120"/>
      <c r="N836" s="120"/>
      <c r="O836" s="120"/>
      <c r="P836" s="120"/>
      <c r="Q836" s="120"/>
    </row>
    <row r="837" spans="6:17" x14ac:dyDescent="0.25">
      <c r="F837" s="120"/>
      <c r="G837" s="121"/>
      <c r="H837" s="120"/>
      <c r="I837" s="121"/>
      <c r="J837" s="121"/>
      <c r="K837" s="53"/>
      <c r="L837" s="120"/>
      <c r="M837" s="120"/>
      <c r="N837" s="120"/>
      <c r="O837" s="120"/>
      <c r="P837" s="120"/>
      <c r="Q837" s="120"/>
    </row>
    <row r="838" spans="6:17" x14ac:dyDescent="0.25">
      <c r="F838" s="120"/>
      <c r="G838" s="121"/>
      <c r="H838" s="120"/>
      <c r="I838" s="121"/>
      <c r="J838" s="121"/>
      <c r="K838" s="53"/>
      <c r="L838" s="120"/>
      <c r="M838" s="120"/>
      <c r="N838" s="120"/>
      <c r="O838" s="120"/>
      <c r="P838" s="120"/>
      <c r="Q838" s="120"/>
    </row>
    <row r="839" spans="6:17" x14ac:dyDescent="0.25">
      <c r="F839" s="120"/>
      <c r="G839" s="121"/>
      <c r="H839" s="120"/>
      <c r="I839" s="121"/>
      <c r="J839" s="121"/>
      <c r="K839" s="53"/>
      <c r="L839" s="120"/>
      <c r="M839" s="120"/>
      <c r="N839" s="120"/>
      <c r="O839" s="120"/>
      <c r="P839" s="120"/>
      <c r="Q839" s="120"/>
    </row>
    <row r="840" spans="6:17" x14ac:dyDescent="0.25">
      <c r="F840" s="120"/>
      <c r="G840" s="121"/>
      <c r="H840" s="120"/>
      <c r="I840" s="121"/>
      <c r="J840" s="121"/>
      <c r="K840" s="53"/>
      <c r="L840" s="120"/>
      <c r="M840" s="120"/>
      <c r="N840" s="120"/>
      <c r="O840" s="120"/>
      <c r="P840" s="120"/>
      <c r="Q840" s="120"/>
    </row>
    <row r="841" spans="6:17" x14ac:dyDescent="0.25">
      <c r="F841" s="120"/>
      <c r="G841" s="121"/>
      <c r="H841" s="120"/>
      <c r="I841" s="121"/>
      <c r="J841" s="121"/>
      <c r="K841" s="53"/>
      <c r="L841" s="120"/>
      <c r="M841" s="120"/>
      <c r="N841" s="120"/>
      <c r="O841" s="120"/>
      <c r="P841" s="120"/>
      <c r="Q841" s="120"/>
    </row>
    <row r="842" spans="6:17" x14ac:dyDescent="0.25">
      <c r="F842" s="120"/>
      <c r="G842" s="121"/>
      <c r="H842" s="120"/>
      <c r="I842" s="121"/>
      <c r="J842" s="121"/>
      <c r="K842" s="53"/>
      <c r="L842" s="120"/>
      <c r="M842" s="120"/>
      <c r="N842" s="120"/>
      <c r="O842" s="120"/>
      <c r="P842" s="120"/>
      <c r="Q842" s="120"/>
    </row>
    <row r="843" spans="6:17" x14ac:dyDescent="0.25">
      <c r="F843" s="120"/>
      <c r="G843" s="121"/>
      <c r="H843" s="120"/>
      <c r="I843" s="121"/>
      <c r="J843" s="121"/>
      <c r="K843" s="53"/>
      <c r="L843" s="120"/>
      <c r="M843" s="120"/>
      <c r="N843" s="120"/>
      <c r="O843" s="120"/>
      <c r="P843" s="120"/>
      <c r="Q843" s="120"/>
    </row>
    <row r="844" spans="6:17" x14ac:dyDescent="0.25">
      <c r="F844" s="120"/>
      <c r="G844" s="121"/>
      <c r="H844" s="120"/>
      <c r="I844" s="121"/>
      <c r="J844" s="121"/>
      <c r="K844" s="53"/>
      <c r="L844" s="120"/>
      <c r="M844" s="120"/>
      <c r="N844" s="120"/>
      <c r="O844" s="120"/>
      <c r="P844" s="120"/>
      <c r="Q844" s="120"/>
    </row>
    <row r="845" spans="6:17" x14ac:dyDescent="0.25">
      <c r="F845" s="120"/>
      <c r="G845" s="121"/>
      <c r="H845" s="120"/>
      <c r="I845" s="121"/>
      <c r="J845" s="121"/>
      <c r="K845" s="53"/>
      <c r="L845" s="120"/>
      <c r="M845" s="120"/>
      <c r="N845" s="120"/>
      <c r="O845" s="120"/>
      <c r="P845" s="120"/>
      <c r="Q845" s="120"/>
    </row>
    <row r="846" spans="6:17" x14ac:dyDescent="0.25">
      <c r="F846" s="120"/>
      <c r="G846" s="121"/>
      <c r="H846" s="120"/>
      <c r="I846" s="121"/>
      <c r="J846" s="121"/>
      <c r="K846" s="53"/>
      <c r="L846" s="120"/>
      <c r="M846" s="120"/>
      <c r="N846" s="120"/>
      <c r="O846" s="120"/>
      <c r="P846" s="120"/>
      <c r="Q846" s="120"/>
    </row>
    <row r="847" spans="6:17" x14ac:dyDescent="0.25">
      <c r="F847" s="120"/>
      <c r="G847" s="121"/>
      <c r="H847" s="120"/>
      <c r="I847" s="121"/>
      <c r="J847" s="121"/>
      <c r="K847" s="53"/>
      <c r="L847" s="120"/>
      <c r="M847" s="120"/>
      <c r="N847" s="120"/>
      <c r="O847" s="120"/>
      <c r="P847" s="120"/>
      <c r="Q847" s="120"/>
    </row>
    <row r="848" spans="6:17" x14ac:dyDescent="0.25">
      <c r="F848" s="120"/>
      <c r="G848" s="121"/>
      <c r="H848" s="120"/>
      <c r="I848" s="121"/>
      <c r="J848" s="121"/>
      <c r="K848" s="53"/>
      <c r="L848" s="120"/>
      <c r="M848" s="120"/>
      <c r="N848" s="120"/>
      <c r="O848" s="120"/>
      <c r="P848" s="120"/>
      <c r="Q848" s="120"/>
    </row>
    <row r="849" spans="6:17" x14ac:dyDescent="0.25">
      <c r="F849" s="120"/>
      <c r="G849" s="121"/>
      <c r="H849" s="120"/>
      <c r="I849" s="121"/>
      <c r="J849" s="121"/>
      <c r="K849" s="53"/>
      <c r="L849" s="120"/>
      <c r="M849" s="120"/>
      <c r="N849" s="120"/>
      <c r="O849" s="120"/>
      <c r="P849" s="120"/>
      <c r="Q849" s="120"/>
    </row>
    <row r="850" spans="6:17" x14ac:dyDescent="0.25">
      <c r="F850" s="120"/>
      <c r="G850" s="121"/>
      <c r="H850" s="120"/>
      <c r="I850" s="121"/>
      <c r="J850" s="121"/>
      <c r="K850" s="53"/>
      <c r="L850" s="120"/>
      <c r="M850" s="120"/>
      <c r="N850" s="120"/>
      <c r="O850" s="120"/>
      <c r="P850" s="120"/>
      <c r="Q850" s="120"/>
    </row>
    <row r="851" spans="6:17" x14ac:dyDescent="0.25">
      <c r="F851" s="120"/>
      <c r="G851" s="121"/>
      <c r="H851" s="120"/>
      <c r="I851" s="121"/>
      <c r="J851" s="121"/>
      <c r="K851" s="53"/>
      <c r="L851" s="120"/>
      <c r="M851" s="120"/>
      <c r="N851" s="120"/>
      <c r="O851" s="120"/>
      <c r="P851" s="120"/>
      <c r="Q851" s="120"/>
    </row>
    <row r="852" spans="6:17" x14ac:dyDescent="0.25">
      <c r="F852" s="120"/>
      <c r="G852" s="121"/>
      <c r="H852" s="120"/>
      <c r="I852" s="121"/>
      <c r="J852" s="121"/>
      <c r="K852" s="53"/>
      <c r="L852" s="120"/>
      <c r="M852" s="120"/>
      <c r="N852" s="120"/>
      <c r="O852" s="120"/>
      <c r="P852" s="120"/>
      <c r="Q852" s="120"/>
    </row>
    <row r="853" spans="6:17" x14ac:dyDescent="0.25">
      <c r="F853" s="120"/>
      <c r="G853" s="121"/>
      <c r="H853" s="120"/>
      <c r="I853" s="121"/>
      <c r="J853" s="121"/>
      <c r="K853" s="53"/>
      <c r="L853" s="120"/>
      <c r="M853" s="120"/>
      <c r="N853" s="120"/>
      <c r="O853" s="120"/>
      <c r="P853" s="120"/>
      <c r="Q853" s="120"/>
    </row>
    <row r="854" spans="6:17" x14ac:dyDescent="0.25">
      <c r="F854" s="120"/>
      <c r="G854" s="121"/>
      <c r="H854" s="120"/>
      <c r="I854" s="121"/>
      <c r="J854" s="121"/>
      <c r="K854" s="53"/>
      <c r="L854" s="120"/>
      <c r="M854" s="120"/>
      <c r="N854" s="120"/>
      <c r="O854" s="120"/>
      <c r="P854" s="120"/>
      <c r="Q854" s="120"/>
    </row>
    <row r="855" spans="6:17" x14ac:dyDescent="0.25">
      <c r="F855" s="120"/>
      <c r="G855" s="121"/>
      <c r="H855" s="120"/>
      <c r="I855" s="121"/>
      <c r="J855" s="121"/>
      <c r="K855" s="53"/>
      <c r="L855" s="120"/>
      <c r="M855" s="120"/>
      <c r="N855" s="120"/>
      <c r="O855" s="120"/>
      <c r="P855" s="120"/>
      <c r="Q855" s="120"/>
    </row>
    <row r="856" spans="6:17" x14ac:dyDescent="0.25">
      <c r="F856" s="120"/>
      <c r="G856" s="121"/>
      <c r="H856" s="120"/>
      <c r="I856" s="121"/>
      <c r="J856" s="121"/>
      <c r="K856" s="53"/>
      <c r="L856" s="120"/>
      <c r="M856" s="120"/>
      <c r="N856" s="120"/>
      <c r="O856" s="120"/>
      <c r="P856" s="120"/>
      <c r="Q856" s="120"/>
    </row>
    <row r="857" spans="6:17" x14ac:dyDescent="0.25">
      <c r="F857" s="120"/>
      <c r="G857" s="121"/>
      <c r="H857" s="120"/>
      <c r="I857" s="121"/>
      <c r="J857" s="121"/>
      <c r="K857" s="53"/>
      <c r="L857" s="120"/>
      <c r="M857" s="120"/>
      <c r="N857" s="120"/>
      <c r="O857" s="120"/>
      <c r="P857" s="120"/>
      <c r="Q857" s="120"/>
    </row>
    <row r="858" spans="6:17" x14ac:dyDescent="0.25">
      <c r="F858" s="120"/>
      <c r="G858" s="121"/>
      <c r="H858" s="120"/>
      <c r="I858" s="121"/>
      <c r="J858" s="121"/>
      <c r="K858" s="53"/>
      <c r="L858" s="120"/>
      <c r="M858" s="120"/>
      <c r="N858" s="120"/>
      <c r="O858" s="120"/>
      <c r="P858" s="120"/>
      <c r="Q858" s="120"/>
    </row>
    <row r="859" spans="6:17" x14ac:dyDescent="0.25">
      <c r="F859" s="120"/>
      <c r="G859" s="121"/>
      <c r="H859" s="120"/>
      <c r="I859" s="121"/>
      <c r="J859" s="121"/>
      <c r="K859" s="53"/>
      <c r="L859" s="120"/>
      <c r="M859" s="120"/>
      <c r="N859" s="120"/>
      <c r="O859" s="120"/>
      <c r="P859" s="120"/>
      <c r="Q859" s="120"/>
    </row>
    <row r="860" spans="6:17" x14ac:dyDescent="0.25">
      <c r="F860" s="120"/>
      <c r="G860" s="121"/>
      <c r="H860" s="120"/>
      <c r="I860" s="121"/>
      <c r="J860" s="121"/>
      <c r="K860" s="53"/>
      <c r="L860" s="120"/>
      <c r="M860" s="120"/>
      <c r="N860" s="120"/>
      <c r="O860" s="120"/>
      <c r="P860" s="120"/>
      <c r="Q860" s="120"/>
    </row>
  </sheetData>
  <sheetProtection sheet="1" objects="1" scenarios="1" sort="0" autoFilter="0"/>
  <mergeCells count="2">
    <mergeCell ref="C5:K5"/>
    <mergeCell ref="A1:K1"/>
  </mergeCells>
  <dataValidations count="1">
    <dataValidation type="list" allowBlank="1" showInputMessage="1" showErrorMessage="1" prompt="Click down arrow in the corner of this cell to choose a response option." sqref="I12:J22" xr:uid="{A70678E1-5AE8-482C-92AE-0B9E7E1FAADE}">
      <formula1>$L12:$Q12</formula1>
    </dataValidation>
  </dataValidations>
  <hyperlinks>
    <hyperlink ref="G13" r:id="rId1" display="https://malegislature.gov/Laws/GeneralLaws/PartI/TitleXX/Chapter140/Section32b" xr:uid="{F4818A5B-69CF-418D-A691-0679AFB868F6}"/>
    <hyperlink ref="G14" r:id="rId2" display="https://malegislature.gov/Laws/GeneralLaws/PartI/TitleXX/Chapter140/Section32C" xr:uid="{682E66E1-719A-49AE-8241-89C679CEA3D0}"/>
    <hyperlink ref="G15" r:id="rId3" display="https://malegislature.gov/Laws/GeneralLaws/PartI/TitleXX/Chapter140/Section32C" xr:uid="{50462557-EEE9-46EC-8BDF-3BA7035893C9}"/>
    <hyperlink ref="G17" r:id="rId4" display="https://malegislature.gov/Laws/GeneralLaws/PartI/TitleXX/Chapter140/Section32C" xr:uid="{63577352-83AE-4C9B-93E0-65855E1BBEA2}"/>
    <hyperlink ref="G16" r:id="rId5" display="https://malegislature.gov/Laws/GeneralLaws/PartI/TitleXX/Chapter140/Section32b" xr:uid="{0A815150-390A-40A2-9755-8320275A10AA}"/>
    <hyperlink ref="G18" r:id="rId6" display="https://malegislature.gov/Laws/GeneralLaws/PartI/TitleXX/Chapter140/Section36" xr:uid="{11B8F100-2B3C-4B53-B7AC-D54C12D49346}"/>
    <hyperlink ref="G20" r:id="rId7" display="https://www.mass.gov/doc/105-cmr-410-state-sanitary-code-chapter-ii-minimum-standards-of-fitness-for-human-habitation/download" xr:uid="{000A2F69-E244-4564-971C-FF4C39BA3D27}"/>
    <hyperlink ref="G19" r:id="rId8" display="https://www.mass.gov/doc/105-cmr-410-state-sanitary-code-chapter-ii-minimum-standards-of-fitness-for-human-habitation/download" xr:uid="{BA3E02D6-E495-44E6-AF16-8B75D1893BCF}"/>
    <hyperlink ref="G21" r:id="rId9" display="https://www.mass.gov/doc/105-cmr-410-state-sanitary-code-chapter-ii-minimum-standards-of-fitness-for-human-habitation/download" xr:uid="{FF543769-169C-46C2-A35F-3AE43F3086FB}"/>
    <hyperlink ref="G22" r:id="rId10" display="https://www.mass.gov/doc/105-cmr-410-state-sanitary-code-chapter-ii-minimum-standards-of-fitness-for-human-habitation/download" xr:uid="{97C35466-4944-442E-B148-DC3D802B5B13}"/>
  </hyperlinks>
  <pageMargins left="0.7" right="0.7" top="0.75" bottom="0.75" header="0" footer="0"/>
  <pageSetup orientation="landscape" r:id="rId11"/>
  <tableParts count="1">
    <tablePart r:id="rId1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0D3AE-C175-4AF8-BD75-6F3D58B31A27}">
  <sheetPr codeName="Sheet10"/>
  <dimension ref="A1:AF861"/>
  <sheetViews>
    <sheetView showGridLines="0" showRowColHeaders="0" workbookViewId="0">
      <selection sqref="A1:K1"/>
    </sheetView>
  </sheetViews>
  <sheetFormatPr defaultColWidth="14.42578125" defaultRowHeight="15" x14ac:dyDescent="0.25"/>
  <cols>
    <col min="1" max="1" width="1.42578125" style="7" customWidth="1"/>
    <col min="2" max="2" width="1.7109375" style="7" customWidth="1"/>
    <col min="3" max="3" width="6.7109375" style="5" bestFit="1" customWidth="1"/>
    <col min="4" max="4" width="15.28515625" style="12" customWidth="1"/>
    <col min="5" max="5" width="30.42578125" style="11" hidden="1" customWidth="1"/>
    <col min="6" max="6" width="91" style="12" customWidth="1"/>
    <col min="7" max="7" width="9.42578125" style="5" customWidth="1"/>
    <col min="8" max="8" width="52.42578125" style="11" customWidth="1"/>
    <col min="9" max="10" width="26.85546875" style="5" customWidth="1"/>
    <col min="11" max="11" width="29.7109375" style="54" customWidth="1"/>
    <col min="12" max="16" width="15.7109375" style="11" hidden="1" customWidth="1"/>
    <col min="17" max="17" width="16.42578125" style="11" hidden="1" customWidth="1"/>
    <col min="18" max="32" width="8.7109375" style="7" customWidth="1"/>
    <col min="33" max="16384" width="14.42578125" style="7"/>
  </cols>
  <sheetData>
    <row r="1" spans="1:32" customFormat="1" ht="48" customHeight="1" x14ac:dyDescent="0.25">
      <c r="A1" s="156" t="s">
        <v>0</v>
      </c>
      <c r="B1" s="156"/>
      <c r="C1" s="156"/>
      <c r="D1" s="156"/>
      <c r="E1" s="156"/>
      <c r="F1" s="156"/>
      <c r="G1" s="156"/>
      <c r="H1" s="156"/>
      <c r="I1" s="156"/>
      <c r="J1" s="156"/>
      <c r="K1" s="156"/>
      <c r="L1" s="22"/>
      <c r="M1" s="22"/>
      <c r="N1" s="22"/>
      <c r="O1" s="22"/>
      <c r="P1" s="22"/>
      <c r="Q1" s="22"/>
    </row>
    <row r="2" spans="1:32" customFormat="1" ht="30" customHeight="1" x14ac:dyDescent="0.25">
      <c r="A2" s="1" t="s">
        <v>595</v>
      </c>
      <c r="B2" s="1"/>
      <c r="C2" s="1"/>
      <c r="D2" s="1"/>
      <c r="E2" s="1"/>
      <c r="F2" s="1"/>
      <c r="G2" s="1"/>
      <c r="H2" s="1"/>
      <c r="I2" s="1"/>
      <c r="J2" s="1"/>
      <c r="K2" s="1"/>
      <c r="L2" s="1"/>
      <c r="M2" s="1"/>
      <c r="N2" s="1"/>
      <c r="O2" s="1"/>
      <c r="P2" s="1"/>
      <c r="Q2" s="1"/>
    </row>
    <row r="3" spans="1:32" customFormat="1" ht="8.25" customHeight="1" x14ac:dyDescent="0.25">
      <c r="A3" s="2"/>
      <c r="B3" s="2"/>
      <c r="C3" s="3"/>
      <c r="D3" s="8"/>
      <c r="E3" s="2"/>
      <c r="F3" s="2"/>
      <c r="G3" s="3"/>
      <c r="H3" s="2"/>
      <c r="I3" s="3"/>
      <c r="J3" s="3"/>
      <c r="K3" s="3"/>
      <c r="L3" s="2"/>
      <c r="M3" s="2"/>
      <c r="N3" s="2"/>
      <c r="O3" s="2"/>
      <c r="P3" s="2"/>
      <c r="Q3" s="2"/>
    </row>
    <row r="4" spans="1:32" customFormat="1" ht="30" customHeight="1" x14ac:dyDescent="0.25">
      <c r="A4" s="2"/>
      <c r="B4" s="23" t="s">
        <v>47</v>
      </c>
      <c r="C4" s="23"/>
      <c r="D4" s="23"/>
      <c r="E4" s="23"/>
      <c r="F4" s="23"/>
      <c r="G4" s="23"/>
      <c r="H4" s="23"/>
      <c r="I4" s="23"/>
      <c r="J4" s="23"/>
      <c r="K4" s="23"/>
      <c r="L4" s="23"/>
      <c r="M4" s="23"/>
      <c r="N4" s="23"/>
      <c r="O4" s="23"/>
      <c r="P4" s="23"/>
      <c r="Q4" s="23"/>
    </row>
    <row r="5" spans="1:32" customFormat="1" ht="34.5" customHeight="1" x14ac:dyDescent="0.25">
      <c r="A5" s="2"/>
      <c r="B5" s="4"/>
      <c r="C5" s="165" t="s">
        <v>596</v>
      </c>
      <c r="D5" s="165"/>
      <c r="E5" s="165"/>
      <c r="F5" s="165"/>
      <c r="G5" s="165"/>
      <c r="H5" s="165"/>
      <c r="I5" s="165"/>
      <c r="J5" s="165"/>
      <c r="K5" s="165"/>
      <c r="L5" s="56"/>
      <c r="M5" s="56"/>
      <c r="N5" s="56"/>
      <c r="O5" s="56"/>
      <c r="P5" s="56"/>
      <c r="Q5" s="56"/>
    </row>
    <row r="6" spans="1:32" s="24" customFormat="1" ht="20.100000000000001" customHeight="1" x14ac:dyDescent="0.3">
      <c r="C6" s="41" t="s">
        <v>11</v>
      </c>
      <c r="D6" s="42" t="s">
        <v>49</v>
      </c>
      <c r="E6" s="42"/>
      <c r="F6" s="42"/>
      <c r="G6" s="43"/>
      <c r="H6" s="42"/>
      <c r="I6" s="43"/>
      <c r="J6" s="43"/>
      <c r="K6" s="50"/>
      <c r="L6" s="42"/>
      <c r="M6" s="42"/>
      <c r="N6" s="42"/>
      <c r="O6" s="42"/>
      <c r="P6" s="42"/>
      <c r="Q6" s="42"/>
    </row>
    <row r="7" spans="1:32" s="24" customFormat="1" ht="20.100000000000001" customHeight="1" x14ac:dyDescent="0.3">
      <c r="C7" s="41" t="s">
        <v>11</v>
      </c>
      <c r="D7" s="80" t="s">
        <v>573</v>
      </c>
      <c r="E7" s="42"/>
      <c r="F7" s="42"/>
      <c r="G7" s="43"/>
      <c r="H7" s="42"/>
      <c r="I7" s="43"/>
      <c r="J7" s="43"/>
      <c r="K7" s="50"/>
      <c r="L7" s="42"/>
      <c r="M7" s="42"/>
      <c r="N7" s="42"/>
      <c r="O7" s="42"/>
      <c r="P7" s="42"/>
      <c r="Q7" s="42"/>
    </row>
    <row r="8" spans="1:32" ht="18.75" customHeight="1" x14ac:dyDescent="0.3">
      <c r="C8" s="41" t="s">
        <v>11</v>
      </c>
      <c r="D8" s="60" t="s">
        <v>574</v>
      </c>
      <c r="E8" s="57"/>
      <c r="F8" s="57"/>
      <c r="G8" s="57"/>
      <c r="H8" s="57"/>
      <c r="I8" s="57"/>
      <c r="J8" s="57"/>
      <c r="K8" s="57"/>
      <c r="L8" s="57"/>
      <c r="M8" s="57"/>
      <c r="N8" s="57"/>
      <c r="O8" s="57"/>
      <c r="P8" s="57"/>
      <c r="Q8" s="57"/>
    </row>
    <row r="9" spans="1:32" customFormat="1" ht="6.75" customHeight="1" x14ac:dyDescent="0.25">
      <c r="A9" s="2"/>
      <c r="B9" s="4"/>
      <c r="C9" s="39"/>
      <c r="D9" s="39"/>
      <c r="E9" s="39"/>
      <c r="F9" s="39"/>
      <c r="G9" s="39"/>
      <c r="H9" s="39"/>
      <c r="I9" s="39"/>
      <c r="J9" s="39"/>
      <c r="K9" s="51"/>
      <c r="L9" s="39"/>
      <c r="M9" s="39"/>
      <c r="N9" s="39"/>
      <c r="O9" s="39"/>
      <c r="P9" s="39"/>
      <c r="Q9" s="39"/>
    </row>
    <row r="10" spans="1:32" customFormat="1" ht="30" customHeight="1" x14ac:dyDescent="0.25">
      <c r="A10" s="2"/>
      <c r="B10" s="23" t="s">
        <v>649</v>
      </c>
      <c r="C10" s="23"/>
      <c r="D10" s="23"/>
      <c r="E10" s="23"/>
      <c r="F10" s="23"/>
      <c r="G10" s="23"/>
      <c r="H10" s="23"/>
      <c r="I10" s="23"/>
      <c r="J10" s="23"/>
      <c r="K10" s="23"/>
      <c r="L10" s="23"/>
      <c r="M10" s="23"/>
      <c r="N10" s="23"/>
      <c r="O10" s="23"/>
      <c r="P10" s="23"/>
      <c r="Q10" s="23"/>
    </row>
    <row r="11" spans="1:32" s="55" customFormat="1" ht="41.25" customHeight="1" x14ac:dyDescent="0.25">
      <c r="C11" s="9" t="s">
        <v>51</v>
      </c>
      <c r="D11" s="9" t="s">
        <v>52</v>
      </c>
      <c r="E11" s="9" t="s">
        <v>53</v>
      </c>
      <c r="F11" s="9" t="s">
        <v>54</v>
      </c>
      <c r="G11" s="9" t="s">
        <v>55</v>
      </c>
      <c r="H11" s="9" t="s">
        <v>56</v>
      </c>
      <c r="I11" s="9" t="s">
        <v>576</v>
      </c>
      <c r="J11" s="9" t="s">
        <v>577</v>
      </c>
      <c r="K11" s="9" t="s">
        <v>58</v>
      </c>
      <c r="L11" s="62" t="s">
        <v>59</v>
      </c>
      <c r="M11" s="9" t="s">
        <v>60</v>
      </c>
      <c r="N11" s="9" t="s">
        <v>61</v>
      </c>
      <c r="O11" s="9" t="s">
        <v>62</v>
      </c>
      <c r="P11" s="9" t="s">
        <v>63</v>
      </c>
      <c r="Q11" s="62" t="s">
        <v>64</v>
      </c>
      <c r="R11" s="6"/>
      <c r="S11" s="6"/>
      <c r="T11" s="6"/>
      <c r="U11" s="6"/>
      <c r="V11" s="6"/>
      <c r="W11" s="6"/>
      <c r="X11" s="6"/>
      <c r="Y11" s="6"/>
      <c r="Z11" s="6"/>
      <c r="AA11" s="6"/>
      <c r="AB11" s="6"/>
      <c r="AC11" s="6"/>
      <c r="AD11" s="6"/>
      <c r="AE11" s="6"/>
      <c r="AF11" s="6"/>
    </row>
    <row r="12" spans="1:32" ht="60" x14ac:dyDescent="0.25">
      <c r="C12" s="115">
        <v>24</v>
      </c>
      <c r="D12" s="79" t="s">
        <v>36</v>
      </c>
      <c r="E12" s="116" t="s">
        <v>133</v>
      </c>
      <c r="F12" s="79" t="s">
        <v>134</v>
      </c>
      <c r="G12" s="14" t="s">
        <v>135</v>
      </c>
      <c r="H12" s="79" t="s">
        <v>136</v>
      </c>
      <c r="I12" s="122"/>
      <c r="J12" s="122"/>
      <c r="K12" s="52" t="s">
        <v>137</v>
      </c>
      <c r="L12" s="79" t="s">
        <v>59</v>
      </c>
      <c r="M12" s="79" t="s">
        <v>70</v>
      </c>
      <c r="N12" s="79" t="s">
        <v>71</v>
      </c>
      <c r="O12" s="79" t="s">
        <v>72</v>
      </c>
      <c r="P12" s="79" t="s">
        <v>73</v>
      </c>
      <c r="Q12" s="79" t="s">
        <v>64</v>
      </c>
    </row>
    <row r="13" spans="1:32" ht="60" x14ac:dyDescent="0.25">
      <c r="C13" s="115">
        <v>25</v>
      </c>
      <c r="D13" s="79" t="s">
        <v>36</v>
      </c>
      <c r="E13" s="116" t="s">
        <v>138</v>
      </c>
      <c r="F13" s="79" t="s">
        <v>139</v>
      </c>
      <c r="G13" s="14" t="s">
        <v>135</v>
      </c>
      <c r="H13" s="79"/>
      <c r="I13" s="77"/>
      <c r="J13" s="77"/>
      <c r="K13" s="52" t="s">
        <v>140</v>
      </c>
      <c r="L13" s="79" t="s">
        <v>59</v>
      </c>
      <c r="M13" s="79" t="s">
        <v>70</v>
      </c>
      <c r="N13" s="79" t="s">
        <v>71</v>
      </c>
      <c r="O13" s="79" t="s">
        <v>72</v>
      </c>
      <c r="P13" s="79" t="s">
        <v>73</v>
      </c>
      <c r="Q13" s="79" t="s">
        <v>64</v>
      </c>
    </row>
    <row r="14" spans="1:32" ht="60" x14ac:dyDescent="0.25">
      <c r="C14" s="115">
        <v>26</v>
      </c>
      <c r="D14" s="79" t="s">
        <v>36</v>
      </c>
      <c r="E14" s="116" t="s">
        <v>141</v>
      </c>
      <c r="F14" s="79" t="s">
        <v>142</v>
      </c>
      <c r="G14" s="14" t="s">
        <v>135</v>
      </c>
      <c r="H14" s="79"/>
      <c r="I14" s="77"/>
      <c r="J14" s="77"/>
      <c r="K14" s="52" t="s">
        <v>140</v>
      </c>
      <c r="L14" s="79" t="s">
        <v>59</v>
      </c>
      <c r="M14" s="79" t="s">
        <v>70</v>
      </c>
      <c r="N14" s="79" t="s">
        <v>71</v>
      </c>
      <c r="O14" s="79" t="s">
        <v>72</v>
      </c>
      <c r="P14" s="79" t="s">
        <v>73</v>
      </c>
      <c r="Q14" s="79" t="s">
        <v>64</v>
      </c>
    </row>
    <row r="15" spans="1:32" ht="60" x14ac:dyDescent="0.25">
      <c r="C15" s="115">
        <v>27</v>
      </c>
      <c r="D15" s="79" t="s">
        <v>143</v>
      </c>
      <c r="E15" s="116" t="s">
        <v>144</v>
      </c>
      <c r="F15" s="79" t="s">
        <v>145</v>
      </c>
      <c r="G15" s="14" t="s">
        <v>135</v>
      </c>
      <c r="H15" s="79"/>
      <c r="I15" s="77"/>
      <c r="J15" s="77"/>
      <c r="K15" s="52" t="s">
        <v>140</v>
      </c>
      <c r="L15" s="119" t="s">
        <v>59</v>
      </c>
      <c r="M15" s="119" t="s">
        <v>127</v>
      </c>
      <c r="N15" s="119" t="s">
        <v>64</v>
      </c>
      <c r="O15" s="119"/>
      <c r="P15" s="119"/>
      <c r="Q15" s="79"/>
    </row>
    <row r="16" spans="1:32" ht="60" x14ac:dyDescent="0.25">
      <c r="C16" s="115">
        <v>28</v>
      </c>
      <c r="D16" s="79" t="s">
        <v>36</v>
      </c>
      <c r="E16" s="116" t="s">
        <v>146</v>
      </c>
      <c r="F16" s="79" t="s">
        <v>147</v>
      </c>
      <c r="G16" s="14" t="s">
        <v>135</v>
      </c>
      <c r="H16" s="79" t="s">
        <v>148</v>
      </c>
      <c r="I16" s="77"/>
      <c r="J16" s="77"/>
      <c r="K16" s="52" t="s">
        <v>140</v>
      </c>
      <c r="L16" s="79" t="s">
        <v>59</v>
      </c>
      <c r="M16" s="79" t="s">
        <v>70</v>
      </c>
      <c r="N16" s="79" t="s">
        <v>71</v>
      </c>
      <c r="O16" s="79" t="s">
        <v>72</v>
      </c>
      <c r="P16" s="79" t="s">
        <v>73</v>
      </c>
      <c r="Q16" s="79" t="s">
        <v>64</v>
      </c>
    </row>
    <row r="17" spans="3:17" ht="60" x14ac:dyDescent="0.25">
      <c r="C17" s="115">
        <v>29</v>
      </c>
      <c r="D17" s="79" t="s">
        <v>36</v>
      </c>
      <c r="E17" s="116" t="s">
        <v>149</v>
      </c>
      <c r="F17" s="79" t="s">
        <v>150</v>
      </c>
      <c r="G17" s="26" t="s">
        <v>151</v>
      </c>
      <c r="H17" s="79" t="s">
        <v>152</v>
      </c>
      <c r="I17" s="77"/>
      <c r="J17" s="77"/>
      <c r="K17" s="52" t="s">
        <v>140</v>
      </c>
      <c r="L17" s="79" t="s">
        <v>59</v>
      </c>
      <c r="M17" s="79" t="s">
        <v>70</v>
      </c>
      <c r="N17" s="79" t="s">
        <v>71</v>
      </c>
      <c r="O17" s="79" t="s">
        <v>72</v>
      </c>
      <c r="P17" s="79" t="s">
        <v>73</v>
      </c>
      <c r="Q17" s="79" t="s">
        <v>64</v>
      </c>
    </row>
    <row r="18" spans="3:17" ht="60" x14ac:dyDescent="0.25">
      <c r="C18" s="115">
        <v>30</v>
      </c>
      <c r="D18" s="79" t="s">
        <v>36</v>
      </c>
      <c r="E18" s="116" t="s">
        <v>153</v>
      </c>
      <c r="F18" s="79" t="s">
        <v>154</v>
      </c>
      <c r="G18" s="14" t="s">
        <v>155</v>
      </c>
      <c r="H18" s="79"/>
      <c r="I18" s="77"/>
      <c r="J18" s="77"/>
      <c r="K18" s="52" t="s">
        <v>140</v>
      </c>
      <c r="L18" s="79" t="s">
        <v>59</v>
      </c>
      <c r="M18" s="79" t="s">
        <v>70</v>
      </c>
      <c r="N18" s="79" t="s">
        <v>71</v>
      </c>
      <c r="O18" s="79" t="s">
        <v>72</v>
      </c>
      <c r="P18" s="79" t="s">
        <v>73</v>
      </c>
      <c r="Q18" s="79" t="s">
        <v>64</v>
      </c>
    </row>
    <row r="19" spans="3:17" ht="60" x14ac:dyDescent="0.25">
      <c r="C19" s="115">
        <v>31</v>
      </c>
      <c r="D19" s="79" t="s">
        <v>36</v>
      </c>
      <c r="E19" s="116" t="s">
        <v>156</v>
      </c>
      <c r="F19" s="79" t="s">
        <v>157</v>
      </c>
      <c r="G19" s="14" t="s">
        <v>158</v>
      </c>
      <c r="H19" s="79"/>
      <c r="I19" s="77"/>
      <c r="J19" s="77"/>
      <c r="K19" s="52" t="s">
        <v>159</v>
      </c>
      <c r="L19" s="79" t="s">
        <v>59</v>
      </c>
      <c r="M19" s="79" t="s">
        <v>70</v>
      </c>
      <c r="N19" s="79" t="s">
        <v>71</v>
      </c>
      <c r="O19" s="79" t="s">
        <v>72</v>
      </c>
      <c r="P19" s="79" t="s">
        <v>73</v>
      </c>
      <c r="Q19" s="79" t="s">
        <v>64</v>
      </c>
    </row>
    <row r="20" spans="3:17" ht="60" x14ac:dyDescent="0.25">
      <c r="C20" s="115">
        <v>32</v>
      </c>
      <c r="D20" s="79" t="s">
        <v>36</v>
      </c>
      <c r="E20" s="116" t="s">
        <v>160</v>
      </c>
      <c r="F20" s="79" t="s">
        <v>161</v>
      </c>
      <c r="G20" s="14" t="s">
        <v>158</v>
      </c>
      <c r="H20" s="79" t="s">
        <v>162</v>
      </c>
      <c r="I20" s="77"/>
      <c r="J20" s="77"/>
      <c r="K20" s="52" t="s">
        <v>163</v>
      </c>
      <c r="L20" s="79" t="s">
        <v>59</v>
      </c>
      <c r="M20" s="79" t="s">
        <v>70</v>
      </c>
      <c r="N20" s="79" t="s">
        <v>71</v>
      </c>
      <c r="O20" s="79" t="s">
        <v>72</v>
      </c>
      <c r="P20" s="79" t="s">
        <v>73</v>
      </c>
      <c r="Q20" s="79" t="s">
        <v>64</v>
      </c>
    </row>
    <row r="21" spans="3:17" ht="150" x14ac:dyDescent="0.25">
      <c r="C21" s="115">
        <v>33</v>
      </c>
      <c r="D21" s="79" t="s">
        <v>36</v>
      </c>
      <c r="E21" s="116" t="s">
        <v>164</v>
      </c>
      <c r="F21" s="79" t="s">
        <v>165</v>
      </c>
      <c r="G21" s="14" t="s">
        <v>166</v>
      </c>
      <c r="H21" s="79" t="s">
        <v>167</v>
      </c>
      <c r="I21" s="122"/>
      <c r="J21" s="122"/>
      <c r="K21" s="52"/>
      <c r="L21" s="79" t="s">
        <v>59</v>
      </c>
      <c r="M21" s="79" t="s">
        <v>70</v>
      </c>
      <c r="N21" s="79" t="s">
        <v>71</v>
      </c>
      <c r="O21" s="79" t="s">
        <v>72</v>
      </c>
      <c r="P21" s="79" t="s">
        <v>73</v>
      </c>
      <c r="Q21" s="79" t="s">
        <v>64</v>
      </c>
    </row>
    <row r="22" spans="3:17" ht="60" x14ac:dyDescent="0.25">
      <c r="C22" s="115">
        <v>34</v>
      </c>
      <c r="D22" s="79" t="s">
        <v>36</v>
      </c>
      <c r="E22" s="116" t="s">
        <v>168</v>
      </c>
      <c r="F22" s="79" t="s">
        <v>169</v>
      </c>
      <c r="G22" s="14" t="s">
        <v>170</v>
      </c>
      <c r="H22" s="79" t="s">
        <v>171</v>
      </c>
      <c r="I22" s="122"/>
      <c r="J22" s="122"/>
      <c r="K22" s="52"/>
      <c r="L22" s="79" t="s">
        <v>59</v>
      </c>
      <c r="M22" s="79" t="s">
        <v>70</v>
      </c>
      <c r="N22" s="79" t="s">
        <v>71</v>
      </c>
      <c r="O22" s="79" t="s">
        <v>72</v>
      </c>
      <c r="P22" s="79" t="s">
        <v>73</v>
      </c>
      <c r="Q22" s="79" t="s">
        <v>64</v>
      </c>
    </row>
    <row r="23" spans="3:17" ht="60" x14ac:dyDescent="0.25">
      <c r="C23" s="115">
        <v>35</v>
      </c>
      <c r="D23" s="79" t="s">
        <v>36</v>
      </c>
      <c r="E23" s="116" t="s">
        <v>172</v>
      </c>
      <c r="F23" s="79" t="s">
        <v>173</v>
      </c>
      <c r="G23" s="14" t="s">
        <v>170</v>
      </c>
      <c r="H23" s="79" t="s">
        <v>174</v>
      </c>
      <c r="I23" s="122"/>
      <c r="J23" s="122"/>
      <c r="K23" s="52"/>
      <c r="L23" s="79" t="s">
        <v>59</v>
      </c>
      <c r="M23" s="79" t="s">
        <v>70</v>
      </c>
      <c r="N23" s="79" t="s">
        <v>71</v>
      </c>
      <c r="O23" s="79" t="s">
        <v>72</v>
      </c>
      <c r="P23" s="79" t="s">
        <v>73</v>
      </c>
      <c r="Q23" s="79" t="s">
        <v>64</v>
      </c>
    </row>
    <row r="24" spans="3:17" x14ac:dyDescent="0.25">
      <c r="F24" s="120"/>
      <c r="G24" s="121"/>
      <c r="H24" s="120"/>
      <c r="I24" s="121"/>
      <c r="J24" s="121"/>
      <c r="K24" s="53"/>
      <c r="L24" s="120"/>
      <c r="M24" s="120"/>
      <c r="N24" s="120"/>
      <c r="O24" s="120"/>
      <c r="P24" s="120"/>
      <c r="Q24" s="120"/>
    </row>
    <row r="25" spans="3:17" x14ac:dyDescent="0.25">
      <c r="F25" s="120"/>
      <c r="G25" s="121"/>
      <c r="H25" s="120"/>
      <c r="I25" s="121"/>
      <c r="J25" s="121"/>
      <c r="K25" s="53"/>
      <c r="L25" s="120"/>
      <c r="M25" s="120"/>
      <c r="N25" s="120"/>
      <c r="O25" s="120"/>
      <c r="P25" s="120"/>
      <c r="Q25" s="120"/>
    </row>
    <row r="26" spans="3:17" x14ac:dyDescent="0.25">
      <c r="F26" s="120"/>
      <c r="G26" s="121"/>
      <c r="H26" s="120"/>
      <c r="I26" s="121"/>
      <c r="J26" s="121"/>
      <c r="K26" s="53"/>
      <c r="L26" s="120"/>
      <c r="M26" s="120"/>
      <c r="N26" s="120"/>
      <c r="O26" s="120"/>
      <c r="P26" s="120"/>
      <c r="Q26" s="120"/>
    </row>
    <row r="27" spans="3:17" x14ac:dyDescent="0.25">
      <c r="F27" s="120"/>
      <c r="G27" s="121"/>
      <c r="H27" s="120"/>
      <c r="I27" s="121"/>
      <c r="J27" s="121"/>
      <c r="K27" s="53"/>
      <c r="L27" s="120"/>
      <c r="M27" s="120"/>
      <c r="N27" s="120"/>
      <c r="O27" s="120"/>
      <c r="P27" s="120"/>
      <c r="Q27" s="120"/>
    </row>
    <row r="28" spans="3:17" x14ac:dyDescent="0.25">
      <c r="F28" s="120"/>
      <c r="G28" s="121"/>
      <c r="H28" s="120"/>
      <c r="I28" s="121"/>
      <c r="J28" s="121"/>
      <c r="K28" s="53"/>
      <c r="L28" s="120"/>
      <c r="M28" s="120"/>
      <c r="N28" s="120"/>
      <c r="O28" s="120"/>
      <c r="P28" s="120"/>
      <c r="Q28" s="120"/>
    </row>
    <row r="29" spans="3:17" x14ac:dyDescent="0.25">
      <c r="F29" s="120"/>
      <c r="G29" s="121"/>
      <c r="H29" s="120"/>
      <c r="I29" s="121"/>
      <c r="J29" s="121"/>
      <c r="K29" s="53"/>
      <c r="L29" s="120"/>
      <c r="M29" s="120"/>
      <c r="N29" s="120"/>
      <c r="O29" s="120"/>
      <c r="P29" s="120"/>
      <c r="Q29" s="120"/>
    </row>
    <row r="30" spans="3:17" x14ac:dyDescent="0.25">
      <c r="F30" s="120"/>
      <c r="G30" s="121"/>
      <c r="H30" s="120"/>
      <c r="I30" s="121"/>
      <c r="J30" s="121"/>
      <c r="K30" s="53"/>
      <c r="L30" s="120"/>
      <c r="M30" s="120"/>
      <c r="N30" s="120"/>
      <c r="O30" s="120"/>
      <c r="P30" s="120"/>
      <c r="Q30" s="120"/>
    </row>
    <row r="31" spans="3:17" x14ac:dyDescent="0.25">
      <c r="F31" s="120"/>
      <c r="G31" s="121"/>
      <c r="H31" s="120"/>
      <c r="I31" s="121"/>
      <c r="J31" s="121"/>
      <c r="K31" s="53"/>
      <c r="L31" s="120"/>
      <c r="M31" s="120"/>
      <c r="N31" s="120"/>
      <c r="O31" s="120"/>
      <c r="P31" s="120"/>
      <c r="Q31" s="120"/>
    </row>
    <row r="32" spans="3:17" x14ac:dyDescent="0.25">
      <c r="F32" s="120"/>
      <c r="G32" s="121"/>
      <c r="H32" s="120"/>
      <c r="I32" s="121"/>
      <c r="J32" s="121"/>
      <c r="K32" s="53"/>
      <c r="L32" s="120"/>
      <c r="M32" s="120"/>
      <c r="N32" s="120"/>
      <c r="O32" s="120"/>
      <c r="P32" s="120"/>
      <c r="Q32" s="120"/>
    </row>
    <row r="33" spans="6:17" x14ac:dyDescent="0.25">
      <c r="F33" s="120"/>
      <c r="G33" s="121"/>
      <c r="H33" s="120"/>
      <c r="I33" s="121"/>
      <c r="J33" s="121"/>
      <c r="K33" s="53"/>
      <c r="L33" s="120"/>
      <c r="M33" s="120"/>
      <c r="N33" s="120"/>
      <c r="O33" s="120"/>
      <c r="P33" s="120"/>
      <c r="Q33" s="120"/>
    </row>
    <row r="34" spans="6:17" x14ac:dyDescent="0.25">
      <c r="F34" s="120"/>
      <c r="G34" s="121"/>
      <c r="H34" s="120"/>
      <c r="I34" s="121"/>
      <c r="J34" s="121"/>
      <c r="K34" s="53"/>
      <c r="L34" s="120"/>
      <c r="M34" s="120"/>
      <c r="N34" s="120"/>
      <c r="O34" s="120"/>
      <c r="P34" s="120"/>
      <c r="Q34" s="120"/>
    </row>
    <row r="35" spans="6:17" x14ac:dyDescent="0.25">
      <c r="F35" s="120"/>
      <c r="G35" s="121"/>
      <c r="H35" s="120"/>
      <c r="I35" s="121"/>
      <c r="J35" s="121"/>
      <c r="K35" s="53"/>
      <c r="L35" s="120"/>
      <c r="M35" s="120"/>
      <c r="N35" s="120"/>
      <c r="O35" s="120"/>
      <c r="P35" s="120"/>
      <c r="Q35" s="120"/>
    </row>
    <row r="36" spans="6:17" x14ac:dyDescent="0.25">
      <c r="F36" s="120"/>
      <c r="G36" s="121"/>
      <c r="H36" s="120"/>
      <c r="I36" s="121"/>
      <c r="J36" s="121"/>
      <c r="K36" s="53"/>
      <c r="L36" s="120"/>
      <c r="M36" s="120"/>
      <c r="N36" s="120"/>
      <c r="O36" s="120"/>
      <c r="P36" s="120"/>
      <c r="Q36" s="120"/>
    </row>
    <row r="37" spans="6:17" x14ac:dyDescent="0.25">
      <c r="F37" s="120"/>
      <c r="G37" s="121"/>
      <c r="H37" s="120"/>
      <c r="I37" s="121"/>
      <c r="J37" s="121"/>
      <c r="K37" s="53"/>
      <c r="L37" s="120"/>
      <c r="M37" s="120"/>
      <c r="N37" s="120"/>
      <c r="O37" s="120"/>
      <c r="P37" s="120"/>
      <c r="Q37" s="120"/>
    </row>
    <row r="38" spans="6:17" x14ac:dyDescent="0.25">
      <c r="F38" s="120"/>
      <c r="G38" s="121"/>
      <c r="H38" s="120"/>
      <c r="I38" s="121"/>
      <c r="J38" s="121"/>
      <c r="K38" s="53"/>
      <c r="L38" s="120"/>
      <c r="M38" s="120"/>
      <c r="N38" s="120"/>
      <c r="O38" s="120"/>
      <c r="P38" s="120"/>
      <c r="Q38" s="120"/>
    </row>
    <row r="39" spans="6:17" x14ac:dyDescent="0.25">
      <c r="F39" s="120"/>
      <c r="G39" s="121"/>
      <c r="H39" s="120"/>
      <c r="I39" s="121"/>
      <c r="J39" s="121"/>
      <c r="K39" s="53"/>
      <c r="L39" s="120"/>
      <c r="M39" s="120"/>
      <c r="N39" s="120"/>
      <c r="O39" s="120"/>
      <c r="P39" s="120"/>
      <c r="Q39" s="120"/>
    </row>
    <row r="40" spans="6:17" x14ac:dyDescent="0.25">
      <c r="F40" s="120"/>
      <c r="G40" s="121"/>
      <c r="H40" s="120"/>
      <c r="I40" s="121"/>
      <c r="J40" s="121"/>
      <c r="K40" s="53"/>
      <c r="L40" s="120"/>
      <c r="M40" s="120"/>
      <c r="N40" s="120"/>
      <c r="O40" s="120"/>
      <c r="P40" s="120"/>
      <c r="Q40" s="120"/>
    </row>
    <row r="41" spans="6:17" x14ac:dyDescent="0.25">
      <c r="F41" s="120"/>
      <c r="G41" s="121"/>
      <c r="H41" s="120"/>
      <c r="I41" s="121"/>
      <c r="J41" s="121"/>
      <c r="K41" s="53"/>
      <c r="L41" s="120"/>
      <c r="M41" s="120"/>
      <c r="N41" s="120"/>
      <c r="O41" s="120"/>
      <c r="P41" s="120"/>
      <c r="Q41" s="120"/>
    </row>
    <row r="42" spans="6:17" x14ac:dyDescent="0.25">
      <c r="F42" s="120"/>
      <c r="G42" s="121"/>
      <c r="H42" s="120"/>
      <c r="I42" s="121"/>
      <c r="J42" s="121"/>
      <c r="K42" s="53"/>
      <c r="L42" s="120"/>
      <c r="M42" s="120"/>
      <c r="N42" s="120"/>
      <c r="O42" s="120"/>
      <c r="P42" s="120"/>
      <c r="Q42" s="120"/>
    </row>
    <row r="43" spans="6:17" x14ac:dyDescent="0.25">
      <c r="F43" s="120"/>
      <c r="G43" s="121"/>
      <c r="H43" s="120"/>
      <c r="I43" s="121"/>
      <c r="J43" s="121"/>
      <c r="K43" s="53"/>
      <c r="L43" s="120"/>
      <c r="M43" s="120"/>
      <c r="N43" s="120"/>
      <c r="O43" s="120"/>
      <c r="P43" s="120"/>
      <c r="Q43" s="120"/>
    </row>
    <row r="44" spans="6:17" x14ac:dyDescent="0.25">
      <c r="F44" s="120"/>
      <c r="G44" s="121"/>
      <c r="H44" s="120"/>
      <c r="I44" s="121"/>
      <c r="J44" s="121"/>
      <c r="K44" s="53"/>
      <c r="L44" s="120"/>
      <c r="M44" s="120"/>
      <c r="N44" s="120"/>
      <c r="O44" s="120"/>
      <c r="P44" s="120"/>
      <c r="Q44" s="120"/>
    </row>
    <row r="45" spans="6:17" x14ac:dyDescent="0.25">
      <c r="F45" s="120"/>
      <c r="G45" s="121"/>
      <c r="H45" s="120"/>
      <c r="I45" s="121"/>
      <c r="J45" s="121"/>
      <c r="K45" s="53"/>
      <c r="L45" s="120"/>
      <c r="M45" s="120"/>
      <c r="N45" s="120"/>
      <c r="O45" s="120"/>
      <c r="P45" s="120"/>
      <c r="Q45" s="120"/>
    </row>
    <row r="46" spans="6:17" x14ac:dyDescent="0.25">
      <c r="F46" s="120"/>
      <c r="G46" s="121"/>
      <c r="H46" s="120"/>
      <c r="I46" s="121"/>
      <c r="J46" s="121"/>
      <c r="K46" s="53"/>
      <c r="L46" s="120"/>
      <c r="M46" s="120"/>
      <c r="N46" s="120"/>
      <c r="O46" s="120"/>
      <c r="P46" s="120"/>
      <c r="Q46" s="120"/>
    </row>
    <row r="47" spans="6:17" x14ac:dyDescent="0.25">
      <c r="F47" s="120"/>
      <c r="G47" s="121"/>
      <c r="H47" s="120"/>
      <c r="I47" s="121"/>
      <c r="J47" s="121"/>
      <c r="K47" s="53"/>
      <c r="L47" s="120"/>
      <c r="M47" s="120"/>
      <c r="N47" s="120"/>
      <c r="O47" s="120"/>
      <c r="P47" s="120"/>
      <c r="Q47" s="120"/>
    </row>
    <row r="48" spans="6:17" x14ac:dyDescent="0.25">
      <c r="F48" s="120"/>
      <c r="G48" s="121"/>
      <c r="H48" s="120"/>
      <c r="I48" s="121"/>
      <c r="J48" s="121"/>
      <c r="K48" s="53"/>
      <c r="L48" s="120"/>
      <c r="M48" s="120"/>
      <c r="N48" s="120"/>
      <c r="O48" s="120"/>
      <c r="P48" s="120"/>
      <c r="Q48" s="120"/>
    </row>
    <row r="49" spans="6:17" x14ac:dyDescent="0.25">
      <c r="F49" s="120"/>
      <c r="G49" s="121"/>
      <c r="H49" s="120"/>
      <c r="I49" s="121"/>
      <c r="J49" s="121"/>
      <c r="K49" s="53"/>
      <c r="L49" s="120"/>
      <c r="M49" s="120"/>
      <c r="N49" s="120"/>
      <c r="O49" s="120"/>
      <c r="P49" s="120"/>
      <c r="Q49" s="120"/>
    </row>
    <row r="50" spans="6:17" x14ac:dyDescent="0.25">
      <c r="F50" s="120"/>
      <c r="G50" s="121"/>
      <c r="H50" s="120"/>
      <c r="I50" s="121"/>
      <c r="J50" s="121"/>
      <c r="K50" s="53"/>
      <c r="L50" s="120"/>
      <c r="M50" s="120"/>
      <c r="N50" s="120"/>
      <c r="O50" s="120"/>
      <c r="P50" s="120"/>
      <c r="Q50" s="120"/>
    </row>
    <row r="51" spans="6:17" x14ac:dyDescent="0.25">
      <c r="F51" s="120"/>
      <c r="G51" s="121"/>
      <c r="H51" s="120"/>
      <c r="I51" s="121"/>
      <c r="J51" s="121"/>
      <c r="K51" s="53"/>
      <c r="L51" s="120"/>
      <c r="M51" s="120"/>
      <c r="N51" s="120"/>
      <c r="O51" s="120"/>
      <c r="P51" s="120"/>
      <c r="Q51" s="120"/>
    </row>
    <row r="52" spans="6:17" x14ac:dyDescent="0.25">
      <c r="F52" s="120"/>
      <c r="G52" s="121"/>
      <c r="H52" s="120"/>
      <c r="I52" s="121"/>
      <c r="J52" s="121"/>
      <c r="K52" s="53"/>
      <c r="L52" s="120"/>
      <c r="M52" s="120"/>
      <c r="N52" s="120"/>
      <c r="O52" s="120"/>
      <c r="P52" s="120"/>
      <c r="Q52" s="120"/>
    </row>
    <row r="53" spans="6:17" x14ac:dyDescent="0.25">
      <c r="F53" s="120"/>
      <c r="G53" s="121"/>
      <c r="H53" s="120"/>
      <c r="I53" s="121"/>
      <c r="J53" s="121"/>
      <c r="K53" s="53"/>
      <c r="L53" s="120"/>
      <c r="M53" s="120"/>
      <c r="N53" s="120"/>
      <c r="O53" s="120"/>
      <c r="P53" s="120"/>
      <c r="Q53" s="120"/>
    </row>
    <row r="54" spans="6:17" x14ac:dyDescent="0.25">
      <c r="F54" s="120"/>
      <c r="G54" s="121"/>
      <c r="H54" s="120"/>
      <c r="I54" s="121"/>
      <c r="J54" s="121"/>
      <c r="K54" s="53"/>
      <c r="L54" s="120"/>
      <c r="M54" s="120"/>
      <c r="N54" s="120"/>
      <c r="O54" s="120"/>
      <c r="P54" s="120"/>
      <c r="Q54" s="120"/>
    </row>
    <row r="55" spans="6:17" x14ac:dyDescent="0.25">
      <c r="F55" s="120"/>
      <c r="G55" s="121"/>
      <c r="H55" s="120"/>
      <c r="I55" s="121"/>
      <c r="J55" s="121"/>
      <c r="K55" s="53"/>
      <c r="L55" s="120"/>
      <c r="M55" s="120"/>
      <c r="N55" s="120"/>
      <c r="O55" s="120"/>
      <c r="P55" s="120"/>
      <c r="Q55" s="120"/>
    </row>
    <row r="56" spans="6:17" x14ac:dyDescent="0.25">
      <c r="F56" s="120"/>
      <c r="G56" s="121"/>
      <c r="H56" s="120"/>
      <c r="I56" s="121"/>
      <c r="J56" s="121"/>
      <c r="K56" s="53"/>
      <c r="L56" s="120"/>
      <c r="M56" s="120"/>
      <c r="N56" s="120"/>
      <c r="O56" s="120"/>
      <c r="P56" s="120"/>
      <c r="Q56" s="120"/>
    </row>
    <row r="57" spans="6:17" x14ac:dyDescent="0.25">
      <c r="F57" s="120"/>
      <c r="G57" s="121"/>
      <c r="H57" s="120"/>
      <c r="I57" s="121"/>
      <c r="J57" s="121"/>
      <c r="K57" s="53"/>
      <c r="L57" s="120"/>
      <c r="M57" s="120"/>
      <c r="N57" s="120"/>
      <c r="O57" s="120"/>
      <c r="P57" s="120"/>
      <c r="Q57" s="120"/>
    </row>
    <row r="58" spans="6:17" x14ac:dyDescent="0.25">
      <c r="F58" s="120"/>
      <c r="G58" s="121"/>
      <c r="H58" s="120"/>
      <c r="I58" s="121"/>
      <c r="J58" s="121"/>
      <c r="K58" s="53"/>
      <c r="L58" s="120"/>
      <c r="M58" s="120"/>
      <c r="N58" s="120"/>
      <c r="O58" s="120"/>
      <c r="P58" s="120"/>
      <c r="Q58" s="120"/>
    </row>
    <row r="59" spans="6:17" x14ac:dyDescent="0.25">
      <c r="F59" s="120"/>
      <c r="G59" s="121"/>
      <c r="H59" s="120"/>
      <c r="I59" s="121"/>
      <c r="J59" s="121"/>
      <c r="K59" s="53"/>
      <c r="L59" s="120"/>
      <c r="M59" s="120"/>
      <c r="N59" s="120"/>
      <c r="O59" s="120"/>
      <c r="P59" s="120"/>
      <c r="Q59" s="120"/>
    </row>
    <row r="60" spans="6:17" x14ac:dyDescent="0.25">
      <c r="F60" s="120"/>
      <c r="G60" s="121"/>
      <c r="H60" s="120"/>
      <c r="I60" s="121"/>
      <c r="J60" s="121"/>
      <c r="K60" s="53"/>
      <c r="L60" s="120"/>
      <c r="M60" s="120"/>
      <c r="N60" s="120"/>
      <c r="O60" s="120"/>
      <c r="P60" s="120"/>
      <c r="Q60" s="120"/>
    </row>
    <row r="61" spans="6:17" x14ac:dyDescent="0.25">
      <c r="F61" s="120"/>
      <c r="G61" s="121"/>
      <c r="H61" s="120"/>
      <c r="I61" s="121"/>
      <c r="J61" s="121"/>
      <c r="K61" s="53"/>
      <c r="L61" s="120"/>
      <c r="M61" s="120"/>
      <c r="N61" s="120"/>
      <c r="O61" s="120"/>
      <c r="P61" s="120"/>
      <c r="Q61" s="120"/>
    </row>
    <row r="62" spans="6:17" x14ac:dyDescent="0.25">
      <c r="F62" s="120"/>
      <c r="G62" s="121"/>
      <c r="H62" s="120"/>
      <c r="I62" s="121"/>
      <c r="J62" s="121"/>
      <c r="K62" s="53"/>
      <c r="L62" s="120"/>
      <c r="M62" s="120"/>
      <c r="N62" s="120"/>
      <c r="O62" s="120"/>
      <c r="P62" s="120"/>
      <c r="Q62" s="120"/>
    </row>
    <row r="63" spans="6:17" x14ac:dyDescent="0.25">
      <c r="F63" s="120"/>
      <c r="G63" s="121"/>
      <c r="H63" s="120"/>
      <c r="I63" s="121"/>
      <c r="J63" s="121"/>
      <c r="K63" s="53"/>
      <c r="L63" s="120"/>
      <c r="M63" s="120"/>
      <c r="N63" s="120"/>
      <c r="O63" s="120"/>
      <c r="P63" s="120"/>
      <c r="Q63" s="120"/>
    </row>
    <row r="64" spans="6:17" x14ac:dyDescent="0.25">
      <c r="F64" s="120"/>
      <c r="G64" s="121"/>
      <c r="H64" s="120"/>
      <c r="I64" s="121"/>
      <c r="J64" s="121"/>
      <c r="K64" s="53"/>
      <c r="L64" s="120"/>
      <c r="M64" s="120"/>
      <c r="N64" s="120"/>
      <c r="O64" s="120"/>
      <c r="P64" s="120"/>
      <c r="Q64" s="120"/>
    </row>
    <row r="65" spans="6:17" x14ac:dyDescent="0.25">
      <c r="F65" s="120"/>
      <c r="G65" s="121"/>
      <c r="H65" s="120"/>
      <c r="I65" s="121"/>
      <c r="J65" s="121"/>
      <c r="K65" s="53"/>
      <c r="L65" s="120"/>
      <c r="M65" s="120"/>
      <c r="N65" s="120"/>
      <c r="O65" s="120"/>
      <c r="P65" s="120"/>
      <c r="Q65" s="120"/>
    </row>
    <row r="66" spans="6:17" x14ac:dyDescent="0.25">
      <c r="F66" s="120"/>
      <c r="G66" s="121"/>
      <c r="H66" s="120"/>
      <c r="I66" s="121"/>
      <c r="J66" s="121"/>
      <c r="K66" s="53"/>
      <c r="L66" s="120"/>
      <c r="M66" s="120"/>
      <c r="N66" s="120"/>
      <c r="O66" s="120"/>
      <c r="P66" s="120"/>
      <c r="Q66" s="120"/>
    </row>
    <row r="67" spans="6:17" x14ac:dyDescent="0.25">
      <c r="F67" s="120"/>
      <c r="G67" s="121"/>
      <c r="H67" s="120"/>
      <c r="I67" s="121"/>
      <c r="J67" s="121"/>
      <c r="K67" s="53"/>
      <c r="L67" s="120"/>
      <c r="M67" s="120"/>
      <c r="N67" s="120"/>
      <c r="O67" s="120"/>
      <c r="P67" s="120"/>
      <c r="Q67" s="120"/>
    </row>
    <row r="68" spans="6:17" x14ac:dyDescent="0.25">
      <c r="F68" s="120"/>
      <c r="G68" s="121"/>
      <c r="H68" s="120"/>
      <c r="I68" s="121"/>
      <c r="J68" s="121"/>
      <c r="K68" s="53"/>
      <c r="L68" s="120"/>
      <c r="M68" s="120"/>
      <c r="N68" s="120"/>
      <c r="O68" s="120"/>
      <c r="P68" s="120"/>
      <c r="Q68" s="120"/>
    </row>
    <row r="69" spans="6:17" x14ac:dyDescent="0.25">
      <c r="F69" s="120"/>
      <c r="G69" s="121"/>
      <c r="H69" s="120"/>
      <c r="I69" s="121"/>
      <c r="J69" s="121"/>
      <c r="K69" s="53"/>
      <c r="L69" s="120"/>
      <c r="M69" s="120"/>
      <c r="N69" s="120"/>
      <c r="O69" s="120"/>
      <c r="P69" s="120"/>
      <c r="Q69" s="120"/>
    </row>
    <row r="70" spans="6:17" x14ac:dyDescent="0.25">
      <c r="F70" s="120"/>
      <c r="G70" s="121"/>
      <c r="H70" s="120"/>
      <c r="I70" s="121"/>
      <c r="J70" s="121"/>
      <c r="K70" s="53"/>
      <c r="L70" s="120"/>
      <c r="M70" s="120"/>
      <c r="N70" s="120"/>
      <c r="O70" s="120"/>
      <c r="P70" s="120"/>
      <c r="Q70" s="120"/>
    </row>
    <row r="71" spans="6:17" x14ac:dyDescent="0.25">
      <c r="F71" s="120"/>
      <c r="G71" s="121"/>
      <c r="H71" s="120"/>
      <c r="I71" s="121"/>
      <c r="J71" s="121"/>
      <c r="K71" s="53"/>
      <c r="L71" s="120"/>
      <c r="M71" s="120"/>
      <c r="N71" s="120"/>
      <c r="O71" s="120"/>
      <c r="P71" s="120"/>
      <c r="Q71" s="120"/>
    </row>
    <row r="72" spans="6:17" x14ac:dyDescent="0.25">
      <c r="F72" s="120"/>
      <c r="G72" s="121"/>
      <c r="H72" s="120"/>
      <c r="I72" s="121"/>
      <c r="J72" s="121"/>
      <c r="K72" s="53"/>
      <c r="L72" s="120"/>
      <c r="M72" s="120"/>
      <c r="N72" s="120"/>
      <c r="O72" s="120"/>
      <c r="P72" s="120"/>
      <c r="Q72" s="120"/>
    </row>
    <row r="73" spans="6:17" x14ac:dyDescent="0.25">
      <c r="F73" s="120"/>
      <c r="G73" s="121"/>
      <c r="H73" s="120"/>
      <c r="I73" s="121"/>
      <c r="J73" s="121"/>
      <c r="K73" s="53"/>
      <c r="L73" s="120"/>
      <c r="M73" s="120"/>
      <c r="N73" s="120"/>
      <c r="O73" s="120"/>
      <c r="P73" s="120"/>
      <c r="Q73" s="120"/>
    </row>
    <row r="74" spans="6:17" x14ac:dyDescent="0.25">
      <c r="F74" s="120"/>
      <c r="G74" s="121"/>
      <c r="H74" s="120"/>
      <c r="I74" s="121"/>
      <c r="J74" s="121"/>
      <c r="K74" s="53"/>
      <c r="L74" s="120"/>
      <c r="M74" s="120"/>
      <c r="N74" s="120"/>
      <c r="O74" s="120"/>
      <c r="P74" s="120"/>
      <c r="Q74" s="120"/>
    </row>
    <row r="75" spans="6:17" x14ac:dyDescent="0.25">
      <c r="F75" s="120"/>
      <c r="G75" s="121"/>
      <c r="H75" s="120"/>
      <c r="I75" s="121"/>
      <c r="J75" s="121"/>
      <c r="K75" s="53"/>
      <c r="L75" s="120"/>
      <c r="M75" s="120"/>
      <c r="N75" s="120"/>
      <c r="O75" s="120"/>
      <c r="P75" s="120"/>
      <c r="Q75" s="120"/>
    </row>
    <row r="76" spans="6:17" x14ac:dyDescent="0.25">
      <c r="F76" s="120"/>
      <c r="G76" s="121"/>
      <c r="H76" s="120"/>
      <c r="I76" s="121"/>
      <c r="J76" s="121"/>
      <c r="K76" s="53"/>
      <c r="L76" s="120"/>
      <c r="M76" s="120"/>
      <c r="N76" s="120"/>
      <c r="O76" s="120"/>
      <c r="P76" s="120"/>
      <c r="Q76" s="120"/>
    </row>
    <row r="77" spans="6:17" x14ac:dyDescent="0.25">
      <c r="F77" s="120"/>
      <c r="G77" s="121"/>
      <c r="H77" s="120"/>
      <c r="I77" s="121"/>
      <c r="J77" s="121"/>
      <c r="K77" s="53"/>
      <c r="L77" s="120"/>
      <c r="M77" s="120"/>
      <c r="N77" s="120"/>
      <c r="O77" s="120"/>
      <c r="P77" s="120"/>
      <c r="Q77" s="120"/>
    </row>
    <row r="78" spans="6:17" x14ac:dyDescent="0.25">
      <c r="F78" s="120"/>
      <c r="G78" s="121"/>
      <c r="H78" s="120"/>
      <c r="I78" s="121"/>
      <c r="J78" s="121"/>
      <c r="K78" s="53"/>
      <c r="L78" s="120"/>
      <c r="M78" s="120"/>
      <c r="N78" s="120"/>
      <c r="O78" s="120"/>
      <c r="P78" s="120"/>
      <c r="Q78" s="120"/>
    </row>
    <row r="79" spans="6:17" x14ac:dyDescent="0.25">
      <c r="F79" s="120"/>
      <c r="G79" s="121"/>
      <c r="H79" s="120"/>
      <c r="I79" s="121"/>
      <c r="J79" s="121"/>
      <c r="K79" s="53"/>
      <c r="L79" s="120"/>
      <c r="M79" s="120"/>
      <c r="N79" s="120"/>
      <c r="O79" s="120"/>
      <c r="P79" s="120"/>
      <c r="Q79" s="120"/>
    </row>
    <row r="80" spans="6:17" x14ac:dyDescent="0.25">
      <c r="F80" s="120"/>
      <c r="G80" s="121"/>
      <c r="H80" s="120"/>
      <c r="I80" s="121"/>
      <c r="J80" s="121"/>
      <c r="K80" s="53"/>
      <c r="L80" s="120"/>
      <c r="M80" s="120"/>
      <c r="N80" s="120"/>
      <c r="O80" s="120"/>
      <c r="P80" s="120"/>
      <c r="Q80" s="120"/>
    </row>
    <row r="81" spans="6:17" x14ac:dyDescent="0.25">
      <c r="F81" s="120"/>
      <c r="G81" s="121"/>
      <c r="H81" s="120"/>
      <c r="I81" s="121"/>
      <c r="J81" s="121"/>
      <c r="K81" s="53"/>
      <c r="L81" s="120"/>
      <c r="M81" s="120"/>
      <c r="N81" s="120"/>
      <c r="O81" s="120"/>
      <c r="P81" s="120"/>
      <c r="Q81" s="120"/>
    </row>
    <row r="82" spans="6:17" x14ac:dyDescent="0.25">
      <c r="F82" s="120"/>
      <c r="G82" s="121"/>
      <c r="H82" s="120"/>
      <c r="I82" s="121"/>
      <c r="J82" s="121"/>
      <c r="K82" s="53"/>
      <c r="L82" s="120"/>
      <c r="M82" s="120"/>
      <c r="N82" s="120"/>
      <c r="O82" s="120"/>
      <c r="P82" s="120"/>
      <c r="Q82" s="120"/>
    </row>
    <row r="83" spans="6:17" x14ac:dyDescent="0.25">
      <c r="F83" s="120"/>
      <c r="G83" s="121"/>
      <c r="H83" s="120"/>
      <c r="I83" s="121"/>
      <c r="J83" s="121"/>
      <c r="K83" s="53"/>
      <c r="L83" s="120"/>
      <c r="M83" s="120"/>
      <c r="N83" s="120"/>
      <c r="O83" s="120"/>
      <c r="P83" s="120"/>
      <c r="Q83" s="120"/>
    </row>
    <row r="84" spans="6:17" x14ac:dyDescent="0.25">
      <c r="F84" s="120"/>
      <c r="G84" s="121"/>
      <c r="H84" s="120"/>
      <c r="I84" s="121"/>
      <c r="J84" s="121"/>
      <c r="K84" s="53"/>
      <c r="L84" s="120"/>
      <c r="M84" s="120"/>
      <c r="N84" s="120"/>
      <c r="O84" s="120"/>
      <c r="P84" s="120"/>
      <c r="Q84" s="120"/>
    </row>
    <row r="85" spans="6:17" x14ac:dyDescent="0.25">
      <c r="F85" s="120"/>
      <c r="G85" s="121"/>
      <c r="H85" s="120"/>
      <c r="I85" s="121"/>
      <c r="J85" s="121"/>
      <c r="K85" s="53"/>
      <c r="L85" s="120"/>
      <c r="M85" s="120"/>
      <c r="N85" s="120"/>
      <c r="O85" s="120"/>
      <c r="P85" s="120"/>
      <c r="Q85" s="120"/>
    </row>
    <row r="86" spans="6:17" x14ac:dyDescent="0.25">
      <c r="F86" s="120"/>
      <c r="G86" s="121"/>
      <c r="H86" s="120"/>
      <c r="I86" s="121"/>
      <c r="J86" s="121"/>
      <c r="K86" s="53"/>
      <c r="L86" s="120"/>
      <c r="M86" s="120"/>
      <c r="N86" s="120"/>
      <c r="O86" s="120"/>
      <c r="P86" s="120"/>
      <c r="Q86" s="120"/>
    </row>
    <row r="87" spans="6:17" x14ac:dyDescent="0.25">
      <c r="F87" s="120"/>
      <c r="G87" s="121"/>
      <c r="H87" s="120"/>
      <c r="I87" s="121"/>
      <c r="J87" s="121"/>
      <c r="K87" s="53"/>
      <c r="L87" s="120"/>
      <c r="M87" s="120"/>
      <c r="N87" s="120"/>
      <c r="O87" s="120"/>
      <c r="P87" s="120"/>
      <c r="Q87" s="120"/>
    </row>
    <row r="88" spans="6:17" x14ac:dyDescent="0.25">
      <c r="F88" s="120"/>
      <c r="G88" s="121"/>
      <c r="H88" s="120"/>
      <c r="I88" s="121"/>
      <c r="J88" s="121"/>
      <c r="K88" s="53"/>
      <c r="L88" s="120"/>
      <c r="M88" s="120"/>
      <c r="N88" s="120"/>
      <c r="O88" s="120"/>
      <c r="P88" s="120"/>
      <c r="Q88" s="120"/>
    </row>
    <row r="89" spans="6:17" x14ac:dyDescent="0.25">
      <c r="F89" s="120"/>
      <c r="G89" s="121"/>
      <c r="H89" s="120"/>
      <c r="I89" s="121"/>
      <c r="J89" s="121"/>
      <c r="K89" s="53"/>
      <c r="L89" s="120"/>
      <c r="M89" s="120"/>
      <c r="N89" s="120"/>
      <c r="O89" s="120"/>
      <c r="P89" s="120"/>
      <c r="Q89" s="120"/>
    </row>
    <row r="90" spans="6:17" x14ac:dyDescent="0.25">
      <c r="F90" s="120"/>
      <c r="G90" s="121"/>
      <c r="H90" s="120"/>
      <c r="I90" s="121"/>
      <c r="J90" s="121"/>
      <c r="K90" s="53"/>
      <c r="L90" s="120"/>
      <c r="M90" s="120"/>
      <c r="N90" s="120"/>
      <c r="O90" s="120"/>
      <c r="P90" s="120"/>
      <c r="Q90" s="120"/>
    </row>
    <row r="91" spans="6:17" x14ac:dyDescent="0.25">
      <c r="F91" s="120"/>
      <c r="G91" s="121"/>
      <c r="H91" s="120"/>
      <c r="I91" s="121"/>
      <c r="J91" s="121"/>
      <c r="K91" s="53"/>
      <c r="L91" s="120"/>
      <c r="M91" s="120"/>
      <c r="N91" s="120"/>
      <c r="O91" s="120"/>
      <c r="P91" s="120"/>
      <c r="Q91" s="120"/>
    </row>
    <row r="92" spans="6:17" x14ac:dyDescent="0.25">
      <c r="F92" s="120"/>
      <c r="G92" s="121"/>
      <c r="H92" s="120"/>
      <c r="I92" s="121"/>
      <c r="J92" s="121"/>
      <c r="K92" s="53"/>
      <c r="L92" s="120"/>
      <c r="M92" s="120"/>
      <c r="N92" s="120"/>
      <c r="O92" s="120"/>
      <c r="P92" s="120"/>
      <c r="Q92" s="120"/>
    </row>
    <row r="93" spans="6:17" x14ac:dyDescent="0.25">
      <c r="F93" s="120"/>
      <c r="G93" s="121"/>
      <c r="H93" s="120"/>
      <c r="I93" s="121"/>
      <c r="J93" s="121"/>
      <c r="K93" s="53"/>
      <c r="L93" s="120"/>
      <c r="M93" s="120"/>
      <c r="N93" s="120"/>
      <c r="O93" s="120"/>
      <c r="P93" s="120"/>
      <c r="Q93" s="120"/>
    </row>
    <row r="94" spans="6:17" x14ac:dyDescent="0.25">
      <c r="F94" s="120"/>
      <c r="G94" s="121"/>
      <c r="H94" s="120"/>
      <c r="I94" s="121"/>
      <c r="J94" s="121"/>
      <c r="K94" s="53"/>
      <c r="L94" s="120"/>
      <c r="M94" s="120"/>
      <c r="N94" s="120"/>
      <c r="O94" s="120"/>
      <c r="P94" s="120"/>
      <c r="Q94" s="120"/>
    </row>
    <row r="95" spans="6:17" x14ac:dyDescent="0.25">
      <c r="F95" s="120"/>
      <c r="G95" s="121"/>
      <c r="H95" s="120"/>
      <c r="I95" s="121"/>
      <c r="J95" s="121"/>
      <c r="K95" s="53"/>
      <c r="L95" s="120"/>
      <c r="M95" s="120"/>
      <c r="N95" s="120"/>
      <c r="O95" s="120"/>
      <c r="P95" s="120"/>
      <c r="Q95" s="120"/>
    </row>
    <row r="96" spans="6:17" x14ac:dyDescent="0.25">
      <c r="F96" s="120"/>
      <c r="G96" s="121"/>
      <c r="H96" s="120"/>
      <c r="I96" s="121"/>
      <c r="J96" s="121"/>
      <c r="K96" s="53"/>
      <c r="L96" s="120"/>
      <c r="M96" s="120"/>
      <c r="N96" s="120"/>
      <c r="O96" s="120"/>
      <c r="P96" s="120"/>
      <c r="Q96" s="120"/>
    </row>
    <row r="97" spans="6:17" x14ac:dyDescent="0.25">
      <c r="F97" s="120"/>
      <c r="G97" s="121"/>
      <c r="H97" s="120"/>
      <c r="I97" s="121"/>
      <c r="J97" s="121"/>
      <c r="K97" s="53"/>
      <c r="L97" s="120"/>
      <c r="M97" s="120"/>
      <c r="N97" s="120"/>
      <c r="O97" s="120"/>
      <c r="P97" s="120"/>
      <c r="Q97" s="120"/>
    </row>
    <row r="98" spans="6:17" x14ac:dyDescent="0.25">
      <c r="F98" s="120"/>
      <c r="G98" s="121"/>
      <c r="H98" s="120"/>
      <c r="I98" s="121"/>
      <c r="J98" s="121"/>
      <c r="K98" s="53"/>
      <c r="L98" s="120"/>
      <c r="M98" s="120"/>
      <c r="N98" s="120"/>
      <c r="O98" s="120"/>
      <c r="P98" s="120"/>
      <c r="Q98" s="120"/>
    </row>
    <row r="99" spans="6:17" x14ac:dyDescent="0.25">
      <c r="F99" s="120"/>
      <c r="G99" s="121"/>
      <c r="H99" s="120"/>
      <c r="I99" s="121"/>
      <c r="J99" s="121"/>
      <c r="K99" s="53"/>
      <c r="L99" s="120"/>
      <c r="M99" s="120"/>
      <c r="N99" s="120"/>
      <c r="O99" s="120"/>
      <c r="P99" s="120"/>
      <c r="Q99" s="120"/>
    </row>
    <row r="100" spans="6:17" x14ac:dyDescent="0.25">
      <c r="F100" s="120"/>
      <c r="G100" s="121"/>
      <c r="H100" s="120"/>
      <c r="I100" s="121"/>
      <c r="J100" s="121"/>
      <c r="K100" s="53"/>
      <c r="L100" s="120"/>
      <c r="M100" s="120"/>
      <c r="N100" s="120"/>
      <c r="O100" s="120"/>
      <c r="P100" s="120"/>
      <c r="Q100" s="120"/>
    </row>
    <row r="101" spans="6:17" x14ac:dyDescent="0.25">
      <c r="F101" s="120"/>
      <c r="G101" s="121"/>
      <c r="H101" s="120"/>
      <c r="I101" s="121"/>
      <c r="J101" s="121"/>
      <c r="K101" s="53"/>
      <c r="L101" s="120"/>
      <c r="M101" s="120"/>
      <c r="N101" s="120"/>
      <c r="O101" s="120"/>
      <c r="P101" s="120"/>
      <c r="Q101" s="120"/>
    </row>
    <row r="102" spans="6:17" x14ac:dyDescent="0.25">
      <c r="F102" s="120"/>
      <c r="G102" s="121"/>
      <c r="H102" s="120"/>
      <c r="I102" s="121"/>
      <c r="J102" s="121"/>
      <c r="K102" s="53"/>
      <c r="L102" s="120"/>
      <c r="M102" s="120"/>
      <c r="N102" s="120"/>
      <c r="O102" s="120"/>
      <c r="P102" s="120"/>
      <c r="Q102" s="120"/>
    </row>
    <row r="103" spans="6:17" x14ac:dyDescent="0.25">
      <c r="F103" s="120"/>
      <c r="G103" s="121"/>
      <c r="H103" s="120"/>
      <c r="I103" s="121"/>
      <c r="J103" s="121"/>
      <c r="K103" s="53"/>
      <c r="L103" s="120"/>
      <c r="M103" s="120"/>
      <c r="N103" s="120"/>
      <c r="O103" s="120"/>
      <c r="P103" s="120"/>
      <c r="Q103" s="120"/>
    </row>
    <row r="104" spans="6:17" x14ac:dyDescent="0.25">
      <c r="F104" s="120"/>
      <c r="G104" s="121"/>
      <c r="H104" s="120"/>
      <c r="I104" s="121"/>
      <c r="J104" s="121"/>
      <c r="K104" s="53"/>
      <c r="L104" s="120"/>
      <c r="M104" s="120"/>
      <c r="N104" s="120"/>
      <c r="O104" s="120"/>
      <c r="P104" s="120"/>
      <c r="Q104" s="120"/>
    </row>
    <row r="105" spans="6:17" x14ac:dyDescent="0.25">
      <c r="F105" s="120"/>
      <c r="G105" s="121"/>
      <c r="H105" s="120"/>
      <c r="I105" s="121"/>
      <c r="J105" s="121"/>
      <c r="K105" s="53"/>
      <c r="L105" s="120"/>
      <c r="M105" s="120"/>
      <c r="N105" s="120"/>
      <c r="O105" s="120"/>
      <c r="P105" s="120"/>
      <c r="Q105" s="120"/>
    </row>
    <row r="106" spans="6:17" x14ac:dyDescent="0.25">
      <c r="F106" s="120"/>
      <c r="G106" s="121"/>
      <c r="H106" s="120"/>
      <c r="I106" s="121"/>
      <c r="J106" s="121"/>
      <c r="K106" s="53"/>
      <c r="L106" s="120"/>
      <c r="M106" s="120"/>
      <c r="N106" s="120"/>
      <c r="O106" s="120"/>
      <c r="P106" s="120"/>
      <c r="Q106" s="120"/>
    </row>
    <row r="107" spans="6:17" x14ac:dyDescent="0.25">
      <c r="F107" s="120"/>
      <c r="G107" s="121"/>
      <c r="H107" s="120"/>
      <c r="I107" s="121"/>
      <c r="J107" s="121"/>
      <c r="K107" s="53"/>
      <c r="L107" s="120"/>
      <c r="M107" s="120"/>
      <c r="N107" s="120"/>
      <c r="O107" s="120"/>
      <c r="P107" s="120"/>
      <c r="Q107" s="120"/>
    </row>
    <row r="108" spans="6:17" x14ac:dyDescent="0.25">
      <c r="F108" s="120"/>
      <c r="G108" s="121"/>
      <c r="H108" s="120"/>
      <c r="I108" s="121"/>
      <c r="J108" s="121"/>
      <c r="K108" s="53"/>
      <c r="L108" s="120"/>
      <c r="M108" s="120"/>
      <c r="N108" s="120"/>
      <c r="O108" s="120"/>
      <c r="P108" s="120"/>
      <c r="Q108" s="120"/>
    </row>
    <row r="109" spans="6:17" x14ac:dyDescent="0.25">
      <c r="F109" s="120"/>
      <c r="G109" s="121"/>
      <c r="H109" s="120"/>
      <c r="I109" s="121"/>
      <c r="J109" s="121"/>
      <c r="K109" s="53"/>
      <c r="L109" s="120"/>
      <c r="M109" s="120"/>
      <c r="N109" s="120"/>
      <c r="O109" s="120"/>
      <c r="P109" s="120"/>
      <c r="Q109" s="120"/>
    </row>
    <row r="110" spans="6:17" x14ac:dyDescent="0.25">
      <c r="F110" s="120"/>
      <c r="G110" s="121"/>
      <c r="H110" s="120"/>
      <c r="I110" s="121"/>
      <c r="J110" s="121"/>
      <c r="K110" s="53"/>
      <c r="L110" s="120"/>
      <c r="M110" s="120"/>
      <c r="N110" s="120"/>
      <c r="O110" s="120"/>
      <c r="P110" s="120"/>
      <c r="Q110" s="120"/>
    </row>
    <row r="111" spans="6:17" x14ac:dyDescent="0.25">
      <c r="F111" s="120"/>
      <c r="G111" s="121"/>
      <c r="H111" s="120"/>
      <c r="I111" s="121"/>
      <c r="J111" s="121"/>
      <c r="K111" s="53"/>
      <c r="L111" s="120"/>
      <c r="M111" s="120"/>
      <c r="N111" s="120"/>
      <c r="O111" s="120"/>
      <c r="P111" s="120"/>
      <c r="Q111" s="120"/>
    </row>
    <row r="112" spans="6:17" x14ac:dyDescent="0.25">
      <c r="F112" s="120"/>
      <c r="G112" s="121"/>
      <c r="H112" s="120"/>
      <c r="I112" s="121"/>
      <c r="J112" s="121"/>
      <c r="K112" s="53"/>
      <c r="L112" s="120"/>
      <c r="M112" s="120"/>
      <c r="N112" s="120"/>
      <c r="O112" s="120"/>
      <c r="P112" s="120"/>
      <c r="Q112" s="120"/>
    </row>
    <row r="113" spans="6:17" x14ac:dyDescent="0.25">
      <c r="F113" s="120"/>
      <c r="G113" s="121"/>
      <c r="H113" s="120"/>
      <c r="I113" s="121"/>
      <c r="J113" s="121"/>
      <c r="K113" s="53"/>
      <c r="L113" s="120"/>
      <c r="M113" s="120"/>
      <c r="N113" s="120"/>
      <c r="O113" s="120"/>
      <c r="P113" s="120"/>
      <c r="Q113" s="120"/>
    </row>
    <row r="114" spans="6:17" x14ac:dyDescent="0.25">
      <c r="F114" s="120"/>
      <c r="G114" s="121"/>
      <c r="H114" s="120"/>
      <c r="I114" s="121"/>
      <c r="J114" s="121"/>
      <c r="K114" s="53"/>
      <c r="L114" s="120"/>
      <c r="M114" s="120"/>
      <c r="N114" s="120"/>
      <c r="O114" s="120"/>
      <c r="P114" s="120"/>
      <c r="Q114" s="120"/>
    </row>
    <row r="115" spans="6:17" x14ac:dyDescent="0.25">
      <c r="F115" s="120"/>
      <c r="G115" s="121"/>
      <c r="H115" s="120"/>
      <c r="I115" s="121"/>
      <c r="J115" s="121"/>
      <c r="K115" s="53"/>
      <c r="L115" s="120"/>
      <c r="M115" s="120"/>
      <c r="N115" s="120"/>
      <c r="O115" s="120"/>
      <c r="P115" s="120"/>
      <c r="Q115" s="120"/>
    </row>
    <row r="116" spans="6:17" x14ac:dyDescent="0.25">
      <c r="F116" s="120"/>
      <c r="G116" s="121"/>
      <c r="H116" s="120"/>
      <c r="I116" s="121"/>
      <c r="J116" s="121"/>
      <c r="K116" s="53"/>
      <c r="L116" s="120"/>
      <c r="M116" s="120"/>
      <c r="N116" s="120"/>
      <c r="O116" s="120"/>
      <c r="P116" s="120"/>
      <c r="Q116" s="120"/>
    </row>
    <row r="117" spans="6:17" x14ac:dyDescent="0.25">
      <c r="F117" s="120"/>
      <c r="G117" s="121"/>
      <c r="H117" s="120"/>
      <c r="I117" s="121"/>
      <c r="J117" s="121"/>
      <c r="K117" s="53"/>
      <c r="L117" s="120"/>
      <c r="M117" s="120"/>
      <c r="N117" s="120"/>
      <c r="O117" s="120"/>
      <c r="P117" s="120"/>
      <c r="Q117" s="120"/>
    </row>
    <row r="118" spans="6:17" x14ac:dyDescent="0.25">
      <c r="F118" s="120"/>
      <c r="G118" s="121"/>
      <c r="H118" s="120"/>
      <c r="I118" s="121"/>
      <c r="J118" s="121"/>
      <c r="K118" s="53"/>
      <c r="L118" s="120"/>
      <c r="M118" s="120"/>
      <c r="N118" s="120"/>
      <c r="O118" s="120"/>
      <c r="P118" s="120"/>
      <c r="Q118" s="120"/>
    </row>
    <row r="119" spans="6:17" x14ac:dyDescent="0.25">
      <c r="F119" s="120"/>
      <c r="G119" s="121"/>
      <c r="H119" s="120"/>
      <c r="I119" s="121"/>
      <c r="J119" s="121"/>
      <c r="K119" s="53"/>
      <c r="L119" s="120"/>
      <c r="M119" s="120"/>
      <c r="N119" s="120"/>
      <c r="O119" s="120"/>
      <c r="P119" s="120"/>
      <c r="Q119" s="120"/>
    </row>
    <row r="120" spans="6:17" x14ac:dyDescent="0.25">
      <c r="F120" s="120"/>
      <c r="G120" s="121"/>
      <c r="H120" s="120"/>
      <c r="I120" s="121"/>
      <c r="J120" s="121"/>
      <c r="K120" s="53"/>
      <c r="L120" s="120"/>
      <c r="M120" s="120"/>
      <c r="N120" s="120"/>
      <c r="O120" s="120"/>
      <c r="P120" s="120"/>
      <c r="Q120" s="120"/>
    </row>
    <row r="121" spans="6:17" x14ac:dyDescent="0.25">
      <c r="F121" s="120"/>
      <c r="G121" s="121"/>
      <c r="H121" s="120"/>
      <c r="I121" s="121"/>
      <c r="J121" s="121"/>
      <c r="K121" s="53"/>
      <c r="L121" s="120"/>
      <c r="M121" s="120"/>
      <c r="N121" s="120"/>
      <c r="O121" s="120"/>
      <c r="P121" s="120"/>
      <c r="Q121" s="120"/>
    </row>
    <row r="122" spans="6:17" x14ac:dyDescent="0.25">
      <c r="F122" s="120"/>
      <c r="G122" s="121"/>
      <c r="H122" s="120"/>
      <c r="I122" s="121"/>
      <c r="J122" s="121"/>
      <c r="K122" s="53"/>
      <c r="L122" s="120"/>
      <c r="M122" s="120"/>
      <c r="N122" s="120"/>
      <c r="O122" s="120"/>
      <c r="P122" s="120"/>
      <c r="Q122" s="120"/>
    </row>
    <row r="123" spans="6:17" x14ac:dyDescent="0.25">
      <c r="F123" s="120"/>
      <c r="G123" s="121"/>
      <c r="H123" s="120"/>
      <c r="I123" s="121"/>
      <c r="J123" s="121"/>
      <c r="K123" s="53"/>
      <c r="L123" s="120"/>
      <c r="M123" s="120"/>
      <c r="N123" s="120"/>
      <c r="O123" s="120"/>
      <c r="P123" s="120"/>
      <c r="Q123" s="120"/>
    </row>
    <row r="124" spans="6:17" x14ac:dyDescent="0.25">
      <c r="F124" s="120"/>
      <c r="G124" s="121"/>
      <c r="H124" s="120"/>
      <c r="I124" s="121"/>
      <c r="J124" s="121"/>
      <c r="K124" s="53"/>
      <c r="L124" s="120"/>
      <c r="M124" s="120"/>
      <c r="N124" s="120"/>
      <c r="O124" s="120"/>
      <c r="P124" s="120"/>
      <c r="Q124" s="120"/>
    </row>
    <row r="125" spans="6:17" x14ac:dyDescent="0.25">
      <c r="F125" s="120"/>
      <c r="G125" s="121"/>
      <c r="H125" s="120"/>
      <c r="I125" s="121"/>
      <c r="J125" s="121"/>
      <c r="K125" s="53"/>
      <c r="L125" s="120"/>
      <c r="M125" s="120"/>
      <c r="N125" s="120"/>
      <c r="O125" s="120"/>
      <c r="P125" s="120"/>
      <c r="Q125" s="120"/>
    </row>
    <row r="126" spans="6:17" x14ac:dyDescent="0.25">
      <c r="F126" s="120"/>
      <c r="G126" s="121"/>
      <c r="H126" s="120"/>
      <c r="I126" s="121"/>
      <c r="J126" s="121"/>
      <c r="K126" s="53"/>
      <c r="L126" s="120"/>
      <c r="M126" s="120"/>
      <c r="N126" s="120"/>
      <c r="O126" s="120"/>
      <c r="P126" s="120"/>
      <c r="Q126" s="120"/>
    </row>
    <row r="127" spans="6:17" x14ac:dyDescent="0.25">
      <c r="F127" s="120"/>
      <c r="G127" s="121"/>
      <c r="H127" s="120"/>
      <c r="I127" s="121"/>
      <c r="J127" s="121"/>
      <c r="K127" s="53"/>
      <c r="L127" s="120"/>
      <c r="M127" s="120"/>
      <c r="N127" s="120"/>
      <c r="O127" s="120"/>
      <c r="P127" s="120"/>
      <c r="Q127" s="120"/>
    </row>
    <row r="128" spans="6:17" x14ac:dyDescent="0.25">
      <c r="F128" s="120"/>
      <c r="G128" s="121"/>
      <c r="H128" s="120"/>
      <c r="I128" s="121"/>
      <c r="J128" s="121"/>
      <c r="K128" s="53"/>
      <c r="L128" s="120"/>
      <c r="M128" s="120"/>
      <c r="N128" s="120"/>
      <c r="O128" s="120"/>
      <c r="P128" s="120"/>
      <c r="Q128" s="120"/>
    </row>
    <row r="129" spans="6:17" x14ac:dyDescent="0.25">
      <c r="F129" s="120"/>
      <c r="G129" s="121"/>
      <c r="H129" s="120"/>
      <c r="I129" s="121"/>
      <c r="J129" s="121"/>
      <c r="K129" s="53"/>
      <c r="L129" s="120"/>
      <c r="M129" s="120"/>
      <c r="N129" s="120"/>
      <c r="O129" s="120"/>
      <c r="P129" s="120"/>
      <c r="Q129" s="120"/>
    </row>
    <row r="130" spans="6:17" x14ac:dyDescent="0.25">
      <c r="F130" s="120"/>
      <c r="G130" s="121"/>
      <c r="H130" s="120"/>
      <c r="I130" s="121"/>
      <c r="J130" s="121"/>
      <c r="K130" s="53"/>
      <c r="L130" s="120"/>
      <c r="M130" s="120"/>
      <c r="N130" s="120"/>
      <c r="O130" s="120"/>
      <c r="P130" s="120"/>
      <c r="Q130" s="120"/>
    </row>
    <row r="131" spans="6:17" x14ac:dyDescent="0.25">
      <c r="F131" s="120"/>
      <c r="G131" s="121"/>
      <c r="H131" s="120"/>
      <c r="I131" s="121"/>
      <c r="J131" s="121"/>
      <c r="K131" s="53"/>
      <c r="L131" s="120"/>
      <c r="M131" s="120"/>
      <c r="N131" s="120"/>
      <c r="O131" s="120"/>
      <c r="P131" s="120"/>
      <c r="Q131" s="120"/>
    </row>
    <row r="132" spans="6:17" x14ac:dyDescent="0.25">
      <c r="F132" s="120"/>
      <c r="G132" s="121"/>
      <c r="H132" s="120"/>
      <c r="I132" s="121"/>
      <c r="J132" s="121"/>
      <c r="K132" s="53"/>
      <c r="L132" s="120"/>
      <c r="M132" s="120"/>
      <c r="N132" s="120"/>
      <c r="O132" s="120"/>
      <c r="P132" s="120"/>
      <c r="Q132" s="120"/>
    </row>
    <row r="133" spans="6:17" x14ac:dyDescent="0.25">
      <c r="F133" s="120"/>
      <c r="G133" s="121"/>
      <c r="H133" s="120"/>
      <c r="I133" s="121"/>
      <c r="J133" s="121"/>
      <c r="K133" s="53"/>
      <c r="L133" s="120"/>
      <c r="M133" s="120"/>
      <c r="N133" s="120"/>
      <c r="O133" s="120"/>
      <c r="P133" s="120"/>
      <c r="Q133" s="120"/>
    </row>
    <row r="134" spans="6:17" x14ac:dyDescent="0.25">
      <c r="F134" s="120"/>
      <c r="G134" s="121"/>
      <c r="H134" s="120"/>
      <c r="I134" s="121"/>
      <c r="J134" s="121"/>
      <c r="K134" s="53"/>
      <c r="L134" s="120"/>
      <c r="M134" s="120"/>
      <c r="N134" s="120"/>
      <c r="O134" s="120"/>
      <c r="P134" s="120"/>
      <c r="Q134" s="120"/>
    </row>
    <row r="135" spans="6:17" x14ac:dyDescent="0.25">
      <c r="F135" s="120"/>
      <c r="G135" s="121"/>
      <c r="H135" s="120"/>
      <c r="I135" s="121"/>
      <c r="J135" s="121"/>
      <c r="K135" s="53"/>
      <c r="L135" s="120"/>
      <c r="M135" s="120"/>
      <c r="N135" s="120"/>
      <c r="O135" s="120"/>
      <c r="P135" s="120"/>
      <c r="Q135" s="120"/>
    </row>
    <row r="136" spans="6:17" x14ac:dyDescent="0.25">
      <c r="F136" s="120"/>
      <c r="G136" s="121"/>
      <c r="H136" s="120"/>
      <c r="I136" s="121"/>
      <c r="J136" s="121"/>
      <c r="K136" s="53"/>
      <c r="L136" s="120"/>
      <c r="M136" s="120"/>
      <c r="N136" s="120"/>
      <c r="O136" s="120"/>
      <c r="P136" s="120"/>
      <c r="Q136" s="120"/>
    </row>
    <row r="137" spans="6:17" x14ac:dyDescent="0.25">
      <c r="F137" s="120"/>
      <c r="G137" s="121"/>
      <c r="H137" s="120"/>
      <c r="I137" s="121"/>
      <c r="J137" s="121"/>
      <c r="K137" s="53"/>
      <c r="L137" s="120"/>
      <c r="M137" s="120"/>
      <c r="N137" s="120"/>
      <c r="O137" s="120"/>
      <c r="P137" s="120"/>
      <c r="Q137" s="120"/>
    </row>
    <row r="138" spans="6:17" x14ac:dyDescent="0.25">
      <c r="F138" s="120"/>
      <c r="G138" s="121"/>
      <c r="H138" s="120"/>
      <c r="I138" s="121"/>
      <c r="J138" s="121"/>
      <c r="K138" s="53"/>
      <c r="L138" s="120"/>
      <c r="M138" s="120"/>
      <c r="N138" s="120"/>
      <c r="O138" s="120"/>
      <c r="P138" s="120"/>
      <c r="Q138" s="120"/>
    </row>
    <row r="139" spans="6:17" x14ac:dyDescent="0.25">
      <c r="F139" s="120"/>
      <c r="G139" s="121"/>
      <c r="H139" s="120"/>
      <c r="I139" s="121"/>
      <c r="J139" s="121"/>
      <c r="K139" s="53"/>
      <c r="L139" s="120"/>
      <c r="M139" s="120"/>
      <c r="N139" s="120"/>
      <c r="O139" s="120"/>
      <c r="P139" s="120"/>
      <c r="Q139" s="120"/>
    </row>
    <row r="140" spans="6:17" x14ac:dyDescent="0.25">
      <c r="F140" s="120"/>
      <c r="G140" s="121"/>
      <c r="H140" s="120"/>
      <c r="I140" s="121"/>
      <c r="J140" s="121"/>
      <c r="K140" s="53"/>
      <c r="L140" s="120"/>
      <c r="M140" s="120"/>
      <c r="N140" s="120"/>
      <c r="O140" s="120"/>
      <c r="P140" s="120"/>
      <c r="Q140" s="120"/>
    </row>
    <row r="141" spans="6:17" x14ac:dyDescent="0.25">
      <c r="F141" s="120"/>
      <c r="G141" s="121"/>
      <c r="H141" s="120"/>
      <c r="I141" s="121"/>
      <c r="J141" s="121"/>
      <c r="K141" s="53"/>
      <c r="L141" s="120"/>
      <c r="M141" s="120"/>
      <c r="N141" s="120"/>
      <c r="O141" s="120"/>
      <c r="P141" s="120"/>
      <c r="Q141" s="120"/>
    </row>
    <row r="142" spans="6:17" x14ac:dyDescent="0.25">
      <c r="F142" s="120"/>
      <c r="G142" s="121"/>
      <c r="H142" s="120"/>
      <c r="I142" s="121"/>
      <c r="J142" s="121"/>
      <c r="K142" s="53"/>
      <c r="L142" s="120"/>
      <c r="M142" s="120"/>
      <c r="N142" s="120"/>
      <c r="O142" s="120"/>
      <c r="P142" s="120"/>
      <c r="Q142" s="120"/>
    </row>
    <row r="143" spans="6:17" x14ac:dyDescent="0.25">
      <c r="F143" s="120"/>
      <c r="G143" s="121"/>
      <c r="H143" s="120"/>
      <c r="I143" s="121"/>
      <c r="J143" s="121"/>
      <c r="K143" s="53"/>
      <c r="L143" s="120"/>
      <c r="M143" s="120"/>
      <c r="N143" s="120"/>
      <c r="O143" s="120"/>
      <c r="P143" s="120"/>
      <c r="Q143" s="120"/>
    </row>
    <row r="144" spans="6:17" x14ac:dyDescent="0.25">
      <c r="F144" s="120"/>
      <c r="G144" s="121"/>
      <c r="H144" s="120"/>
      <c r="I144" s="121"/>
      <c r="J144" s="121"/>
      <c r="K144" s="53"/>
      <c r="L144" s="120"/>
      <c r="M144" s="120"/>
      <c r="N144" s="120"/>
      <c r="O144" s="120"/>
      <c r="P144" s="120"/>
      <c r="Q144" s="120"/>
    </row>
    <row r="145" spans="6:17" x14ac:dyDescent="0.25">
      <c r="F145" s="120"/>
      <c r="G145" s="121"/>
      <c r="H145" s="120"/>
      <c r="I145" s="121"/>
      <c r="J145" s="121"/>
      <c r="K145" s="53"/>
      <c r="L145" s="120"/>
      <c r="M145" s="120"/>
      <c r="N145" s="120"/>
      <c r="O145" s="120"/>
      <c r="P145" s="120"/>
      <c r="Q145" s="120"/>
    </row>
    <row r="146" spans="6:17" x14ac:dyDescent="0.25">
      <c r="F146" s="120"/>
      <c r="G146" s="121"/>
      <c r="H146" s="120"/>
      <c r="I146" s="121"/>
      <c r="J146" s="121"/>
      <c r="K146" s="53"/>
      <c r="L146" s="120"/>
      <c r="M146" s="120"/>
      <c r="N146" s="120"/>
      <c r="O146" s="120"/>
      <c r="P146" s="120"/>
      <c r="Q146" s="120"/>
    </row>
    <row r="147" spans="6:17" x14ac:dyDescent="0.25">
      <c r="F147" s="120"/>
      <c r="G147" s="121"/>
      <c r="H147" s="120"/>
      <c r="I147" s="121"/>
      <c r="J147" s="121"/>
      <c r="K147" s="53"/>
      <c r="L147" s="120"/>
      <c r="M147" s="120"/>
      <c r="N147" s="120"/>
      <c r="O147" s="120"/>
      <c r="P147" s="120"/>
      <c r="Q147" s="120"/>
    </row>
    <row r="148" spans="6:17" x14ac:dyDescent="0.25">
      <c r="F148" s="120"/>
      <c r="G148" s="121"/>
      <c r="H148" s="120"/>
      <c r="I148" s="121"/>
      <c r="J148" s="121"/>
      <c r="K148" s="53"/>
      <c r="L148" s="120"/>
      <c r="M148" s="120"/>
      <c r="N148" s="120"/>
      <c r="O148" s="120"/>
      <c r="P148" s="120"/>
      <c r="Q148" s="120"/>
    </row>
    <row r="149" spans="6:17" x14ac:dyDescent="0.25">
      <c r="F149" s="120"/>
      <c r="G149" s="121"/>
      <c r="H149" s="120"/>
      <c r="I149" s="121"/>
      <c r="J149" s="121"/>
      <c r="K149" s="53"/>
      <c r="L149" s="120"/>
      <c r="M149" s="120"/>
      <c r="N149" s="120"/>
      <c r="O149" s="120"/>
      <c r="P149" s="120"/>
      <c r="Q149" s="120"/>
    </row>
    <row r="150" spans="6:17" x14ac:dyDescent="0.25">
      <c r="F150" s="120"/>
      <c r="G150" s="121"/>
      <c r="H150" s="120"/>
      <c r="I150" s="121"/>
      <c r="J150" s="121"/>
      <c r="K150" s="53"/>
      <c r="L150" s="120"/>
      <c r="M150" s="120"/>
      <c r="N150" s="120"/>
      <c r="O150" s="120"/>
      <c r="P150" s="120"/>
      <c r="Q150" s="120"/>
    </row>
    <row r="151" spans="6:17" x14ac:dyDescent="0.25">
      <c r="F151" s="120"/>
      <c r="G151" s="121"/>
      <c r="H151" s="120"/>
      <c r="I151" s="121"/>
      <c r="J151" s="121"/>
      <c r="K151" s="53"/>
      <c r="L151" s="120"/>
      <c r="M151" s="120"/>
      <c r="N151" s="120"/>
      <c r="O151" s="120"/>
      <c r="P151" s="120"/>
      <c r="Q151" s="120"/>
    </row>
    <row r="152" spans="6:17" x14ac:dyDescent="0.25">
      <c r="F152" s="120"/>
      <c r="G152" s="121"/>
      <c r="H152" s="120"/>
      <c r="I152" s="121"/>
      <c r="J152" s="121"/>
      <c r="K152" s="53"/>
      <c r="L152" s="120"/>
      <c r="M152" s="120"/>
      <c r="N152" s="120"/>
      <c r="O152" s="120"/>
      <c r="P152" s="120"/>
      <c r="Q152" s="120"/>
    </row>
    <row r="153" spans="6:17" x14ac:dyDescent="0.25">
      <c r="F153" s="120"/>
      <c r="G153" s="121"/>
      <c r="H153" s="120"/>
      <c r="I153" s="121"/>
      <c r="J153" s="121"/>
      <c r="K153" s="53"/>
      <c r="L153" s="120"/>
      <c r="M153" s="120"/>
      <c r="N153" s="120"/>
      <c r="O153" s="120"/>
      <c r="P153" s="120"/>
      <c r="Q153" s="120"/>
    </row>
    <row r="154" spans="6:17" x14ac:dyDescent="0.25">
      <c r="F154" s="120"/>
      <c r="G154" s="121"/>
      <c r="H154" s="120"/>
      <c r="I154" s="121"/>
      <c r="J154" s="121"/>
      <c r="K154" s="53"/>
      <c r="L154" s="120"/>
      <c r="M154" s="120"/>
      <c r="N154" s="120"/>
      <c r="O154" s="120"/>
      <c r="P154" s="120"/>
      <c r="Q154" s="120"/>
    </row>
    <row r="155" spans="6:17" x14ac:dyDescent="0.25">
      <c r="F155" s="120"/>
      <c r="G155" s="121"/>
      <c r="H155" s="120"/>
      <c r="I155" s="121"/>
      <c r="J155" s="121"/>
      <c r="K155" s="53"/>
      <c r="L155" s="120"/>
      <c r="M155" s="120"/>
      <c r="N155" s="120"/>
      <c r="O155" s="120"/>
      <c r="P155" s="120"/>
      <c r="Q155" s="120"/>
    </row>
    <row r="156" spans="6:17" x14ac:dyDescent="0.25">
      <c r="F156" s="120"/>
      <c r="G156" s="121"/>
      <c r="H156" s="120"/>
      <c r="I156" s="121"/>
      <c r="J156" s="121"/>
      <c r="K156" s="53"/>
      <c r="L156" s="120"/>
      <c r="M156" s="120"/>
      <c r="N156" s="120"/>
      <c r="O156" s="120"/>
      <c r="P156" s="120"/>
      <c r="Q156" s="120"/>
    </row>
    <row r="157" spans="6:17" x14ac:dyDescent="0.25">
      <c r="F157" s="120"/>
      <c r="G157" s="121"/>
      <c r="H157" s="120"/>
      <c r="I157" s="121"/>
      <c r="J157" s="121"/>
      <c r="K157" s="53"/>
      <c r="L157" s="120"/>
      <c r="M157" s="120"/>
      <c r="N157" s="120"/>
      <c r="O157" s="120"/>
      <c r="P157" s="120"/>
      <c r="Q157" s="120"/>
    </row>
    <row r="158" spans="6:17" x14ac:dyDescent="0.25">
      <c r="F158" s="120"/>
      <c r="G158" s="121"/>
      <c r="H158" s="120"/>
      <c r="I158" s="121"/>
      <c r="J158" s="121"/>
      <c r="K158" s="53"/>
      <c r="L158" s="120"/>
      <c r="M158" s="120"/>
      <c r="N158" s="120"/>
      <c r="O158" s="120"/>
      <c r="P158" s="120"/>
      <c r="Q158" s="120"/>
    </row>
    <row r="159" spans="6:17" x14ac:dyDescent="0.25">
      <c r="F159" s="120"/>
      <c r="G159" s="121"/>
      <c r="H159" s="120"/>
      <c r="I159" s="121"/>
      <c r="J159" s="121"/>
      <c r="K159" s="53"/>
      <c r="L159" s="120"/>
      <c r="M159" s="120"/>
      <c r="N159" s="120"/>
      <c r="O159" s="120"/>
      <c r="P159" s="120"/>
      <c r="Q159" s="120"/>
    </row>
    <row r="160" spans="6:17" x14ac:dyDescent="0.25">
      <c r="F160" s="120"/>
      <c r="G160" s="121"/>
      <c r="H160" s="120"/>
      <c r="I160" s="121"/>
      <c r="J160" s="121"/>
      <c r="K160" s="53"/>
      <c r="L160" s="120"/>
      <c r="M160" s="120"/>
      <c r="N160" s="120"/>
      <c r="O160" s="120"/>
      <c r="P160" s="120"/>
      <c r="Q160" s="120"/>
    </row>
    <row r="161" spans="6:17" x14ac:dyDescent="0.25">
      <c r="F161" s="120"/>
      <c r="G161" s="121"/>
      <c r="H161" s="120"/>
      <c r="I161" s="121"/>
      <c r="J161" s="121"/>
      <c r="K161" s="53"/>
      <c r="L161" s="120"/>
      <c r="M161" s="120"/>
      <c r="N161" s="120"/>
      <c r="O161" s="120"/>
      <c r="P161" s="120"/>
      <c r="Q161" s="120"/>
    </row>
    <row r="162" spans="6:17" x14ac:dyDescent="0.25">
      <c r="F162" s="120"/>
      <c r="G162" s="121"/>
      <c r="H162" s="120"/>
      <c r="I162" s="121"/>
      <c r="J162" s="121"/>
      <c r="K162" s="53"/>
      <c r="L162" s="120"/>
      <c r="M162" s="120"/>
      <c r="N162" s="120"/>
      <c r="O162" s="120"/>
      <c r="P162" s="120"/>
      <c r="Q162" s="120"/>
    </row>
    <row r="163" spans="6:17" x14ac:dyDescent="0.25">
      <c r="F163" s="120"/>
      <c r="G163" s="121"/>
      <c r="H163" s="120"/>
      <c r="I163" s="121"/>
      <c r="J163" s="121"/>
      <c r="K163" s="53"/>
      <c r="L163" s="120"/>
      <c r="M163" s="120"/>
      <c r="N163" s="120"/>
      <c r="O163" s="120"/>
      <c r="P163" s="120"/>
      <c r="Q163" s="120"/>
    </row>
    <row r="164" spans="6:17" x14ac:dyDescent="0.25">
      <c r="F164" s="120"/>
      <c r="G164" s="121"/>
      <c r="H164" s="120"/>
      <c r="I164" s="121"/>
      <c r="J164" s="121"/>
      <c r="K164" s="53"/>
      <c r="L164" s="120"/>
      <c r="M164" s="120"/>
      <c r="N164" s="120"/>
      <c r="O164" s="120"/>
      <c r="P164" s="120"/>
      <c r="Q164" s="120"/>
    </row>
    <row r="165" spans="6:17" x14ac:dyDescent="0.25">
      <c r="F165" s="120"/>
      <c r="G165" s="121"/>
      <c r="H165" s="120"/>
      <c r="I165" s="121"/>
      <c r="J165" s="121"/>
      <c r="K165" s="53"/>
      <c r="L165" s="120"/>
      <c r="M165" s="120"/>
      <c r="N165" s="120"/>
      <c r="O165" s="120"/>
      <c r="P165" s="120"/>
      <c r="Q165" s="120"/>
    </row>
    <row r="166" spans="6:17" x14ac:dyDescent="0.25">
      <c r="F166" s="120"/>
      <c r="G166" s="121"/>
      <c r="H166" s="120"/>
      <c r="I166" s="121"/>
      <c r="J166" s="121"/>
      <c r="K166" s="53"/>
      <c r="L166" s="120"/>
      <c r="M166" s="120"/>
      <c r="N166" s="120"/>
      <c r="O166" s="120"/>
      <c r="P166" s="120"/>
      <c r="Q166" s="120"/>
    </row>
    <row r="167" spans="6:17" x14ac:dyDescent="0.25">
      <c r="F167" s="120"/>
      <c r="G167" s="121"/>
      <c r="H167" s="120"/>
      <c r="I167" s="121"/>
      <c r="J167" s="121"/>
      <c r="K167" s="53"/>
      <c r="L167" s="120"/>
      <c r="M167" s="120"/>
      <c r="N167" s="120"/>
      <c r="O167" s="120"/>
      <c r="P167" s="120"/>
      <c r="Q167" s="120"/>
    </row>
    <row r="168" spans="6:17" x14ac:dyDescent="0.25">
      <c r="F168" s="120"/>
      <c r="G168" s="121"/>
      <c r="H168" s="120"/>
      <c r="I168" s="121"/>
      <c r="J168" s="121"/>
      <c r="K168" s="53"/>
      <c r="L168" s="120"/>
      <c r="M168" s="120"/>
      <c r="N168" s="120"/>
      <c r="O168" s="120"/>
      <c r="P168" s="120"/>
      <c r="Q168" s="120"/>
    </row>
    <row r="169" spans="6:17" x14ac:dyDescent="0.25">
      <c r="F169" s="120"/>
      <c r="G169" s="121"/>
      <c r="H169" s="120"/>
      <c r="I169" s="121"/>
      <c r="J169" s="121"/>
      <c r="K169" s="53"/>
      <c r="L169" s="120"/>
      <c r="M169" s="120"/>
      <c r="N169" s="120"/>
      <c r="O169" s="120"/>
      <c r="P169" s="120"/>
      <c r="Q169" s="120"/>
    </row>
    <row r="170" spans="6:17" x14ac:dyDescent="0.25">
      <c r="F170" s="120"/>
      <c r="G170" s="121"/>
      <c r="H170" s="120"/>
      <c r="I170" s="121"/>
      <c r="J170" s="121"/>
      <c r="K170" s="53"/>
      <c r="L170" s="120"/>
      <c r="M170" s="120"/>
      <c r="N170" s="120"/>
      <c r="O170" s="120"/>
      <c r="P170" s="120"/>
      <c r="Q170" s="120"/>
    </row>
    <row r="171" spans="6:17" x14ac:dyDescent="0.25">
      <c r="F171" s="120"/>
      <c r="G171" s="121"/>
      <c r="H171" s="120"/>
      <c r="I171" s="121"/>
      <c r="J171" s="121"/>
      <c r="K171" s="53"/>
      <c r="L171" s="120"/>
      <c r="M171" s="120"/>
      <c r="N171" s="120"/>
      <c r="O171" s="120"/>
      <c r="P171" s="120"/>
      <c r="Q171" s="120"/>
    </row>
    <row r="172" spans="6:17" x14ac:dyDescent="0.25">
      <c r="F172" s="120"/>
      <c r="G172" s="121"/>
      <c r="H172" s="120"/>
      <c r="I172" s="121"/>
      <c r="J172" s="121"/>
      <c r="K172" s="53"/>
      <c r="L172" s="120"/>
      <c r="M172" s="120"/>
      <c r="N172" s="120"/>
      <c r="O172" s="120"/>
      <c r="P172" s="120"/>
      <c r="Q172" s="120"/>
    </row>
    <row r="173" spans="6:17" x14ac:dyDescent="0.25">
      <c r="F173" s="120"/>
      <c r="G173" s="121"/>
      <c r="H173" s="120"/>
      <c r="I173" s="121"/>
      <c r="J173" s="121"/>
      <c r="K173" s="53"/>
      <c r="L173" s="120"/>
      <c r="M173" s="120"/>
      <c r="N173" s="120"/>
      <c r="O173" s="120"/>
      <c r="P173" s="120"/>
      <c r="Q173" s="120"/>
    </row>
    <row r="174" spans="6:17" x14ac:dyDescent="0.25">
      <c r="F174" s="120"/>
      <c r="G174" s="121"/>
      <c r="H174" s="120"/>
      <c r="I174" s="121"/>
      <c r="J174" s="121"/>
      <c r="K174" s="53"/>
      <c r="L174" s="120"/>
      <c r="M174" s="120"/>
      <c r="N174" s="120"/>
      <c r="O174" s="120"/>
      <c r="P174" s="120"/>
      <c r="Q174" s="120"/>
    </row>
    <row r="175" spans="6:17" x14ac:dyDescent="0.25">
      <c r="F175" s="120"/>
      <c r="G175" s="121"/>
      <c r="H175" s="120"/>
      <c r="I175" s="121"/>
      <c r="J175" s="121"/>
      <c r="K175" s="53"/>
      <c r="L175" s="120"/>
      <c r="M175" s="120"/>
      <c r="N175" s="120"/>
      <c r="O175" s="120"/>
      <c r="P175" s="120"/>
      <c r="Q175" s="120"/>
    </row>
    <row r="176" spans="6:17" x14ac:dyDescent="0.25">
      <c r="F176" s="120"/>
      <c r="G176" s="121"/>
      <c r="H176" s="120"/>
      <c r="I176" s="121"/>
      <c r="J176" s="121"/>
      <c r="K176" s="53"/>
      <c r="L176" s="120"/>
      <c r="M176" s="120"/>
      <c r="N176" s="120"/>
      <c r="O176" s="120"/>
      <c r="P176" s="120"/>
      <c r="Q176" s="120"/>
    </row>
    <row r="177" spans="6:17" x14ac:dyDescent="0.25">
      <c r="F177" s="120"/>
      <c r="G177" s="121"/>
      <c r="H177" s="120"/>
      <c r="I177" s="121"/>
      <c r="J177" s="121"/>
      <c r="K177" s="53"/>
      <c r="L177" s="120"/>
      <c r="M177" s="120"/>
      <c r="N177" s="120"/>
      <c r="O177" s="120"/>
      <c r="P177" s="120"/>
      <c r="Q177" s="120"/>
    </row>
    <row r="178" spans="6:17" x14ac:dyDescent="0.25">
      <c r="F178" s="120"/>
      <c r="G178" s="121"/>
      <c r="H178" s="120"/>
      <c r="I178" s="121"/>
      <c r="J178" s="121"/>
      <c r="K178" s="53"/>
      <c r="L178" s="120"/>
      <c r="M178" s="120"/>
      <c r="N178" s="120"/>
      <c r="O178" s="120"/>
      <c r="P178" s="120"/>
      <c r="Q178" s="120"/>
    </row>
    <row r="179" spans="6:17" x14ac:dyDescent="0.25">
      <c r="F179" s="120"/>
      <c r="G179" s="121"/>
      <c r="H179" s="120"/>
      <c r="I179" s="121"/>
      <c r="J179" s="121"/>
      <c r="K179" s="53"/>
      <c r="L179" s="120"/>
      <c r="M179" s="120"/>
      <c r="N179" s="120"/>
      <c r="O179" s="120"/>
      <c r="P179" s="120"/>
      <c r="Q179" s="120"/>
    </row>
    <row r="180" spans="6:17" x14ac:dyDescent="0.25">
      <c r="F180" s="120"/>
      <c r="G180" s="121"/>
      <c r="H180" s="120"/>
      <c r="I180" s="121"/>
      <c r="J180" s="121"/>
      <c r="K180" s="53"/>
      <c r="L180" s="120"/>
      <c r="M180" s="120"/>
      <c r="N180" s="120"/>
      <c r="O180" s="120"/>
      <c r="P180" s="120"/>
      <c r="Q180" s="120"/>
    </row>
    <row r="181" spans="6:17" x14ac:dyDescent="0.25">
      <c r="F181" s="120"/>
      <c r="G181" s="121"/>
      <c r="H181" s="120"/>
      <c r="I181" s="121"/>
      <c r="J181" s="121"/>
      <c r="K181" s="53"/>
      <c r="L181" s="120"/>
      <c r="M181" s="120"/>
      <c r="N181" s="120"/>
      <c r="O181" s="120"/>
      <c r="P181" s="120"/>
      <c r="Q181" s="120"/>
    </row>
    <row r="182" spans="6:17" x14ac:dyDescent="0.25">
      <c r="F182" s="120"/>
      <c r="G182" s="121"/>
      <c r="H182" s="120"/>
      <c r="I182" s="121"/>
      <c r="J182" s="121"/>
      <c r="K182" s="53"/>
      <c r="L182" s="120"/>
      <c r="M182" s="120"/>
      <c r="N182" s="120"/>
      <c r="O182" s="120"/>
      <c r="P182" s="120"/>
      <c r="Q182" s="120"/>
    </row>
    <row r="183" spans="6:17" x14ac:dyDescent="0.25">
      <c r="F183" s="120"/>
      <c r="G183" s="121"/>
      <c r="H183" s="120"/>
      <c r="I183" s="121"/>
      <c r="J183" s="121"/>
      <c r="K183" s="53"/>
      <c r="L183" s="120"/>
      <c r="M183" s="120"/>
      <c r="N183" s="120"/>
      <c r="O183" s="120"/>
      <c r="P183" s="120"/>
      <c r="Q183" s="120"/>
    </row>
    <row r="184" spans="6:17" x14ac:dyDescent="0.25">
      <c r="F184" s="120"/>
      <c r="G184" s="121"/>
      <c r="H184" s="120"/>
      <c r="I184" s="121"/>
      <c r="J184" s="121"/>
      <c r="K184" s="53"/>
      <c r="L184" s="120"/>
      <c r="M184" s="120"/>
      <c r="N184" s="120"/>
      <c r="O184" s="120"/>
      <c r="P184" s="120"/>
      <c r="Q184" s="120"/>
    </row>
    <row r="185" spans="6:17" x14ac:dyDescent="0.25">
      <c r="F185" s="120"/>
      <c r="G185" s="121"/>
      <c r="H185" s="120"/>
      <c r="I185" s="121"/>
      <c r="J185" s="121"/>
      <c r="K185" s="53"/>
      <c r="L185" s="120"/>
      <c r="M185" s="120"/>
      <c r="N185" s="120"/>
      <c r="O185" s="120"/>
      <c r="P185" s="120"/>
      <c r="Q185" s="120"/>
    </row>
    <row r="186" spans="6:17" x14ac:dyDescent="0.25">
      <c r="F186" s="120"/>
      <c r="G186" s="121"/>
      <c r="H186" s="120"/>
      <c r="I186" s="121"/>
      <c r="J186" s="121"/>
      <c r="K186" s="53"/>
      <c r="L186" s="120"/>
      <c r="M186" s="120"/>
      <c r="N186" s="120"/>
      <c r="O186" s="120"/>
      <c r="P186" s="120"/>
      <c r="Q186" s="120"/>
    </row>
    <row r="187" spans="6:17" x14ac:dyDescent="0.25">
      <c r="F187" s="120"/>
      <c r="G187" s="121"/>
      <c r="H187" s="120"/>
      <c r="I187" s="121"/>
      <c r="J187" s="121"/>
      <c r="K187" s="53"/>
      <c r="L187" s="120"/>
      <c r="M187" s="120"/>
      <c r="N187" s="120"/>
      <c r="O187" s="120"/>
      <c r="P187" s="120"/>
      <c r="Q187" s="120"/>
    </row>
    <row r="188" spans="6:17" x14ac:dyDescent="0.25">
      <c r="F188" s="120"/>
      <c r="G188" s="121"/>
      <c r="H188" s="120"/>
      <c r="I188" s="121"/>
      <c r="J188" s="121"/>
      <c r="K188" s="53"/>
      <c r="L188" s="120"/>
      <c r="M188" s="120"/>
      <c r="N188" s="120"/>
      <c r="O188" s="120"/>
      <c r="P188" s="120"/>
      <c r="Q188" s="120"/>
    </row>
    <row r="189" spans="6:17" x14ac:dyDescent="0.25">
      <c r="F189" s="120"/>
      <c r="G189" s="121"/>
      <c r="H189" s="120"/>
      <c r="I189" s="121"/>
      <c r="J189" s="121"/>
      <c r="K189" s="53"/>
      <c r="L189" s="120"/>
      <c r="M189" s="120"/>
      <c r="N189" s="120"/>
      <c r="O189" s="120"/>
      <c r="P189" s="120"/>
      <c r="Q189" s="120"/>
    </row>
    <row r="190" spans="6:17" x14ac:dyDescent="0.25">
      <c r="F190" s="120"/>
      <c r="G190" s="121"/>
      <c r="H190" s="120"/>
      <c r="I190" s="121"/>
      <c r="J190" s="121"/>
      <c r="K190" s="53"/>
      <c r="L190" s="120"/>
      <c r="M190" s="120"/>
      <c r="N190" s="120"/>
      <c r="O190" s="120"/>
      <c r="P190" s="120"/>
      <c r="Q190" s="120"/>
    </row>
    <row r="191" spans="6:17" x14ac:dyDescent="0.25">
      <c r="F191" s="120"/>
      <c r="G191" s="121"/>
      <c r="H191" s="120"/>
      <c r="I191" s="121"/>
      <c r="J191" s="121"/>
      <c r="K191" s="53"/>
      <c r="L191" s="120"/>
      <c r="M191" s="120"/>
      <c r="N191" s="120"/>
      <c r="O191" s="120"/>
      <c r="P191" s="120"/>
      <c r="Q191" s="120"/>
    </row>
    <row r="192" spans="6:17" x14ac:dyDescent="0.25">
      <c r="F192" s="120"/>
      <c r="G192" s="121"/>
      <c r="H192" s="120"/>
      <c r="I192" s="121"/>
      <c r="J192" s="121"/>
      <c r="K192" s="53"/>
      <c r="L192" s="120"/>
      <c r="M192" s="120"/>
      <c r="N192" s="120"/>
      <c r="O192" s="120"/>
      <c r="P192" s="120"/>
      <c r="Q192" s="120"/>
    </row>
    <row r="193" spans="6:17" x14ac:dyDescent="0.25">
      <c r="F193" s="120"/>
      <c r="G193" s="121"/>
      <c r="H193" s="120"/>
      <c r="I193" s="121"/>
      <c r="J193" s="121"/>
      <c r="K193" s="53"/>
      <c r="L193" s="120"/>
      <c r="M193" s="120"/>
      <c r="N193" s="120"/>
      <c r="O193" s="120"/>
      <c r="P193" s="120"/>
      <c r="Q193" s="120"/>
    </row>
    <row r="194" spans="6:17" x14ac:dyDescent="0.25">
      <c r="F194" s="120"/>
      <c r="G194" s="121"/>
      <c r="H194" s="120"/>
      <c r="I194" s="121"/>
      <c r="J194" s="121"/>
      <c r="K194" s="53"/>
      <c r="L194" s="120"/>
      <c r="M194" s="120"/>
      <c r="N194" s="120"/>
      <c r="O194" s="120"/>
      <c r="P194" s="120"/>
      <c r="Q194" s="120"/>
    </row>
    <row r="195" spans="6:17" x14ac:dyDescent="0.25">
      <c r="F195" s="120"/>
      <c r="G195" s="121"/>
      <c r="H195" s="120"/>
      <c r="I195" s="121"/>
      <c r="J195" s="121"/>
      <c r="K195" s="53"/>
      <c r="L195" s="120"/>
      <c r="M195" s="120"/>
      <c r="N195" s="120"/>
      <c r="O195" s="120"/>
      <c r="P195" s="120"/>
      <c r="Q195" s="120"/>
    </row>
    <row r="196" spans="6:17" x14ac:dyDescent="0.25">
      <c r="F196" s="120"/>
      <c r="G196" s="121"/>
      <c r="H196" s="120"/>
      <c r="I196" s="121"/>
      <c r="J196" s="121"/>
      <c r="K196" s="53"/>
      <c r="L196" s="120"/>
      <c r="M196" s="120"/>
      <c r="N196" s="120"/>
      <c r="O196" s="120"/>
      <c r="P196" s="120"/>
      <c r="Q196" s="120"/>
    </row>
    <row r="197" spans="6:17" x14ac:dyDescent="0.25">
      <c r="F197" s="120"/>
      <c r="G197" s="121"/>
      <c r="H197" s="120"/>
      <c r="I197" s="121"/>
      <c r="J197" s="121"/>
      <c r="K197" s="53"/>
      <c r="L197" s="120"/>
      <c r="M197" s="120"/>
      <c r="N197" s="120"/>
      <c r="O197" s="120"/>
      <c r="P197" s="120"/>
      <c r="Q197" s="120"/>
    </row>
    <row r="198" spans="6:17" x14ac:dyDescent="0.25">
      <c r="F198" s="120"/>
      <c r="G198" s="121"/>
      <c r="H198" s="120"/>
      <c r="I198" s="121"/>
      <c r="J198" s="121"/>
      <c r="K198" s="53"/>
      <c r="L198" s="120"/>
      <c r="M198" s="120"/>
      <c r="N198" s="120"/>
      <c r="O198" s="120"/>
      <c r="P198" s="120"/>
      <c r="Q198" s="120"/>
    </row>
    <row r="199" spans="6:17" x14ac:dyDescent="0.25">
      <c r="F199" s="120"/>
      <c r="G199" s="121"/>
      <c r="H199" s="120"/>
      <c r="I199" s="121"/>
      <c r="J199" s="121"/>
      <c r="K199" s="53"/>
      <c r="L199" s="120"/>
      <c r="M199" s="120"/>
      <c r="N199" s="120"/>
      <c r="O199" s="120"/>
      <c r="P199" s="120"/>
      <c r="Q199" s="120"/>
    </row>
    <row r="200" spans="6:17" x14ac:dyDescent="0.25">
      <c r="F200" s="120"/>
      <c r="G200" s="121"/>
      <c r="H200" s="120"/>
      <c r="I200" s="121"/>
      <c r="J200" s="121"/>
      <c r="K200" s="53"/>
      <c r="L200" s="120"/>
      <c r="M200" s="120"/>
      <c r="N200" s="120"/>
      <c r="O200" s="120"/>
      <c r="P200" s="120"/>
      <c r="Q200" s="120"/>
    </row>
    <row r="201" spans="6:17" x14ac:dyDescent="0.25">
      <c r="F201" s="120"/>
      <c r="G201" s="121"/>
      <c r="H201" s="120"/>
      <c r="I201" s="121"/>
      <c r="J201" s="121"/>
      <c r="K201" s="53"/>
      <c r="L201" s="120"/>
      <c r="M201" s="120"/>
      <c r="N201" s="120"/>
      <c r="O201" s="120"/>
      <c r="P201" s="120"/>
      <c r="Q201" s="120"/>
    </row>
    <row r="202" spans="6:17" x14ac:dyDescent="0.25">
      <c r="F202" s="120"/>
      <c r="G202" s="121"/>
      <c r="H202" s="120"/>
      <c r="I202" s="121"/>
      <c r="J202" s="121"/>
      <c r="K202" s="53"/>
      <c r="L202" s="120"/>
      <c r="M202" s="120"/>
      <c r="N202" s="120"/>
      <c r="O202" s="120"/>
      <c r="P202" s="120"/>
      <c r="Q202" s="120"/>
    </row>
    <row r="203" spans="6:17" x14ac:dyDescent="0.25">
      <c r="F203" s="120"/>
      <c r="G203" s="121"/>
      <c r="H203" s="120"/>
      <c r="I203" s="121"/>
      <c r="J203" s="121"/>
      <c r="K203" s="53"/>
      <c r="L203" s="120"/>
      <c r="M203" s="120"/>
      <c r="N203" s="120"/>
      <c r="O203" s="120"/>
      <c r="P203" s="120"/>
      <c r="Q203" s="120"/>
    </row>
    <row r="204" spans="6:17" x14ac:dyDescent="0.25">
      <c r="F204" s="120"/>
      <c r="G204" s="121"/>
      <c r="H204" s="120"/>
      <c r="I204" s="121"/>
      <c r="J204" s="121"/>
      <c r="K204" s="53"/>
      <c r="L204" s="120"/>
      <c r="M204" s="120"/>
      <c r="N204" s="120"/>
      <c r="O204" s="120"/>
      <c r="P204" s="120"/>
      <c r="Q204" s="120"/>
    </row>
    <row r="205" spans="6:17" x14ac:dyDescent="0.25">
      <c r="F205" s="120"/>
      <c r="G205" s="121"/>
      <c r="H205" s="120"/>
      <c r="I205" s="121"/>
      <c r="J205" s="121"/>
      <c r="K205" s="53"/>
      <c r="L205" s="120"/>
      <c r="M205" s="120"/>
      <c r="N205" s="120"/>
      <c r="O205" s="120"/>
      <c r="P205" s="120"/>
      <c r="Q205" s="120"/>
    </row>
    <row r="206" spans="6:17" x14ac:dyDescent="0.25">
      <c r="F206" s="120"/>
      <c r="G206" s="121"/>
      <c r="H206" s="120"/>
      <c r="I206" s="121"/>
      <c r="J206" s="121"/>
      <c r="K206" s="53"/>
      <c r="L206" s="120"/>
      <c r="M206" s="120"/>
      <c r="N206" s="120"/>
      <c r="O206" s="120"/>
      <c r="P206" s="120"/>
      <c r="Q206" s="120"/>
    </row>
    <row r="207" spans="6:17" x14ac:dyDescent="0.25">
      <c r="F207" s="120"/>
      <c r="G207" s="121"/>
      <c r="H207" s="120"/>
      <c r="I207" s="121"/>
      <c r="J207" s="121"/>
      <c r="K207" s="53"/>
      <c r="L207" s="120"/>
      <c r="M207" s="120"/>
      <c r="N207" s="120"/>
      <c r="O207" s="120"/>
      <c r="P207" s="120"/>
      <c r="Q207" s="120"/>
    </row>
    <row r="208" spans="6:17" x14ac:dyDescent="0.25">
      <c r="F208" s="120"/>
      <c r="G208" s="121"/>
      <c r="H208" s="120"/>
      <c r="I208" s="121"/>
      <c r="J208" s="121"/>
      <c r="K208" s="53"/>
      <c r="L208" s="120"/>
      <c r="M208" s="120"/>
      <c r="N208" s="120"/>
      <c r="O208" s="120"/>
      <c r="P208" s="120"/>
      <c r="Q208" s="120"/>
    </row>
    <row r="209" spans="6:17" x14ac:dyDescent="0.25">
      <c r="F209" s="120"/>
      <c r="G209" s="121"/>
      <c r="H209" s="120"/>
      <c r="I209" s="121"/>
      <c r="J209" s="121"/>
      <c r="K209" s="53"/>
      <c r="L209" s="120"/>
      <c r="M209" s="120"/>
      <c r="N209" s="120"/>
      <c r="O209" s="120"/>
      <c r="P209" s="120"/>
      <c r="Q209" s="120"/>
    </row>
    <row r="210" spans="6:17" x14ac:dyDescent="0.25">
      <c r="F210" s="120"/>
      <c r="G210" s="121"/>
      <c r="H210" s="120"/>
      <c r="I210" s="121"/>
      <c r="J210" s="121"/>
      <c r="K210" s="53"/>
      <c r="L210" s="120"/>
      <c r="M210" s="120"/>
      <c r="N210" s="120"/>
      <c r="O210" s="120"/>
      <c r="P210" s="120"/>
      <c r="Q210" s="120"/>
    </row>
    <row r="211" spans="6:17" x14ac:dyDescent="0.25">
      <c r="F211" s="120"/>
      <c r="G211" s="121"/>
      <c r="H211" s="120"/>
      <c r="I211" s="121"/>
      <c r="J211" s="121"/>
      <c r="K211" s="53"/>
      <c r="L211" s="120"/>
      <c r="M211" s="120"/>
      <c r="N211" s="120"/>
      <c r="O211" s="120"/>
      <c r="P211" s="120"/>
      <c r="Q211" s="120"/>
    </row>
    <row r="212" spans="6:17" x14ac:dyDescent="0.25">
      <c r="F212" s="120"/>
      <c r="G212" s="121"/>
      <c r="H212" s="120"/>
      <c r="I212" s="121"/>
      <c r="J212" s="121"/>
      <c r="K212" s="53"/>
      <c r="L212" s="120"/>
      <c r="M212" s="120"/>
      <c r="N212" s="120"/>
      <c r="O212" s="120"/>
      <c r="P212" s="120"/>
      <c r="Q212" s="120"/>
    </row>
    <row r="213" spans="6:17" x14ac:dyDescent="0.25">
      <c r="F213" s="120"/>
      <c r="G213" s="121"/>
      <c r="H213" s="120"/>
      <c r="I213" s="121"/>
      <c r="J213" s="121"/>
      <c r="K213" s="53"/>
      <c r="L213" s="120"/>
      <c r="M213" s="120"/>
      <c r="N213" s="120"/>
      <c r="O213" s="120"/>
      <c r="P213" s="120"/>
      <c r="Q213" s="120"/>
    </row>
    <row r="214" spans="6:17" x14ac:dyDescent="0.25">
      <c r="F214" s="120"/>
      <c r="G214" s="121"/>
      <c r="H214" s="120"/>
      <c r="I214" s="121"/>
      <c r="J214" s="121"/>
      <c r="K214" s="53"/>
      <c r="L214" s="120"/>
      <c r="M214" s="120"/>
      <c r="N214" s="120"/>
      <c r="O214" s="120"/>
      <c r="P214" s="120"/>
      <c r="Q214" s="120"/>
    </row>
    <row r="215" spans="6:17" x14ac:dyDescent="0.25">
      <c r="F215" s="120"/>
      <c r="G215" s="121"/>
      <c r="H215" s="120"/>
      <c r="I215" s="121"/>
      <c r="J215" s="121"/>
      <c r="K215" s="53"/>
      <c r="L215" s="120"/>
      <c r="M215" s="120"/>
      <c r="N215" s="120"/>
      <c r="O215" s="120"/>
      <c r="P215" s="120"/>
      <c r="Q215" s="120"/>
    </row>
    <row r="216" spans="6:17" x14ac:dyDescent="0.25">
      <c r="F216" s="120"/>
      <c r="G216" s="121"/>
      <c r="H216" s="120"/>
      <c r="I216" s="121"/>
      <c r="J216" s="121"/>
      <c r="K216" s="53"/>
      <c r="L216" s="120"/>
      <c r="M216" s="120"/>
      <c r="N216" s="120"/>
      <c r="O216" s="120"/>
      <c r="P216" s="120"/>
      <c r="Q216" s="120"/>
    </row>
    <row r="217" spans="6:17" x14ac:dyDescent="0.25">
      <c r="F217" s="120"/>
      <c r="G217" s="121"/>
      <c r="H217" s="120"/>
      <c r="I217" s="121"/>
      <c r="J217" s="121"/>
      <c r="K217" s="53"/>
      <c r="L217" s="120"/>
      <c r="M217" s="120"/>
      <c r="N217" s="120"/>
      <c r="O217" s="120"/>
      <c r="P217" s="120"/>
      <c r="Q217" s="120"/>
    </row>
    <row r="218" spans="6:17" x14ac:dyDescent="0.25">
      <c r="F218" s="120"/>
      <c r="G218" s="121"/>
      <c r="H218" s="120"/>
      <c r="I218" s="121"/>
      <c r="J218" s="121"/>
      <c r="K218" s="53"/>
      <c r="L218" s="120"/>
      <c r="M218" s="120"/>
      <c r="N218" s="120"/>
      <c r="O218" s="120"/>
      <c r="P218" s="120"/>
      <c r="Q218" s="120"/>
    </row>
    <row r="219" spans="6:17" x14ac:dyDescent="0.25">
      <c r="F219" s="120"/>
      <c r="G219" s="121"/>
      <c r="H219" s="120"/>
      <c r="I219" s="121"/>
      <c r="J219" s="121"/>
      <c r="K219" s="53"/>
      <c r="L219" s="120"/>
      <c r="M219" s="120"/>
      <c r="N219" s="120"/>
      <c r="O219" s="120"/>
      <c r="P219" s="120"/>
      <c r="Q219" s="120"/>
    </row>
    <row r="220" spans="6:17" x14ac:dyDescent="0.25">
      <c r="F220" s="120"/>
      <c r="G220" s="121"/>
      <c r="H220" s="120"/>
      <c r="I220" s="121"/>
      <c r="J220" s="121"/>
      <c r="K220" s="53"/>
      <c r="L220" s="120"/>
      <c r="M220" s="120"/>
      <c r="N220" s="120"/>
      <c r="O220" s="120"/>
      <c r="P220" s="120"/>
      <c r="Q220" s="120"/>
    </row>
    <row r="221" spans="6:17" x14ac:dyDescent="0.25">
      <c r="F221" s="120"/>
      <c r="G221" s="121"/>
      <c r="H221" s="120"/>
      <c r="I221" s="121"/>
      <c r="J221" s="121"/>
      <c r="K221" s="53"/>
      <c r="L221" s="120"/>
      <c r="M221" s="120"/>
      <c r="N221" s="120"/>
      <c r="O221" s="120"/>
      <c r="P221" s="120"/>
      <c r="Q221" s="120"/>
    </row>
    <row r="222" spans="6:17" x14ac:dyDescent="0.25">
      <c r="F222" s="120"/>
      <c r="G222" s="121"/>
      <c r="H222" s="120"/>
      <c r="I222" s="121"/>
      <c r="J222" s="121"/>
      <c r="K222" s="53"/>
      <c r="L222" s="120"/>
      <c r="M222" s="120"/>
      <c r="N222" s="120"/>
      <c r="O222" s="120"/>
      <c r="P222" s="120"/>
      <c r="Q222" s="120"/>
    </row>
    <row r="223" spans="6:17" x14ac:dyDescent="0.25">
      <c r="F223" s="120"/>
      <c r="G223" s="121"/>
      <c r="H223" s="120"/>
      <c r="I223" s="121"/>
      <c r="J223" s="121"/>
      <c r="K223" s="53"/>
      <c r="L223" s="120"/>
      <c r="M223" s="120"/>
      <c r="N223" s="120"/>
      <c r="O223" s="120"/>
      <c r="P223" s="120"/>
      <c r="Q223" s="120"/>
    </row>
    <row r="224" spans="6:17" x14ac:dyDescent="0.25">
      <c r="F224" s="120"/>
      <c r="G224" s="121"/>
      <c r="H224" s="120"/>
      <c r="I224" s="121"/>
      <c r="J224" s="121"/>
      <c r="K224" s="53"/>
      <c r="L224" s="120"/>
      <c r="M224" s="120"/>
      <c r="N224" s="120"/>
      <c r="O224" s="120"/>
      <c r="P224" s="120"/>
      <c r="Q224" s="120"/>
    </row>
    <row r="225" spans="6:17" x14ac:dyDescent="0.25">
      <c r="F225" s="120"/>
      <c r="G225" s="121"/>
      <c r="H225" s="120"/>
      <c r="I225" s="121"/>
      <c r="J225" s="121"/>
      <c r="K225" s="53"/>
      <c r="L225" s="120"/>
      <c r="M225" s="120"/>
      <c r="N225" s="120"/>
      <c r="O225" s="120"/>
      <c r="P225" s="120"/>
      <c r="Q225" s="120"/>
    </row>
    <row r="226" spans="6:17" x14ac:dyDescent="0.25">
      <c r="F226" s="120"/>
      <c r="G226" s="121"/>
      <c r="H226" s="120"/>
      <c r="I226" s="121"/>
      <c r="J226" s="121"/>
      <c r="K226" s="53"/>
      <c r="L226" s="120"/>
      <c r="M226" s="120"/>
      <c r="N226" s="120"/>
      <c r="O226" s="120"/>
      <c r="P226" s="120"/>
      <c r="Q226" s="120"/>
    </row>
    <row r="227" spans="6:17" x14ac:dyDescent="0.25">
      <c r="F227" s="120"/>
      <c r="G227" s="121"/>
      <c r="H227" s="120"/>
      <c r="I227" s="121"/>
      <c r="J227" s="121"/>
      <c r="K227" s="53"/>
      <c r="L227" s="120"/>
      <c r="M227" s="120"/>
      <c r="N227" s="120"/>
      <c r="O227" s="120"/>
      <c r="P227" s="120"/>
      <c r="Q227" s="120"/>
    </row>
    <row r="228" spans="6:17" x14ac:dyDescent="0.25">
      <c r="F228" s="120"/>
      <c r="G228" s="121"/>
      <c r="H228" s="120"/>
      <c r="I228" s="121"/>
      <c r="J228" s="121"/>
      <c r="K228" s="53"/>
      <c r="L228" s="120"/>
      <c r="M228" s="120"/>
      <c r="N228" s="120"/>
      <c r="O228" s="120"/>
      <c r="P228" s="120"/>
      <c r="Q228" s="120"/>
    </row>
    <row r="229" spans="6:17" x14ac:dyDescent="0.25">
      <c r="F229" s="120"/>
      <c r="G229" s="121"/>
      <c r="H229" s="120"/>
      <c r="I229" s="121"/>
      <c r="J229" s="121"/>
      <c r="K229" s="53"/>
      <c r="L229" s="120"/>
      <c r="M229" s="120"/>
      <c r="N229" s="120"/>
      <c r="O229" s="120"/>
      <c r="P229" s="120"/>
      <c r="Q229" s="120"/>
    </row>
    <row r="230" spans="6:17" x14ac:dyDescent="0.25">
      <c r="F230" s="120"/>
      <c r="G230" s="121"/>
      <c r="H230" s="120"/>
      <c r="I230" s="121"/>
      <c r="J230" s="121"/>
      <c r="K230" s="53"/>
      <c r="L230" s="120"/>
      <c r="M230" s="120"/>
      <c r="N230" s="120"/>
      <c r="O230" s="120"/>
      <c r="P230" s="120"/>
      <c r="Q230" s="120"/>
    </row>
    <row r="231" spans="6:17" x14ac:dyDescent="0.25">
      <c r="F231" s="120"/>
      <c r="G231" s="121"/>
      <c r="H231" s="120"/>
      <c r="I231" s="121"/>
      <c r="J231" s="121"/>
      <c r="K231" s="53"/>
      <c r="L231" s="120"/>
      <c r="M231" s="120"/>
      <c r="N231" s="120"/>
      <c r="O231" s="120"/>
      <c r="P231" s="120"/>
      <c r="Q231" s="120"/>
    </row>
    <row r="232" spans="6:17" x14ac:dyDescent="0.25">
      <c r="F232" s="120"/>
      <c r="G232" s="121"/>
      <c r="H232" s="120"/>
      <c r="I232" s="121"/>
      <c r="J232" s="121"/>
      <c r="K232" s="53"/>
      <c r="L232" s="120"/>
      <c r="M232" s="120"/>
      <c r="N232" s="120"/>
      <c r="O232" s="120"/>
      <c r="P232" s="120"/>
      <c r="Q232" s="120"/>
    </row>
    <row r="233" spans="6:17" x14ac:dyDescent="0.25">
      <c r="F233" s="120"/>
      <c r="G233" s="121"/>
      <c r="H233" s="120"/>
      <c r="I233" s="121"/>
      <c r="J233" s="121"/>
      <c r="K233" s="53"/>
      <c r="L233" s="120"/>
      <c r="M233" s="120"/>
      <c r="N233" s="120"/>
      <c r="O233" s="120"/>
      <c r="P233" s="120"/>
      <c r="Q233" s="120"/>
    </row>
    <row r="234" spans="6:17" x14ac:dyDescent="0.25">
      <c r="F234" s="120"/>
      <c r="G234" s="121"/>
      <c r="H234" s="120"/>
      <c r="I234" s="121"/>
      <c r="J234" s="121"/>
      <c r="K234" s="53"/>
      <c r="L234" s="120"/>
      <c r="M234" s="120"/>
      <c r="N234" s="120"/>
      <c r="O234" s="120"/>
      <c r="P234" s="120"/>
      <c r="Q234" s="120"/>
    </row>
    <row r="235" spans="6:17" x14ac:dyDescent="0.25">
      <c r="F235" s="120"/>
      <c r="G235" s="121"/>
      <c r="H235" s="120"/>
      <c r="I235" s="121"/>
      <c r="J235" s="121"/>
      <c r="K235" s="53"/>
      <c r="L235" s="120"/>
      <c r="M235" s="120"/>
      <c r="N235" s="120"/>
      <c r="O235" s="120"/>
      <c r="P235" s="120"/>
      <c r="Q235" s="120"/>
    </row>
    <row r="236" spans="6:17" x14ac:dyDescent="0.25">
      <c r="F236" s="120"/>
      <c r="G236" s="121"/>
      <c r="H236" s="120"/>
      <c r="I236" s="121"/>
      <c r="J236" s="121"/>
      <c r="K236" s="53"/>
      <c r="L236" s="120"/>
      <c r="M236" s="120"/>
      <c r="N236" s="120"/>
      <c r="O236" s="120"/>
      <c r="P236" s="120"/>
      <c r="Q236" s="120"/>
    </row>
    <row r="237" spans="6:17" x14ac:dyDescent="0.25">
      <c r="F237" s="120"/>
      <c r="G237" s="121"/>
      <c r="H237" s="120"/>
      <c r="I237" s="121"/>
      <c r="J237" s="121"/>
      <c r="K237" s="53"/>
      <c r="L237" s="120"/>
      <c r="M237" s="120"/>
      <c r="N237" s="120"/>
      <c r="O237" s="120"/>
      <c r="P237" s="120"/>
      <c r="Q237" s="120"/>
    </row>
    <row r="238" spans="6:17" x14ac:dyDescent="0.25">
      <c r="F238" s="120"/>
      <c r="G238" s="121"/>
      <c r="H238" s="120"/>
      <c r="I238" s="121"/>
      <c r="J238" s="121"/>
      <c r="K238" s="53"/>
      <c r="L238" s="120"/>
      <c r="M238" s="120"/>
      <c r="N238" s="120"/>
      <c r="O238" s="120"/>
      <c r="P238" s="120"/>
      <c r="Q238" s="120"/>
    </row>
    <row r="239" spans="6:17" x14ac:dyDescent="0.25">
      <c r="F239" s="120"/>
      <c r="G239" s="121"/>
      <c r="H239" s="120"/>
      <c r="I239" s="121"/>
      <c r="J239" s="121"/>
      <c r="K239" s="53"/>
      <c r="L239" s="120"/>
      <c r="M239" s="120"/>
      <c r="N239" s="120"/>
      <c r="O239" s="120"/>
      <c r="P239" s="120"/>
      <c r="Q239" s="120"/>
    </row>
    <row r="240" spans="6:17" x14ac:dyDescent="0.25">
      <c r="F240" s="120"/>
      <c r="G240" s="121"/>
      <c r="H240" s="120"/>
      <c r="I240" s="121"/>
      <c r="J240" s="121"/>
      <c r="K240" s="53"/>
      <c r="L240" s="120"/>
      <c r="M240" s="120"/>
      <c r="N240" s="120"/>
      <c r="O240" s="120"/>
      <c r="P240" s="120"/>
      <c r="Q240" s="120"/>
    </row>
    <row r="241" spans="6:17" x14ac:dyDescent="0.25">
      <c r="F241" s="120"/>
      <c r="G241" s="121"/>
      <c r="H241" s="120"/>
      <c r="I241" s="121"/>
      <c r="J241" s="121"/>
      <c r="K241" s="53"/>
      <c r="L241" s="120"/>
      <c r="M241" s="120"/>
      <c r="N241" s="120"/>
      <c r="O241" s="120"/>
      <c r="P241" s="120"/>
      <c r="Q241" s="120"/>
    </row>
    <row r="242" spans="6:17" x14ac:dyDescent="0.25">
      <c r="F242" s="120"/>
      <c r="G242" s="121"/>
      <c r="H242" s="120"/>
      <c r="I242" s="121"/>
      <c r="J242" s="121"/>
      <c r="K242" s="53"/>
      <c r="L242" s="120"/>
      <c r="M242" s="120"/>
      <c r="N242" s="120"/>
      <c r="O242" s="120"/>
      <c r="P242" s="120"/>
      <c r="Q242" s="120"/>
    </row>
    <row r="243" spans="6:17" x14ac:dyDescent="0.25">
      <c r="F243" s="120"/>
      <c r="G243" s="121"/>
      <c r="H243" s="120"/>
      <c r="I243" s="121"/>
      <c r="J243" s="121"/>
      <c r="K243" s="53"/>
      <c r="L243" s="120"/>
      <c r="M243" s="120"/>
      <c r="N243" s="120"/>
      <c r="O243" s="120"/>
      <c r="P243" s="120"/>
      <c r="Q243" s="120"/>
    </row>
    <row r="244" spans="6:17" x14ac:dyDescent="0.25">
      <c r="F244" s="120"/>
      <c r="G244" s="121"/>
      <c r="H244" s="120"/>
      <c r="I244" s="121"/>
      <c r="J244" s="121"/>
      <c r="K244" s="53"/>
      <c r="L244" s="120"/>
      <c r="M244" s="120"/>
      <c r="N244" s="120"/>
      <c r="O244" s="120"/>
      <c r="P244" s="120"/>
      <c r="Q244" s="120"/>
    </row>
    <row r="245" spans="6:17" x14ac:dyDescent="0.25">
      <c r="F245" s="120"/>
      <c r="G245" s="121"/>
      <c r="H245" s="120"/>
      <c r="I245" s="121"/>
      <c r="J245" s="121"/>
      <c r="K245" s="53"/>
      <c r="L245" s="120"/>
      <c r="M245" s="120"/>
      <c r="N245" s="120"/>
      <c r="O245" s="120"/>
      <c r="P245" s="120"/>
      <c r="Q245" s="120"/>
    </row>
    <row r="246" spans="6:17" x14ac:dyDescent="0.25">
      <c r="F246" s="120"/>
      <c r="G246" s="121"/>
      <c r="H246" s="120"/>
      <c r="I246" s="121"/>
      <c r="J246" s="121"/>
      <c r="K246" s="53"/>
      <c r="L246" s="120"/>
      <c r="M246" s="120"/>
      <c r="N246" s="120"/>
      <c r="O246" s="120"/>
      <c r="P246" s="120"/>
      <c r="Q246" s="120"/>
    </row>
    <row r="247" spans="6:17" x14ac:dyDescent="0.25">
      <c r="F247" s="120"/>
      <c r="G247" s="121"/>
      <c r="H247" s="120"/>
      <c r="I247" s="121"/>
      <c r="J247" s="121"/>
      <c r="K247" s="53"/>
      <c r="L247" s="120"/>
      <c r="M247" s="120"/>
      <c r="N247" s="120"/>
      <c r="O247" s="120"/>
      <c r="P247" s="120"/>
      <c r="Q247" s="120"/>
    </row>
    <row r="248" spans="6:17" x14ac:dyDescent="0.25">
      <c r="F248" s="120"/>
      <c r="G248" s="121"/>
      <c r="H248" s="120"/>
      <c r="I248" s="121"/>
      <c r="J248" s="121"/>
      <c r="K248" s="53"/>
      <c r="L248" s="120"/>
      <c r="M248" s="120"/>
      <c r="N248" s="120"/>
      <c r="O248" s="120"/>
      <c r="P248" s="120"/>
      <c r="Q248" s="120"/>
    </row>
    <row r="249" spans="6:17" x14ac:dyDescent="0.25">
      <c r="F249" s="120"/>
      <c r="G249" s="121"/>
      <c r="H249" s="120"/>
      <c r="I249" s="121"/>
      <c r="J249" s="121"/>
      <c r="K249" s="53"/>
      <c r="L249" s="120"/>
      <c r="M249" s="120"/>
      <c r="N249" s="120"/>
      <c r="O249" s="120"/>
      <c r="P249" s="120"/>
      <c r="Q249" s="120"/>
    </row>
    <row r="250" spans="6:17" x14ac:dyDescent="0.25">
      <c r="F250" s="120"/>
      <c r="G250" s="121"/>
      <c r="H250" s="120"/>
      <c r="I250" s="121"/>
      <c r="J250" s="121"/>
      <c r="K250" s="53"/>
      <c r="L250" s="120"/>
      <c r="M250" s="120"/>
      <c r="N250" s="120"/>
      <c r="O250" s="120"/>
      <c r="P250" s="120"/>
      <c r="Q250" s="120"/>
    </row>
    <row r="251" spans="6:17" x14ac:dyDescent="0.25">
      <c r="F251" s="120"/>
      <c r="G251" s="121"/>
      <c r="H251" s="120"/>
      <c r="I251" s="121"/>
      <c r="J251" s="121"/>
      <c r="K251" s="53"/>
      <c r="L251" s="120"/>
      <c r="M251" s="120"/>
      <c r="N251" s="120"/>
      <c r="O251" s="120"/>
      <c r="P251" s="120"/>
      <c r="Q251" s="120"/>
    </row>
    <row r="252" spans="6:17" x14ac:dyDescent="0.25">
      <c r="F252" s="120"/>
      <c r="G252" s="121"/>
      <c r="H252" s="120"/>
      <c r="I252" s="121"/>
      <c r="J252" s="121"/>
      <c r="K252" s="53"/>
      <c r="L252" s="120"/>
      <c r="M252" s="120"/>
      <c r="N252" s="120"/>
      <c r="O252" s="120"/>
      <c r="P252" s="120"/>
      <c r="Q252" s="120"/>
    </row>
    <row r="253" spans="6:17" x14ac:dyDescent="0.25">
      <c r="F253" s="120"/>
      <c r="G253" s="121"/>
      <c r="H253" s="120"/>
      <c r="I253" s="121"/>
      <c r="J253" s="121"/>
      <c r="K253" s="53"/>
      <c r="L253" s="120"/>
      <c r="M253" s="120"/>
      <c r="N253" s="120"/>
      <c r="O253" s="120"/>
      <c r="P253" s="120"/>
      <c r="Q253" s="120"/>
    </row>
    <row r="254" spans="6:17" x14ac:dyDescent="0.25">
      <c r="F254" s="120"/>
      <c r="G254" s="121"/>
      <c r="H254" s="120"/>
      <c r="I254" s="121"/>
      <c r="J254" s="121"/>
      <c r="K254" s="53"/>
      <c r="L254" s="120"/>
      <c r="M254" s="120"/>
      <c r="N254" s="120"/>
      <c r="O254" s="120"/>
      <c r="P254" s="120"/>
      <c r="Q254" s="120"/>
    </row>
    <row r="255" spans="6:17" x14ac:dyDescent="0.25">
      <c r="F255" s="120"/>
      <c r="G255" s="121"/>
      <c r="H255" s="120"/>
      <c r="I255" s="121"/>
      <c r="J255" s="121"/>
      <c r="K255" s="53"/>
      <c r="L255" s="120"/>
      <c r="M255" s="120"/>
      <c r="N255" s="120"/>
      <c r="O255" s="120"/>
      <c r="P255" s="120"/>
      <c r="Q255" s="120"/>
    </row>
    <row r="256" spans="6:17" x14ac:dyDescent="0.25">
      <c r="F256" s="120"/>
      <c r="G256" s="121"/>
      <c r="H256" s="120"/>
      <c r="I256" s="121"/>
      <c r="J256" s="121"/>
      <c r="K256" s="53"/>
      <c r="L256" s="120"/>
      <c r="M256" s="120"/>
      <c r="N256" s="120"/>
      <c r="O256" s="120"/>
      <c r="P256" s="120"/>
      <c r="Q256" s="120"/>
    </row>
    <row r="257" spans="6:17" x14ac:dyDescent="0.25">
      <c r="F257" s="120"/>
      <c r="G257" s="121"/>
      <c r="H257" s="120"/>
      <c r="I257" s="121"/>
      <c r="J257" s="121"/>
      <c r="K257" s="53"/>
      <c r="L257" s="120"/>
      <c r="M257" s="120"/>
      <c r="N257" s="120"/>
      <c r="O257" s="120"/>
      <c r="P257" s="120"/>
      <c r="Q257" s="120"/>
    </row>
    <row r="258" spans="6:17" x14ac:dyDescent="0.25">
      <c r="F258" s="120"/>
      <c r="G258" s="121"/>
      <c r="H258" s="120"/>
      <c r="I258" s="121"/>
      <c r="J258" s="121"/>
      <c r="K258" s="53"/>
      <c r="L258" s="120"/>
      <c r="M258" s="120"/>
      <c r="N258" s="120"/>
      <c r="O258" s="120"/>
      <c r="P258" s="120"/>
      <c r="Q258" s="120"/>
    </row>
    <row r="259" spans="6:17" x14ac:dyDescent="0.25">
      <c r="F259" s="120"/>
      <c r="G259" s="121"/>
      <c r="H259" s="120"/>
      <c r="I259" s="121"/>
      <c r="J259" s="121"/>
      <c r="K259" s="53"/>
      <c r="L259" s="120"/>
      <c r="M259" s="120"/>
      <c r="N259" s="120"/>
      <c r="O259" s="120"/>
      <c r="P259" s="120"/>
      <c r="Q259" s="120"/>
    </row>
    <row r="260" spans="6:17" x14ac:dyDescent="0.25">
      <c r="F260" s="120"/>
      <c r="G260" s="121"/>
      <c r="H260" s="120"/>
      <c r="I260" s="121"/>
      <c r="J260" s="121"/>
      <c r="K260" s="53"/>
      <c r="L260" s="120"/>
      <c r="M260" s="120"/>
      <c r="N260" s="120"/>
      <c r="O260" s="120"/>
      <c r="P260" s="120"/>
      <c r="Q260" s="120"/>
    </row>
    <row r="261" spans="6:17" x14ac:dyDescent="0.25">
      <c r="F261" s="120"/>
      <c r="G261" s="121"/>
      <c r="H261" s="120"/>
      <c r="I261" s="121"/>
      <c r="J261" s="121"/>
      <c r="K261" s="53"/>
      <c r="L261" s="120"/>
      <c r="M261" s="120"/>
      <c r="N261" s="120"/>
      <c r="O261" s="120"/>
      <c r="P261" s="120"/>
      <c r="Q261" s="120"/>
    </row>
    <row r="262" spans="6:17" x14ac:dyDescent="0.25">
      <c r="F262" s="120"/>
      <c r="G262" s="121"/>
      <c r="H262" s="120"/>
      <c r="I262" s="121"/>
      <c r="J262" s="121"/>
      <c r="K262" s="53"/>
      <c r="L262" s="120"/>
      <c r="M262" s="120"/>
      <c r="N262" s="120"/>
      <c r="O262" s="120"/>
      <c r="P262" s="120"/>
      <c r="Q262" s="120"/>
    </row>
    <row r="263" spans="6:17" x14ac:dyDescent="0.25">
      <c r="F263" s="120"/>
      <c r="G263" s="121"/>
      <c r="H263" s="120"/>
      <c r="I263" s="121"/>
      <c r="J263" s="121"/>
      <c r="K263" s="53"/>
      <c r="L263" s="120"/>
      <c r="M263" s="120"/>
      <c r="N263" s="120"/>
      <c r="O263" s="120"/>
      <c r="P263" s="120"/>
      <c r="Q263" s="120"/>
    </row>
    <row r="264" spans="6:17" x14ac:dyDescent="0.25">
      <c r="F264" s="120"/>
      <c r="G264" s="121"/>
      <c r="H264" s="120"/>
      <c r="I264" s="121"/>
      <c r="J264" s="121"/>
      <c r="K264" s="53"/>
      <c r="L264" s="120"/>
      <c r="M264" s="120"/>
      <c r="N264" s="120"/>
      <c r="O264" s="120"/>
      <c r="P264" s="120"/>
      <c r="Q264" s="120"/>
    </row>
    <row r="265" spans="6:17" x14ac:dyDescent="0.25">
      <c r="F265" s="120"/>
      <c r="G265" s="121"/>
      <c r="H265" s="120"/>
      <c r="I265" s="121"/>
      <c r="J265" s="121"/>
      <c r="K265" s="53"/>
      <c r="L265" s="120"/>
      <c r="M265" s="120"/>
      <c r="N265" s="120"/>
      <c r="O265" s="120"/>
      <c r="P265" s="120"/>
      <c r="Q265" s="120"/>
    </row>
    <row r="266" spans="6:17" x14ac:dyDescent="0.25">
      <c r="F266" s="120"/>
      <c r="G266" s="121"/>
      <c r="H266" s="120"/>
      <c r="I266" s="121"/>
      <c r="J266" s="121"/>
      <c r="K266" s="53"/>
      <c r="L266" s="120"/>
      <c r="M266" s="120"/>
      <c r="N266" s="120"/>
      <c r="O266" s="120"/>
      <c r="P266" s="120"/>
      <c r="Q266" s="120"/>
    </row>
    <row r="267" spans="6:17" x14ac:dyDescent="0.25">
      <c r="F267" s="120"/>
      <c r="G267" s="121"/>
      <c r="H267" s="120"/>
      <c r="I267" s="121"/>
      <c r="J267" s="121"/>
      <c r="K267" s="53"/>
      <c r="L267" s="120"/>
      <c r="M267" s="120"/>
      <c r="N267" s="120"/>
      <c r="O267" s="120"/>
      <c r="P267" s="120"/>
      <c r="Q267" s="120"/>
    </row>
    <row r="268" spans="6:17" x14ac:dyDescent="0.25">
      <c r="F268" s="120"/>
      <c r="G268" s="121"/>
      <c r="H268" s="120"/>
      <c r="I268" s="121"/>
      <c r="J268" s="121"/>
      <c r="K268" s="53"/>
      <c r="L268" s="120"/>
      <c r="M268" s="120"/>
      <c r="N268" s="120"/>
      <c r="O268" s="120"/>
      <c r="P268" s="120"/>
      <c r="Q268" s="120"/>
    </row>
    <row r="269" spans="6:17" x14ac:dyDescent="0.25">
      <c r="F269" s="120"/>
      <c r="G269" s="121"/>
      <c r="H269" s="120"/>
      <c r="I269" s="121"/>
      <c r="J269" s="121"/>
      <c r="K269" s="53"/>
      <c r="L269" s="120"/>
      <c r="M269" s="120"/>
      <c r="N269" s="120"/>
      <c r="O269" s="120"/>
      <c r="P269" s="120"/>
      <c r="Q269" s="120"/>
    </row>
    <row r="270" spans="6:17" x14ac:dyDescent="0.25">
      <c r="F270" s="120"/>
      <c r="G270" s="121"/>
      <c r="H270" s="120"/>
      <c r="I270" s="121"/>
      <c r="J270" s="121"/>
      <c r="K270" s="53"/>
      <c r="L270" s="120"/>
      <c r="M270" s="120"/>
      <c r="N270" s="120"/>
      <c r="O270" s="120"/>
      <c r="P270" s="120"/>
      <c r="Q270" s="120"/>
    </row>
    <row r="271" spans="6:17" x14ac:dyDescent="0.25">
      <c r="F271" s="120"/>
      <c r="G271" s="121"/>
      <c r="H271" s="120"/>
      <c r="I271" s="121"/>
      <c r="J271" s="121"/>
      <c r="K271" s="53"/>
      <c r="L271" s="120"/>
      <c r="M271" s="120"/>
      <c r="N271" s="120"/>
      <c r="O271" s="120"/>
      <c r="P271" s="120"/>
      <c r="Q271" s="120"/>
    </row>
    <row r="272" spans="6:17" x14ac:dyDescent="0.25">
      <c r="F272" s="120"/>
      <c r="G272" s="121"/>
      <c r="H272" s="120"/>
      <c r="I272" s="121"/>
      <c r="J272" s="121"/>
      <c r="K272" s="53"/>
      <c r="L272" s="120"/>
      <c r="M272" s="120"/>
      <c r="N272" s="120"/>
      <c r="O272" s="120"/>
      <c r="P272" s="120"/>
      <c r="Q272" s="120"/>
    </row>
    <row r="273" spans="6:17" x14ac:dyDescent="0.25">
      <c r="F273" s="120"/>
      <c r="G273" s="121"/>
      <c r="H273" s="120"/>
      <c r="I273" s="121"/>
      <c r="J273" s="121"/>
      <c r="K273" s="53"/>
      <c r="L273" s="120"/>
      <c r="M273" s="120"/>
      <c r="N273" s="120"/>
      <c r="O273" s="120"/>
      <c r="P273" s="120"/>
      <c r="Q273" s="120"/>
    </row>
    <row r="274" spans="6:17" x14ac:dyDescent="0.25">
      <c r="F274" s="120"/>
      <c r="G274" s="121"/>
      <c r="H274" s="120"/>
      <c r="I274" s="121"/>
      <c r="J274" s="121"/>
      <c r="K274" s="53"/>
      <c r="L274" s="120"/>
      <c r="M274" s="120"/>
      <c r="N274" s="120"/>
      <c r="O274" s="120"/>
      <c r="P274" s="120"/>
      <c r="Q274" s="120"/>
    </row>
    <row r="275" spans="6:17" x14ac:dyDescent="0.25">
      <c r="F275" s="120"/>
      <c r="G275" s="121"/>
      <c r="H275" s="120"/>
      <c r="I275" s="121"/>
      <c r="J275" s="121"/>
      <c r="K275" s="53"/>
      <c r="L275" s="120"/>
      <c r="M275" s="120"/>
      <c r="N275" s="120"/>
      <c r="O275" s="120"/>
      <c r="P275" s="120"/>
      <c r="Q275" s="120"/>
    </row>
    <row r="276" spans="6:17" x14ac:dyDescent="0.25">
      <c r="F276" s="120"/>
      <c r="G276" s="121"/>
      <c r="H276" s="120"/>
      <c r="I276" s="121"/>
      <c r="J276" s="121"/>
      <c r="K276" s="53"/>
      <c r="L276" s="120"/>
      <c r="M276" s="120"/>
      <c r="N276" s="120"/>
      <c r="O276" s="120"/>
      <c r="P276" s="120"/>
      <c r="Q276" s="120"/>
    </row>
    <row r="277" spans="6:17" x14ac:dyDescent="0.25">
      <c r="F277" s="120"/>
      <c r="G277" s="121"/>
      <c r="H277" s="120"/>
      <c r="I277" s="121"/>
      <c r="J277" s="121"/>
      <c r="K277" s="53"/>
      <c r="L277" s="120"/>
      <c r="M277" s="120"/>
      <c r="N277" s="120"/>
      <c r="O277" s="120"/>
      <c r="P277" s="120"/>
      <c r="Q277" s="120"/>
    </row>
    <row r="278" spans="6:17" x14ac:dyDescent="0.25">
      <c r="F278" s="120"/>
      <c r="G278" s="121"/>
      <c r="H278" s="120"/>
      <c r="I278" s="121"/>
      <c r="J278" s="121"/>
      <c r="K278" s="53"/>
      <c r="L278" s="120"/>
      <c r="M278" s="120"/>
      <c r="N278" s="120"/>
      <c r="O278" s="120"/>
      <c r="P278" s="120"/>
      <c r="Q278" s="120"/>
    </row>
    <row r="279" spans="6:17" x14ac:dyDescent="0.25">
      <c r="F279" s="120"/>
      <c r="G279" s="121"/>
      <c r="H279" s="120"/>
      <c r="I279" s="121"/>
      <c r="J279" s="121"/>
      <c r="K279" s="53"/>
      <c r="L279" s="120"/>
      <c r="M279" s="120"/>
      <c r="N279" s="120"/>
      <c r="O279" s="120"/>
      <c r="P279" s="120"/>
      <c r="Q279" s="120"/>
    </row>
    <row r="280" spans="6:17" x14ac:dyDescent="0.25">
      <c r="F280" s="120"/>
      <c r="G280" s="121"/>
      <c r="H280" s="120"/>
      <c r="I280" s="121"/>
      <c r="J280" s="121"/>
      <c r="K280" s="53"/>
      <c r="L280" s="120"/>
      <c r="M280" s="120"/>
      <c r="N280" s="120"/>
      <c r="O280" s="120"/>
      <c r="P280" s="120"/>
      <c r="Q280" s="120"/>
    </row>
    <row r="281" spans="6:17" x14ac:dyDescent="0.25">
      <c r="F281" s="120"/>
      <c r="G281" s="121"/>
      <c r="H281" s="120"/>
      <c r="I281" s="121"/>
      <c r="J281" s="121"/>
      <c r="K281" s="53"/>
      <c r="L281" s="120"/>
      <c r="M281" s="120"/>
      <c r="N281" s="120"/>
      <c r="O281" s="120"/>
      <c r="P281" s="120"/>
      <c r="Q281" s="120"/>
    </row>
    <row r="282" spans="6:17" x14ac:dyDescent="0.25">
      <c r="F282" s="120"/>
      <c r="G282" s="121"/>
      <c r="H282" s="120"/>
      <c r="I282" s="121"/>
      <c r="J282" s="121"/>
      <c r="K282" s="53"/>
      <c r="L282" s="120"/>
      <c r="M282" s="120"/>
      <c r="N282" s="120"/>
      <c r="O282" s="120"/>
      <c r="P282" s="120"/>
      <c r="Q282" s="120"/>
    </row>
    <row r="283" spans="6:17" x14ac:dyDescent="0.25">
      <c r="F283" s="120"/>
      <c r="G283" s="121"/>
      <c r="H283" s="120"/>
      <c r="I283" s="121"/>
      <c r="J283" s="121"/>
      <c r="K283" s="53"/>
      <c r="L283" s="120"/>
      <c r="M283" s="120"/>
      <c r="N283" s="120"/>
      <c r="O283" s="120"/>
      <c r="P283" s="120"/>
      <c r="Q283" s="120"/>
    </row>
    <row r="284" spans="6:17" x14ac:dyDescent="0.25">
      <c r="F284" s="120"/>
      <c r="G284" s="121"/>
      <c r="H284" s="120"/>
      <c r="I284" s="121"/>
      <c r="J284" s="121"/>
      <c r="K284" s="53"/>
      <c r="L284" s="120"/>
      <c r="M284" s="120"/>
      <c r="N284" s="120"/>
      <c r="O284" s="120"/>
      <c r="P284" s="120"/>
      <c r="Q284" s="120"/>
    </row>
    <row r="285" spans="6:17" x14ac:dyDescent="0.25">
      <c r="F285" s="120"/>
      <c r="G285" s="121"/>
      <c r="H285" s="120"/>
      <c r="I285" s="121"/>
      <c r="J285" s="121"/>
      <c r="K285" s="53"/>
      <c r="L285" s="120"/>
      <c r="M285" s="120"/>
      <c r="N285" s="120"/>
      <c r="O285" s="120"/>
      <c r="P285" s="120"/>
      <c r="Q285" s="120"/>
    </row>
    <row r="286" spans="6:17" x14ac:dyDescent="0.25">
      <c r="F286" s="120"/>
      <c r="G286" s="121"/>
      <c r="H286" s="120"/>
      <c r="I286" s="121"/>
      <c r="J286" s="121"/>
      <c r="K286" s="53"/>
      <c r="L286" s="120"/>
      <c r="M286" s="120"/>
      <c r="N286" s="120"/>
      <c r="O286" s="120"/>
      <c r="P286" s="120"/>
      <c r="Q286" s="120"/>
    </row>
    <row r="287" spans="6:17" x14ac:dyDescent="0.25">
      <c r="F287" s="120"/>
      <c r="G287" s="121"/>
      <c r="H287" s="120"/>
      <c r="I287" s="121"/>
      <c r="J287" s="121"/>
      <c r="K287" s="53"/>
      <c r="L287" s="120"/>
      <c r="M287" s="120"/>
      <c r="N287" s="120"/>
      <c r="O287" s="120"/>
      <c r="P287" s="120"/>
      <c r="Q287" s="120"/>
    </row>
    <row r="288" spans="6:17" x14ac:dyDescent="0.25">
      <c r="F288" s="120"/>
      <c r="G288" s="121"/>
      <c r="H288" s="120"/>
      <c r="I288" s="121"/>
      <c r="J288" s="121"/>
      <c r="K288" s="53"/>
      <c r="L288" s="120"/>
      <c r="M288" s="120"/>
      <c r="N288" s="120"/>
      <c r="O288" s="120"/>
      <c r="P288" s="120"/>
      <c r="Q288" s="120"/>
    </row>
    <row r="289" spans="6:17" x14ac:dyDescent="0.25">
      <c r="F289" s="120"/>
      <c r="G289" s="121"/>
      <c r="H289" s="120"/>
      <c r="I289" s="121"/>
      <c r="J289" s="121"/>
      <c r="K289" s="53"/>
      <c r="L289" s="120"/>
      <c r="M289" s="120"/>
      <c r="N289" s="120"/>
      <c r="O289" s="120"/>
      <c r="P289" s="120"/>
      <c r="Q289" s="120"/>
    </row>
    <row r="290" spans="6:17" x14ac:dyDescent="0.25">
      <c r="F290" s="120"/>
      <c r="G290" s="121"/>
      <c r="H290" s="120"/>
      <c r="I290" s="121"/>
      <c r="J290" s="121"/>
      <c r="K290" s="53"/>
      <c r="L290" s="120"/>
      <c r="M290" s="120"/>
      <c r="N290" s="120"/>
      <c r="O290" s="120"/>
      <c r="P290" s="120"/>
      <c r="Q290" s="120"/>
    </row>
    <row r="291" spans="6:17" x14ac:dyDescent="0.25">
      <c r="F291" s="120"/>
      <c r="G291" s="121"/>
      <c r="H291" s="120"/>
      <c r="I291" s="121"/>
      <c r="J291" s="121"/>
      <c r="K291" s="53"/>
      <c r="L291" s="120"/>
      <c r="M291" s="120"/>
      <c r="N291" s="120"/>
      <c r="O291" s="120"/>
      <c r="P291" s="120"/>
      <c r="Q291" s="120"/>
    </row>
    <row r="292" spans="6:17" x14ac:dyDescent="0.25">
      <c r="F292" s="120"/>
      <c r="G292" s="121"/>
      <c r="H292" s="120"/>
      <c r="I292" s="121"/>
      <c r="J292" s="121"/>
      <c r="K292" s="53"/>
      <c r="L292" s="120"/>
      <c r="M292" s="120"/>
      <c r="N292" s="120"/>
      <c r="O292" s="120"/>
      <c r="P292" s="120"/>
      <c r="Q292" s="120"/>
    </row>
    <row r="293" spans="6:17" x14ac:dyDescent="0.25">
      <c r="F293" s="120"/>
      <c r="G293" s="121"/>
      <c r="H293" s="120"/>
      <c r="I293" s="121"/>
      <c r="J293" s="121"/>
      <c r="K293" s="53"/>
      <c r="L293" s="120"/>
      <c r="M293" s="120"/>
      <c r="N293" s="120"/>
      <c r="O293" s="120"/>
      <c r="P293" s="120"/>
      <c r="Q293" s="120"/>
    </row>
    <row r="294" spans="6:17" x14ac:dyDescent="0.25">
      <c r="F294" s="120"/>
      <c r="G294" s="121"/>
      <c r="H294" s="120"/>
      <c r="I294" s="121"/>
      <c r="J294" s="121"/>
      <c r="K294" s="53"/>
      <c r="L294" s="120"/>
      <c r="M294" s="120"/>
      <c r="N294" s="120"/>
      <c r="O294" s="120"/>
      <c r="P294" s="120"/>
      <c r="Q294" s="120"/>
    </row>
    <row r="295" spans="6:17" x14ac:dyDescent="0.25">
      <c r="F295" s="120"/>
      <c r="G295" s="121"/>
      <c r="H295" s="120"/>
      <c r="I295" s="121"/>
      <c r="J295" s="121"/>
      <c r="K295" s="53"/>
      <c r="L295" s="120"/>
      <c r="M295" s="120"/>
      <c r="N295" s="120"/>
      <c r="O295" s="120"/>
      <c r="P295" s="120"/>
      <c r="Q295" s="120"/>
    </row>
    <row r="296" spans="6:17" x14ac:dyDescent="0.25">
      <c r="F296" s="120"/>
      <c r="G296" s="121"/>
      <c r="H296" s="120"/>
      <c r="I296" s="121"/>
      <c r="J296" s="121"/>
      <c r="K296" s="53"/>
      <c r="L296" s="120"/>
      <c r="M296" s="120"/>
      <c r="N296" s="120"/>
      <c r="O296" s="120"/>
      <c r="P296" s="120"/>
      <c r="Q296" s="120"/>
    </row>
    <row r="297" spans="6:17" x14ac:dyDescent="0.25">
      <c r="F297" s="120"/>
      <c r="G297" s="121"/>
      <c r="H297" s="120"/>
      <c r="I297" s="121"/>
      <c r="J297" s="121"/>
      <c r="K297" s="53"/>
      <c r="L297" s="120"/>
      <c r="M297" s="120"/>
      <c r="N297" s="120"/>
      <c r="O297" s="120"/>
      <c r="P297" s="120"/>
      <c r="Q297" s="120"/>
    </row>
    <row r="298" spans="6:17" x14ac:dyDescent="0.25">
      <c r="F298" s="120"/>
      <c r="G298" s="121"/>
      <c r="H298" s="120"/>
      <c r="I298" s="121"/>
      <c r="J298" s="121"/>
      <c r="K298" s="53"/>
      <c r="L298" s="120"/>
      <c r="M298" s="120"/>
      <c r="N298" s="120"/>
      <c r="O298" s="120"/>
      <c r="P298" s="120"/>
      <c r="Q298" s="120"/>
    </row>
    <row r="299" spans="6:17" x14ac:dyDescent="0.25">
      <c r="F299" s="120"/>
      <c r="G299" s="121"/>
      <c r="H299" s="120"/>
      <c r="I299" s="121"/>
      <c r="J299" s="121"/>
      <c r="K299" s="53"/>
      <c r="L299" s="120"/>
      <c r="M299" s="120"/>
      <c r="N299" s="120"/>
      <c r="O299" s="120"/>
      <c r="P299" s="120"/>
      <c r="Q299" s="120"/>
    </row>
    <row r="300" spans="6:17" x14ac:dyDescent="0.25">
      <c r="F300" s="120"/>
      <c r="G300" s="121"/>
      <c r="H300" s="120"/>
      <c r="I300" s="121"/>
      <c r="J300" s="121"/>
      <c r="K300" s="53"/>
      <c r="L300" s="120"/>
      <c r="M300" s="120"/>
      <c r="N300" s="120"/>
      <c r="O300" s="120"/>
      <c r="P300" s="120"/>
      <c r="Q300" s="120"/>
    </row>
    <row r="301" spans="6:17" x14ac:dyDescent="0.25">
      <c r="F301" s="120"/>
      <c r="G301" s="121"/>
      <c r="H301" s="120"/>
      <c r="I301" s="121"/>
      <c r="J301" s="121"/>
      <c r="K301" s="53"/>
      <c r="L301" s="120"/>
      <c r="M301" s="120"/>
      <c r="N301" s="120"/>
      <c r="O301" s="120"/>
      <c r="P301" s="120"/>
      <c r="Q301" s="120"/>
    </row>
    <row r="302" spans="6:17" x14ac:dyDescent="0.25">
      <c r="F302" s="120"/>
      <c r="G302" s="121"/>
      <c r="H302" s="120"/>
      <c r="I302" s="121"/>
      <c r="J302" s="121"/>
      <c r="K302" s="53"/>
      <c r="L302" s="120"/>
      <c r="M302" s="120"/>
      <c r="N302" s="120"/>
      <c r="O302" s="120"/>
      <c r="P302" s="120"/>
      <c r="Q302" s="120"/>
    </row>
    <row r="303" spans="6:17" x14ac:dyDescent="0.25">
      <c r="F303" s="120"/>
      <c r="G303" s="121"/>
      <c r="H303" s="120"/>
      <c r="I303" s="121"/>
      <c r="J303" s="121"/>
      <c r="K303" s="53"/>
      <c r="L303" s="120"/>
      <c r="M303" s="120"/>
      <c r="N303" s="120"/>
      <c r="O303" s="120"/>
      <c r="P303" s="120"/>
      <c r="Q303" s="120"/>
    </row>
    <row r="304" spans="6:17" x14ac:dyDescent="0.25">
      <c r="F304" s="120"/>
      <c r="G304" s="121"/>
      <c r="H304" s="120"/>
      <c r="I304" s="121"/>
      <c r="J304" s="121"/>
      <c r="K304" s="53"/>
      <c r="L304" s="120"/>
      <c r="M304" s="120"/>
      <c r="N304" s="120"/>
      <c r="O304" s="120"/>
      <c r="P304" s="120"/>
      <c r="Q304" s="120"/>
    </row>
    <row r="305" spans="6:17" x14ac:dyDescent="0.25">
      <c r="F305" s="120"/>
      <c r="G305" s="121"/>
      <c r="H305" s="120"/>
      <c r="I305" s="121"/>
      <c r="J305" s="121"/>
      <c r="K305" s="53"/>
      <c r="L305" s="120"/>
      <c r="M305" s="120"/>
      <c r="N305" s="120"/>
      <c r="O305" s="120"/>
      <c r="P305" s="120"/>
      <c r="Q305" s="120"/>
    </row>
    <row r="306" spans="6:17" x14ac:dyDescent="0.25">
      <c r="F306" s="120"/>
      <c r="G306" s="121"/>
      <c r="H306" s="120"/>
      <c r="I306" s="121"/>
      <c r="J306" s="121"/>
      <c r="K306" s="53"/>
      <c r="L306" s="120"/>
      <c r="M306" s="120"/>
      <c r="N306" s="120"/>
      <c r="O306" s="120"/>
      <c r="P306" s="120"/>
      <c r="Q306" s="120"/>
    </row>
    <row r="307" spans="6:17" x14ac:dyDescent="0.25">
      <c r="F307" s="120"/>
      <c r="G307" s="121"/>
      <c r="H307" s="120"/>
      <c r="I307" s="121"/>
      <c r="J307" s="121"/>
      <c r="K307" s="53"/>
      <c r="L307" s="120"/>
      <c r="M307" s="120"/>
      <c r="N307" s="120"/>
      <c r="O307" s="120"/>
      <c r="P307" s="120"/>
      <c r="Q307" s="120"/>
    </row>
    <row r="308" spans="6:17" x14ac:dyDescent="0.25">
      <c r="F308" s="120"/>
      <c r="G308" s="121"/>
      <c r="H308" s="120"/>
      <c r="I308" s="121"/>
      <c r="J308" s="121"/>
      <c r="K308" s="53"/>
      <c r="L308" s="120"/>
      <c r="M308" s="120"/>
      <c r="N308" s="120"/>
      <c r="O308" s="120"/>
      <c r="P308" s="120"/>
      <c r="Q308" s="120"/>
    </row>
    <row r="309" spans="6:17" x14ac:dyDescent="0.25">
      <c r="F309" s="120"/>
      <c r="G309" s="121"/>
      <c r="H309" s="120"/>
      <c r="I309" s="121"/>
      <c r="J309" s="121"/>
      <c r="K309" s="53"/>
      <c r="L309" s="120"/>
      <c r="M309" s="120"/>
      <c r="N309" s="120"/>
      <c r="O309" s="120"/>
      <c r="P309" s="120"/>
      <c r="Q309" s="120"/>
    </row>
    <row r="310" spans="6:17" x14ac:dyDescent="0.25">
      <c r="F310" s="120"/>
      <c r="G310" s="121"/>
      <c r="H310" s="120"/>
      <c r="I310" s="121"/>
      <c r="J310" s="121"/>
      <c r="K310" s="53"/>
      <c r="L310" s="120"/>
      <c r="M310" s="120"/>
      <c r="N310" s="120"/>
      <c r="O310" s="120"/>
      <c r="P310" s="120"/>
      <c r="Q310" s="120"/>
    </row>
    <row r="311" spans="6:17" x14ac:dyDescent="0.25">
      <c r="F311" s="120"/>
      <c r="G311" s="121"/>
      <c r="H311" s="120"/>
      <c r="I311" s="121"/>
      <c r="J311" s="121"/>
      <c r="K311" s="53"/>
      <c r="L311" s="120"/>
      <c r="M311" s="120"/>
      <c r="N311" s="120"/>
      <c r="O311" s="120"/>
      <c r="P311" s="120"/>
      <c r="Q311" s="120"/>
    </row>
    <row r="312" spans="6:17" x14ac:dyDescent="0.25">
      <c r="F312" s="120"/>
      <c r="G312" s="121"/>
      <c r="H312" s="120"/>
      <c r="I312" s="121"/>
      <c r="J312" s="121"/>
      <c r="K312" s="53"/>
      <c r="L312" s="120"/>
      <c r="M312" s="120"/>
      <c r="N312" s="120"/>
      <c r="O312" s="120"/>
      <c r="P312" s="120"/>
      <c r="Q312" s="120"/>
    </row>
    <row r="313" spans="6:17" x14ac:dyDescent="0.25">
      <c r="F313" s="120"/>
      <c r="G313" s="121"/>
      <c r="H313" s="120"/>
      <c r="I313" s="121"/>
      <c r="J313" s="121"/>
      <c r="K313" s="53"/>
      <c r="L313" s="120"/>
      <c r="M313" s="120"/>
      <c r="N313" s="120"/>
      <c r="O313" s="120"/>
      <c r="P313" s="120"/>
      <c r="Q313" s="120"/>
    </row>
    <row r="314" spans="6:17" x14ac:dyDescent="0.25">
      <c r="F314" s="120"/>
      <c r="G314" s="121"/>
      <c r="H314" s="120"/>
      <c r="I314" s="121"/>
      <c r="J314" s="121"/>
      <c r="K314" s="53"/>
      <c r="L314" s="120"/>
      <c r="M314" s="120"/>
      <c r="N314" s="120"/>
      <c r="O314" s="120"/>
      <c r="P314" s="120"/>
      <c r="Q314" s="120"/>
    </row>
    <row r="315" spans="6:17" x14ac:dyDescent="0.25">
      <c r="F315" s="120"/>
      <c r="G315" s="121"/>
      <c r="H315" s="120"/>
      <c r="I315" s="121"/>
      <c r="J315" s="121"/>
      <c r="K315" s="53"/>
      <c r="L315" s="120"/>
      <c r="M315" s="120"/>
      <c r="N315" s="120"/>
      <c r="O315" s="120"/>
      <c r="P315" s="120"/>
      <c r="Q315" s="120"/>
    </row>
    <row r="316" spans="6:17" x14ac:dyDescent="0.25">
      <c r="F316" s="120"/>
      <c r="G316" s="121"/>
      <c r="H316" s="120"/>
      <c r="I316" s="121"/>
      <c r="J316" s="121"/>
      <c r="K316" s="53"/>
      <c r="L316" s="120"/>
      <c r="M316" s="120"/>
      <c r="N316" s="120"/>
      <c r="O316" s="120"/>
      <c r="P316" s="120"/>
      <c r="Q316" s="120"/>
    </row>
    <row r="317" spans="6:17" x14ac:dyDescent="0.25">
      <c r="F317" s="120"/>
      <c r="G317" s="121"/>
      <c r="H317" s="120"/>
      <c r="I317" s="121"/>
      <c r="J317" s="121"/>
      <c r="K317" s="53"/>
      <c r="L317" s="120"/>
      <c r="M317" s="120"/>
      <c r="N317" s="120"/>
      <c r="O317" s="120"/>
      <c r="P317" s="120"/>
      <c r="Q317" s="120"/>
    </row>
    <row r="318" spans="6:17" x14ac:dyDescent="0.25">
      <c r="F318" s="120"/>
      <c r="G318" s="121"/>
      <c r="H318" s="120"/>
      <c r="I318" s="121"/>
      <c r="J318" s="121"/>
      <c r="K318" s="53"/>
      <c r="L318" s="120"/>
      <c r="M318" s="120"/>
      <c r="N318" s="120"/>
      <c r="O318" s="120"/>
      <c r="P318" s="120"/>
      <c r="Q318" s="120"/>
    </row>
    <row r="319" spans="6:17" x14ac:dyDescent="0.25">
      <c r="F319" s="120"/>
      <c r="G319" s="121"/>
      <c r="H319" s="120"/>
      <c r="I319" s="121"/>
      <c r="J319" s="121"/>
      <c r="K319" s="53"/>
      <c r="L319" s="120"/>
      <c r="M319" s="120"/>
      <c r="N319" s="120"/>
      <c r="O319" s="120"/>
      <c r="P319" s="120"/>
      <c r="Q319" s="120"/>
    </row>
    <row r="320" spans="6:17" x14ac:dyDescent="0.25">
      <c r="F320" s="120"/>
      <c r="G320" s="121"/>
      <c r="H320" s="120"/>
      <c r="I320" s="121"/>
      <c r="J320" s="121"/>
      <c r="K320" s="53"/>
      <c r="L320" s="120"/>
      <c r="M320" s="120"/>
      <c r="N320" s="120"/>
      <c r="O320" s="120"/>
      <c r="P320" s="120"/>
      <c r="Q320" s="120"/>
    </row>
    <row r="321" spans="6:17" x14ac:dyDescent="0.25">
      <c r="F321" s="120"/>
      <c r="G321" s="121"/>
      <c r="H321" s="120"/>
      <c r="I321" s="121"/>
      <c r="J321" s="121"/>
      <c r="K321" s="53"/>
      <c r="L321" s="120"/>
      <c r="M321" s="120"/>
      <c r="N321" s="120"/>
      <c r="O321" s="120"/>
      <c r="P321" s="120"/>
      <c r="Q321" s="120"/>
    </row>
    <row r="322" spans="6:17" x14ac:dyDescent="0.25">
      <c r="F322" s="120"/>
      <c r="G322" s="121"/>
      <c r="H322" s="120"/>
      <c r="I322" s="121"/>
      <c r="J322" s="121"/>
      <c r="K322" s="53"/>
      <c r="L322" s="120"/>
      <c r="M322" s="120"/>
      <c r="N322" s="120"/>
      <c r="O322" s="120"/>
      <c r="P322" s="120"/>
      <c r="Q322" s="120"/>
    </row>
    <row r="323" spans="6:17" x14ac:dyDescent="0.25">
      <c r="F323" s="120"/>
      <c r="G323" s="121"/>
      <c r="H323" s="120"/>
      <c r="I323" s="121"/>
      <c r="J323" s="121"/>
      <c r="K323" s="53"/>
      <c r="L323" s="120"/>
      <c r="M323" s="120"/>
      <c r="N323" s="120"/>
      <c r="O323" s="120"/>
      <c r="P323" s="120"/>
      <c r="Q323" s="120"/>
    </row>
    <row r="324" spans="6:17" x14ac:dyDescent="0.25">
      <c r="F324" s="120"/>
      <c r="G324" s="121"/>
      <c r="H324" s="120"/>
      <c r="I324" s="121"/>
      <c r="J324" s="121"/>
      <c r="K324" s="53"/>
      <c r="L324" s="120"/>
      <c r="M324" s="120"/>
      <c r="N324" s="120"/>
      <c r="O324" s="120"/>
      <c r="P324" s="120"/>
      <c r="Q324" s="120"/>
    </row>
    <row r="325" spans="6:17" x14ac:dyDescent="0.25">
      <c r="F325" s="120"/>
      <c r="G325" s="121"/>
      <c r="H325" s="120"/>
      <c r="I325" s="121"/>
      <c r="J325" s="121"/>
      <c r="K325" s="53"/>
      <c r="L325" s="120"/>
      <c r="M325" s="120"/>
      <c r="N325" s="120"/>
      <c r="O325" s="120"/>
      <c r="P325" s="120"/>
      <c r="Q325" s="120"/>
    </row>
    <row r="326" spans="6:17" x14ac:dyDescent="0.25">
      <c r="F326" s="120"/>
      <c r="G326" s="121"/>
      <c r="H326" s="120"/>
      <c r="I326" s="121"/>
      <c r="J326" s="121"/>
      <c r="K326" s="53"/>
      <c r="L326" s="120"/>
      <c r="M326" s="120"/>
      <c r="N326" s="120"/>
      <c r="O326" s="120"/>
      <c r="P326" s="120"/>
      <c r="Q326" s="120"/>
    </row>
    <row r="327" spans="6:17" x14ac:dyDescent="0.25">
      <c r="F327" s="120"/>
      <c r="G327" s="121"/>
      <c r="H327" s="120"/>
      <c r="I327" s="121"/>
      <c r="J327" s="121"/>
      <c r="K327" s="53"/>
      <c r="L327" s="120"/>
      <c r="M327" s="120"/>
      <c r="N327" s="120"/>
      <c r="O327" s="120"/>
      <c r="P327" s="120"/>
      <c r="Q327" s="120"/>
    </row>
    <row r="328" spans="6:17" x14ac:dyDescent="0.25">
      <c r="F328" s="120"/>
      <c r="G328" s="121"/>
      <c r="H328" s="120"/>
      <c r="I328" s="121"/>
      <c r="J328" s="121"/>
      <c r="K328" s="53"/>
      <c r="L328" s="120"/>
      <c r="M328" s="120"/>
      <c r="N328" s="120"/>
      <c r="O328" s="120"/>
      <c r="P328" s="120"/>
      <c r="Q328" s="120"/>
    </row>
    <row r="329" spans="6:17" x14ac:dyDescent="0.25">
      <c r="F329" s="120"/>
      <c r="G329" s="121"/>
      <c r="H329" s="120"/>
      <c r="I329" s="121"/>
      <c r="J329" s="121"/>
      <c r="K329" s="53"/>
      <c r="L329" s="120"/>
      <c r="M329" s="120"/>
      <c r="N329" s="120"/>
      <c r="O329" s="120"/>
      <c r="P329" s="120"/>
      <c r="Q329" s="120"/>
    </row>
    <row r="330" spans="6:17" x14ac:dyDescent="0.25">
      <c r="F330" s="120"/>
      <c r="G330" s="121"/>
      <c r="H330" s="120"/>
      <c r="I330" s="121"/>
      <c r="J330" s="121"/>
      <c r="K330" s="53"/>
      <c r="L330" s="120"/>
      <c r="M330" s="120"/>
      <c r="N330" s="120"/>
      <c r="O330" s="120"/>
      <c r="P330" s="120"/>
      <c r="Q330" s="120"/>
    </row>
    <row r="331" spans="6:17" x14ac:dyDescent="0.25">
      <c r="F331" s="120"/>
      <c r="G331" s="121"/>
      <c r="H331" s="120"/>
      <c r="I331" s="121"/>
      <c r="J331" s="121"/>
      <c r="K331" s="53"/>
      <c r="L331" s="120"/>
      <c r="M331" s="120"/>
      <c r="N331" s="120"/>
      <c r="O331" s="120"/>
      <c r="P331" s="120"/>
      <c r="Q331" s="120"/>
    </row>
    <row r="332" spans="6:17" x14ac:dyDescent="0.25">
      <c r="F332" s="120"/>
      <c r="G332" s="121"/>
      <c r="H332" s="120"/>
      <c r="I332" s="121"/>
      <c r="J332" s="121"/>
      <c r="K332" s="53"/>
      <c r="L332" s="120"/>
      <c r="M332" s="120"/>
      <c r="N332" s="120"/>
      <c r="O332" s="120"/>
      <c r="P332" s="120"/>
      <c r="Q332" s="120"/>
    </row>
    <row r="333" spans="6:17" x14ac:dyDescent="0.25">
      <c r="F333" s="120"/>
      <c r="G333" s="121"/>
      <c r="H333" s="120"/>
      <c r="I333" s="121"/>
      <c r="J333" s="121"/>
      <c r="K333" s="53"/>
      <c r="L333" s="120"/>
      <c r="M333" s="120"/>
      <c r="N333" s="120"/>
      <c r="O333" s="120"/>
      <c r="P333" s="120"/>
      <c r="Q333" s="120"/>
    </row>
    <row r="334" spans="6:17" x14ac:dyDescent="0.25">
      <c r="F334" s="120"/>
      <c r="G334" s="121"/>
      <c r="H334" s="120"/>
      <c r="I334" s="121"/>
      <c r="J334" s="121"/>
      <c r="K334" s="53"/>
      <c r="L334" s="120"/>
      <c r="M334" s="120"/>
      <c r="N334" s="120"/>
      <c r="O334" s="120"/>
      <c r="P334" s="120"/>
      <c r="Q334" s="120"/>
    </row>
    <row r="335" spans="6:17" x14ac:dyDescent="0.25">
      <c r="F335" s="120"/>
      <c r="G335" s="121"/>
      <c r="H335" s="120"/>
      <c r="I335" s="121"/>
      <c r="J335" s="121"/>
      <c r="K335" s="53"/>
      <c r="L335" s="120"/>
      <c r="M335" s="120"/>
      <c r="N335" s="120"/>
      <c r="O335" s="120"/>
      <c r="P335" s="120"/>
      <c r="Q335" s="120"/>
    </row>
    <row r="336" spans="6:17" x14ac:dyDescent="0.25">
      <c r="F336" s="120"/>
      <c r="G336" s="121"/>
      <c r="H336" s="120"/>
      <c r="I336" s="121"/>
      <c r="J336" s="121"/>
      <c r="K336" s="53"/>
      <c r="L336" s="120"/>
      <c r="M336" s="120"/>
      <c r="N336" s="120"/>
      <c r="O336" s="120"/>
      <c r="P336" s="120"/>
      <c r="Q336" s="120"/>
    </row>
    <row r="337" spans="6:17" x14ac:dyDescent="0.25">
      <c r="F337" s="120"/>
      <c r="G337" s="121"/>
      <c r="H337" s="120"/>
      <c r="I337" s="121"/>
      <c r="J337" s="121"/>
      <c r="K337" s="53"/>
      <c r="L337" s="120"/>
      <c r="M337" s="120"/>
      <c r="N337" s="120"/>
      <c r="O337" s="120"/>
      <c r="P337" s="120"/>
      <c r="Q337" s="120"/>
    </row>
    <row r="338" spans="6:17" x14ac:dyDescent="0.25">
      <c r="F338" s="120"/>
      <c r="G338" s="121"/>
      <c r="H338" s="120"/>
      <c r="I338" s="121"/>
      <c r="J338" s="121"/>
      <c r="K338" s="53"/>
      <c r="L338" s="120"/>
      <c r="M338" s="120"/>
      <c r="N338" s="120"/>
      <c r="O338" s="120"/>
      <c r="P338" s="120"/>
      <c r="Q338" s="120"/>
    </row>
    <row r="339" spans="6:17" x14ac:dyDescent="0.25">
      <c r="F339" s="120"/>
      <c r="G339" s="121"/>
      <c r="H339" s="120"/>
      <c r="I339" s="121"/>
      <c r="J339" s="121"/>
      <c r="K339" s="53"/>
      <c r="L339" s="120"/>
      <c r="M339" s="120"/>
      <c r="N339" s="120"/>
      <c r="O339" s="120"/>
      <c r="P339" s="120"/>
      <c r="Q339" s="120"/>
    </row>
    <row r="340" spans="6:17" x14ac:dyDescent="0.25">
      <c r="F340" s="120"/>
      <c r="G340" s="121"/>
      <c r="H340" s="120"/>
      <c r="I340" s="121"/>
      <c r="J340" s="121"/>
      <c r="K340" s="53"/>
      <c r="L340" s="120"/>
      <c r="M340" s="120"/>
      <c r="N340" s="120"/>
      <c r="O340" s="120"/>
      <c r="P340" s="120"/>
      <c r="Q340" s="120"/>
    </row>
    <row r="341" spans="6:17" x14ac:dyDescent="0.25">
      <c r="F341" s="120"/>
      <c r="G341" s="121"/>
      <c r="H341" s="120"/>
      <c r="I341" s="121"/>
      <c r="J341" s="121"/>
      <c r="K341" s="53"/>
      <c r="L341" s="120"/>
      <c r="M341" s="120"/>
      <c r="N341" s="120"/>
      <c r="O341" s="120"/>
      <c r="P341" s="120"/>
      <c r="Q341" s="120"/>
    </row>
    <row r="342" spans="6:17" x14ac:dyDescent="0.25">
      <c r="F342" s="120"/>
      <c r="G342" s="121"/>
      <c r="H342" s="120"/>
      <c r="I342" s="121"/>
      <c r="J342" s="121"/>
      <c r="K342" s="53"/>
      <c r="L342" s="120"/>
      <c r="M342" s="120"/>
      <c r="N342" s="120"/>
      <c r="O342" s="120"/>
      <c r="P342" s="120"/>
      <c r="Q342" s="120"/>
    </row>
    <row r="343" spans="6:17" x14ac:dyDescent="0.25">
      <c r="F343" s="120"/>
      <c r="G343" s="121"/>
      <c r="H343" s="120"/>
      <c r="I343" s="121"/>
      <c r="J343" s="121"/>
      <c r="K343" s="53"/>
      <c r="L343" s="120"/>
      <c r="M343" s="120"/>
      <c r="N343" s="120"/>
      <c r="O343" s="120"/>
      <c r="P343" s="120"/>
      <c r="Q343" s="120"/>
    </row>
    <row r="344" spans="6:17" x14ac:dyDescent="0.25">
      <c r="F344" s="120"/>
      <c r="G344" s="121"/>
      <c r="H344" s="120"/>
      <c r="I344" s="121"/>
      <c r="J344" s="121"/>
      <c r="K344" s="53"/>
      <c r="L344" s="120"/>
      <c r="M344" s="120"/>
      <c r="N344" s="120"/>
      <c r="O344" s="120"/>
      <c r="P344" s="120"/>
      <c r="Q344" s="120"/>
    </row>
    <row r="345" spans="6:17" x14ac:dyDescent="0.25">
      <c r="F345" s="120"/>
      <c r="G345" s="121"/>
      <c r="H345" s="120"/>
      <c r="I345" s="121"/>
      <c r="J345" s="121"/>
      <c r="K345" s="53"/>
      <c r="L345" s="120"/>
      <c r="M345" s="120"/>
      <c r="N345" s="120"/>
      <c r="O345" s="120"/>
      <c r="P345" s="120"/>
      <c r="Q345" s="120"/>
    </row>
    <row r="346" spans="6:17" x14ac:dyDescent="0.25">
      <c r="F346" s="120"/>
      <c r="G346" s="121"/>
      <c r="H346" s="120"/>
      <c r="I346" s="121"/>
      <c r="J346" s="121"/>
      <c r="K346" s="53"/>
      <c r="L346" s="120"/>
      <c r="M346" s="120"/>
      <c r="N346" s="120"/>
      <c r="O346" s="120"/>
      <c r="P346" s="120"/>
      <c r="Q346" s="120"/>
    </row>
    <row r="347" spans="6:17" x14ac:dyDescent="0.25">
      <c r="F347" s="120"/>
      <c r="G347" s="121"/>
      <c r="H347" s="120"/>
      <c r="I347" s="121"/>
      <c r="J347" s="121"/>
      <c r="K347" s="53"/>
      <c r="L347" s="120"/>
      <c r="M347" s="120"/>
      <c r="N347" s="120"/>
      <c r="O347" s="120"/>
      <c r="P347" s="120"/>
      <c r="Q347" s="120"/>
    </row>
    <row r="348" spans="6:17" x14ac:dyDescent="0.25">
      <c r="F348" s="120"/>
      <c r="G348" s="121"/>
      <c r="H348" s="120"/>
      <c r="I348" s="121"/>
      <c r="J348" s="121"/>
      <c r="K348" s="53"/>
      <c r="L348" s="120"/>
      <c r="M348" s="120"/>
      <c r="N348" s="120"/>
      <c r="O348" s="120"/>
      <c r="P348" s="120"/>
      <c r="Q348" s="120"/>
    </row>
    <row r="349" spans="6:17" x14ac:dyDescent="0.25">
      <c r="F349" s="120"/>
      <c r="G349" s="121"/>
      <c r="H349" s="120"/>
      <c r="I349" s="121"/>
      <c r="J349" s="121"/>
      <c r="K349" s="53"/>
      <c r="L349" s="120"/>
      <c r="M349" s="120"/>
      <c r="N349" s="120"/>
      <c r="O349" s="120"/>
      <c r="P349" s="120"/>
      <c r="Q349" s="120"/>
    </row>
    <row r="350" spans="6:17" x14ac:dyDescent="0.25">
      <c r="F350" s="120"/>
      <c r="G350" s="121"/>
      <c r="H350" s="120"/>
      <c r="I350" s="121"/>
      <c r="J350" s="121"/>
      <c r="K350" s="53"/>
      <c r="L350" s="120"/>
      <c r="M350" s="120"/>
      <c r="N350" s="120"/>
      <c r="O350" s="120"/>
      <c r="P350" s="120"/>
      <c r="Q350" s="120"/>
    </row>
    <row r="351" spans="6:17" x14ac:dyDescent="0.25">
      <c r="F351" s="120"/>
      <c r="G351" s="121"/>
      <c r="H351" s="120"/>
      <c r="I351" s="121"/>
      <c r="J351" s="121"/>
      <c r="K351" s="53"/>
      <c r="L351" s="120"/>
      <c r="M351" s="120"/>
      <c r="N351" s="120"/>
      <c r="O351" s="120"/>
      <c r="P351" s="120"/>
      <c r="Q351" s="120"/>
    </row>
    <row r="352" spans="6:17" x14ac:dyDescent="0.25">
      <c r="F352" s="120"/>
      <c r="G352" s="121"/>
      <c r="H352" s="120"/>
      <c r="I352" s="121"/>
      <c r="J352" s="121"/>
      <c r="K352" s="53"/>
      <c r="L352" s="120"/>
      <c r="M352" s="120"/>
      <c r="N352" s="120"/>
      <c r="O352" s="120"/>
      <c r="P352" s="120"/>
      <c r="Q352" s="120"/>
    </row>
    <row r="353" spans="6:17" x14ac:dyDescent="0.25">
      <c r="F353" s="120"/>
      <c r="G353" s="121"/>
      <c r="H353" s="120"/>
      <c r="I353" s="121"/>
      <c r="J353" s="121"/>
      <c r="K353" s="53"/>
      <c r="L353" s="120"/>
      <c r="M353" s="120"/>
      <c r="N353" s="120"/>
      <c r="O353" s="120"/>
      <c r="P353" s="120"/>
      <c r="Q353" s="120"/>
    </row>
    <row r="354" spans="6:17" x14ac:dyDescent="0.25">
      <c r="F354" s="120"/>
      <c r="G354" s="121"/>
      <c r="H354" s="120"/>
      <c r="I354" s="121"/>
      <c r="J354" s="121"/>
      <c r="K354" s="53"/>
      <c r="L354" s="120"/>
      <c r="M354" s="120"/>
      <c r="N354" s="120"/>
      <c r="O354" s="120"/>
      <c r="P354" s="120"/>
      <c r="Q354" s="120"/>
    </row>
    <row r="355" spans="6:17" x14ac:dyDescent="0.25">
      <c r="F355" s="120"/>
      <c r="G355" s="121"/>
      <c r="H355" s="120"/>
      <c r="I355" s="121"/>
      <c r="J355" s="121"/>
      <c r="K355" s="53"/>
      <c r="L355" s="120"/>
      <c r="M355" s="120"/>
      <c r="N355" s="120"/>
      <c r="O355" s="120"/>
      <c r="P355" s="120"/>
      <c r="Q355" s="120"/>
    </row>
    <row r="356" spans="6:17" x14ac:dyDescent="0.25">
      <c r="F356" s="120"/>
      <c r="G356" s="121"/>
      <c r="H356" s="120"/>
      <c r="I356" s="121"/>
      <c r="J356" s="121"/>
      <c r="K356" s="53"/>
      <c r="L356" s="120"/>
      <c r="M356" s="120"/>
      <c r="N356" s="120"/>
      <c r="O356" s="120"/>
      <c r="P356" s="120"/>
      <c r="Q356" s="120"/>
    </row>
    <row r="357" spans="6:17" x14ac:dyDescent="0.25">
      <c r="F357" s="120"/>
      <c r="G357" s="121"/>
      <c r="H357" s="120"/>
      <c r="I357" s="121"/>
      <c r="J357" s="121"/>
      <c r="K357" s="53"/>
      <c r="L357" s="120"/>
      <c r="M357" s="120"/>
      <c r="N357" s="120"/>
      <c r="O357" s="120"/>
      <c r="P357" s="120"/>
      <c r="Q357" s="120"/>
    </row>
    <row r="358" spans="6:17" x14ac:dyDescent="0.25">
      <c r="F358" s="120"/>
      <c r="G358" s="121"/>
      <c r="H358" s="120"/>
      <c r="I358" s="121"/>
      <c r="J358" s="121"/>
      <c r="K358" s="53"/>
      <c r="L358" s="120"/>
      <c r="M358" s="120"/>
      <c r="N358" s="120"/>
      <c r="O358" s="120"/>
      <c r="P358" s="120"/>
      <c r="Q358" s="120"/>
    </row>
    <row r="359" spans="6:17" x14ac:dyDescent="0.25">
      <c r="F359" s="120"/>
      <c r="G359" s="121"/>
      <c r="H359" s="120"/>
      <c r="I359" s="121"/>
      <c r="J359" s="121"/>
      <c r="K359" s="53"/>
      <c r="L359" s="120"/>
      <c r="M359" s="120"/>
      <c r="N359" s="120"/>
      <c r="O359" s="120"/>
      <c r="P359" s="120"/>
      <c r="Q359" s="120"/>
    </row>
    <row r="360" spans="6:17" x14ac:dyDescent="0.25">
      <c r="F360" s="120"/>
      <c r="G360" s="121"/>
      <c r="H360" s="120"/>
      <c r="I360" s="121"/>
      <c r="J360" s="121"/>
      <c r="K360" s="53"/>
      <c r="L360" s="120"/>
      <c r="M360" s="120"/>
      <c r="N360" s="120"/>
      <c r="O360" s="120"/>
      <c r="P360" s="120"/>
      <c r="Q360" s="120"/>
    </row>
    <row r="361" spans="6:17" x14ac:dyDescent="0.25">
      <c r="F361" s="120"/>
      <c r="G361" s="121"/>
      <c r="H361" s="120"/>
      <c r="I361" s="121"/>
      <c r="J361" s="121"/>
      <c r="K361" s="53"/>
      <c r="L361" s="120"/>
      <c r="M361" s="120"/>
      <c r="N361" s="120"/>
      <c r="O361" s="120"/>
      <c r="P361" s="120"/>
      <c r="Q361" s="120"/>
    </row>
    <row r="362" spans="6:17" x14ac:dyDescent="0.25">
      <c r="F362" s="120"/>
      <c r="G362" s="121"/>
      <c r="H362" s="120"/>
      <c r="I362" s="121"/>
      <c r="J362" s="121"/>
      <c r="K362" s="53"/>
      <c r="L362" s="120"/>
      <c r="M362" s="120"/>
      <c r="N362" s="120"/>
      <c r="O362" s="120"/>
      <c r="P362" s="120"/>
      <c r="Q362" s="120"/>
    </row>
    <row r="363" spans="6:17" x14ac:dyDescent="0.25">
      <c r="F363" s="120"/>
      <c r="G363" s="121"/>
      <c r="H363" s="120"/>
      <c r="I363" s="121"/>
      <c r="J363" s="121"/>
      <c r="K363" s="53"/>
      <c r="L363" s="120"/>
      <c r="M363" s="120"/>
      <c r="N363" s="120"/>
      <c r="O363" s="120"/>
      <c r="P363" s="120"/>
      <c r="Q363" s="120"/>
    </row>
    <row r="364" spans="6:17" x14ac:dyDescent="0.25">
      <c r="F364" s="120"/>
      <c r="G364" s="121"/>
      <c r="H364" s="120"/>
      <c r="I364" s="121"/>
      <c r="J364" s="121"/>
      <c r="K364" s="53"/>
      <c r="L364" s="120"/>
      <c r="M364" s="120"/>
      <c r="N364" s="120"/>
      <c r="O364" s="120"/>
      <c r="P364" s="120"/>
      <c r="Q364" s="120"/>
    </row>
    <row r="365" spans="6:17" x14ac:dyDescent="0.25">
      <c r="F365" s="120"/>
      <c r="G365" s="121"/>
      <c r="H365" s="120"/>
      <c r="I365" s="121"/>
      <c r="J365" s="121"/>
      <c r="K365" s="53"/>
      <c r="L365" s="120"/>
      <c r="M365" s="120"/>
      <c r="N365" s="120"/>
      <c r="O365" s="120"/>
      <c r="P365" s="120"/>
      <c r="Q365" s="120"/>
    </row>
    <row r="366" spans="6:17" x14ac:dyDescent="0.25">
      <c r="F366" s="120"/>
      <c r="G366" s="121"/>
      <c r="H366" s="120"/>
      <c r="I366" s="121"/>
      <c r="J366" s="121"/>
      <c r="K366" s="53"/>
      <c r="L366" s="120"/>
      <c r="M366" s="120"/>
      <c r="N366" s="120"/>
      <c r="O366" s="120"/>
      <c r="P366" s="120"/>
      <c r="Q366" s="120"/>
    </row>
    <row r="367" spans="6:17" x14ac:dyDescent="0.25">
      <c r="F367" s="120"/>
      <c r="G367" s="121"/>
      <c r="H367" s="120"/>
      <c r="I367" s="121"/>
      <c r="J367" s="121"/>
      <c r="K367" s="53"/>
      <c r="L367" s="120"/>
      <c r="M367" s="120"/>
      <c r="N367" s="120"/>
      <c r="O367" s="120"/>
      <c r="P367" s="120"/>
      <c r="Q367" s="120"/>
    </row>
    <row r="368" spans="6:17" x14ac:dyDescent="0.25">
      <c r="F368" s="120"/>
      <c r="G368" s="121"/>
      <c r="H368" s="120"/>
      <c r="I368" s="121"/>
      <c r="J368" s="121"/>
      <c r="K368" s="53"/>
      <c r="L368" s="120"/>
      <c r="M368" s="120"/>
      <c r="N368" s="120"/>
      <c r="O368" s="120"/>
      <c r="P368" s="120"/>
      <c r="Q368" s="120"/>
    </row>
    <row r="369" spans="6:17" x14ac:dyDescent="0.25">
      <c r="F369" s="120"/>
      <c r="G369" s="121"/>
      <c r="H369" s="120"/>
      <c r="I369" s="121"/>
      <c r="J369" s="121"/>
      <c r="K369" s="53"/>
      <c r="L369" s="120"/>
      <c r="M369" s="120"/>
      <c r="N369" s="120"/>
      <c r="O369" s="120"/>
      <c r="P369" s="120"/>
      <c r="Q369" s="120"/>
    </row>
    <row r="370" spans="6:17" x14ac:dyDescent="0.25">
      <c r="F370" s="120"/>
      <c r="G370" s="121"/>
      <c r="H370" s="120"/>
      <c r="I370" s="121"/>
      <c r="J370" s="121"/>
      <c r="K370" s="53"/>
      <c r="L370" s="120"/>
      <c r="M370" s="120"/>
      <c r="N370" s="120"/>
      <c r="O370" s="120"/>
      <c r="P370" s="120"/>
      <c r="Q370" s="120"/>
    </row>
    <row r="371" spans="6:17" x14ac:dyDescent="0.25">
      <c r="F371" s="120"/>
      <c r="G371" s="121"/>
      <c r="H371" s="120"/>
      <c r="I371" s="121"/>
      <c r="J371" s="121"/>
      <c r="K371" s="53"/>
      <c r="L371" s="120"/>
      <c r="M371" s="120"/>
      <c r="N371" s="120"/>
      <c r="O371" s="120"/>
      <c r="P371" s="120"/>
      <c r="Q371" s="120"/>
    </row>
    <row r="372" spans="6:17" x14ac:dyDescent="0.25">
      <c r="F372" s="120"/>
      <c r="G372" s="121"/>
      <c r="H372" s="120"/>
      <c r="I372" s="121"/>
      <c r="J372" s="121"/>
      <c r="K372" s="53"/>
      <c r="L372" s="120"/>
      <c r="M372" s="120"/>
      <c r="N372" s="120"/>
      <c r="O372" s="120"/>
      <c r="P372" s="120"/>
      <c r="Q372" s="120"/>
    </row>
    <row r="373" spans="6:17" x14ac:dyDescent="0.25">
      <c r="F373" s="120"/>
      <c r="G373" s="121"/>
      <c r="H373" s="120"/>
      <c r="I373" s="121"/>
      <c r="J373" s="121"/>
      <c r="K373" s="53"/>
      <c r="L373" s="120"/>
      <c r="M373" s="120"/>
      <c r="N373" s="120"/>
      <c r="O373" s="120"/>
      <c r="P373" s="120"/>
      <c r="Q373" s="120"/>
    </row>
    <row r="374" spans="6:17" x14ac:dyDescent="0.25">
      <c r="F374" s="120"/>
      <c r="G374" s="121"/>
      <c r="H374" s="120"/>
      <c r="I374" s="121"/>
      <c r="J374" s="121"/>
      <c r="K374" s="53"/>
      <c r="L374" s="120"/>
      <c r="M374" s="120"/>
      <c r="N374" s="120"/>
      <c r="O374" s="120"/>
      <c r="P374" s="120"/>
      <c r="Q374" s="120"/>
    </row>
    <row r="375" spans="6:17" x14ac:dyDescent="0.25">
      <c r="F375" s="120"/>
      <c r="G375" s="121"/>
      <c r="H375" s="120"/>
      <c r="I375" s="121"/>
      <c r="J375" s="121"/>
      <c r="K375" s="53"/>
      <c r="L375" s="120"/>
      <c r="M375" s="120"/>
      <c r="N375" s="120"/>
      <c r="O375" s="120"/>
      <c r="P375" s="120"/>
      <c r="Q375" s="120"/>
    </row>
    <row r="376" spans="6:17" x14ac:dyDescent="0.25">
      <c r="F376" s="120"/>
      <c r="G376" s="121"/>
      <c r="H376" s="120"/>
      <c r="I376" s="121"/>
      <c r="J376" s="121"/>
      <c r="K376" s="53"/>
      <c r="L376" s="120"/>
      <c r="M376" s="120"/>
      <c r="N376" s="120"/>
      <c r="O376" s="120"/>
      <c r="P376" s="120"/>
      <c r="Q376" s="120"/>
    </row>
    <row r="377" spans="6:17" x14ac:dyDescent="0.25">
      <c r="F377" s="120"/>
      <c r="G377" s="121"/>
      <c r="H377" s="120"/>
      <c r="I377" s="121"/>
      <c r="J377" s="121"/>
      <c r="K377" s="53"/>
      <c r="L377" s="120"/>
      <c r="M377" s="120"/>
      <c r="N377" s="120"/>
      <c r="O377" s="120"/>
      <c r="P377" s="120"/>
      <c r="Q377" s="120"/>
    </row>
    <row r="378" spans="6:17" x14ac:dyDescent="0.25">
      <c r="F378" s="120"/>
      <c r="G378" s="121"/>
      <c r="H378" s="120"/>
      <c r="I378" s="121"/>
      <c r="J378" s="121"/>
      <c r="K378" s="53"/>
      <c r="L378" s="120"/>
      <c r="M378" s="120"/>
      <c r="N378" s="120"/>
      <c r="O378" s="120"/>
      <c r="P378" s="120"/>
      <c r="Q378" s="120"/>
    </row>
    <row r="379" spans="6:17" x14ac:dyDescent="0.25">
      <c r="F379" s="120"/>
      <c r="G379" s="121"/>
      <c r="H379" s="120"/>
      <c r="I379" s="121"/>
      <c r="J379" s="121"/>
      <c r="K379" s="53"/>
      <c r="L379" s="120"/>
      <c r="M379" s="120"/>
      <c r="N379" s="120"/>
      <c r="O379" s="120"/>
      <c r="P379" s="120"/>
      <c r="Q379" s="120"/>
    </row>
    <row r="380" spans="6:17" x14ac:dyDescent="0.25">
      <c r="F380" s="120"/>
      <c r="G380" s="121"/>
      <c r="H380" s="120"/>
      <c r="I380" s="121"/>
      <c r="J380" s="121"/>
      <c r="K380" s="53"/>
      <c r="L380" s="120"/>
      <c r="M380" s="120"/>
      <c r="N380" s="120"/>
      <c r="O380" s="120"/>
      <c r="P380" s="120"/>
      <c r="Q380" s="120"/>
    </row>
    <row r="381" spans="6:17" x14ac:dyDescent="0.25">
      <c r="F381" s="120"/>
      <c r="G381" s="121"/>
      <c r="H381" s="120"/>
      <c r="I381" s="121"/>
      <c r="J381" s="121"/>
      <c r="K381" s="53"/>
      <c r="L381" s="120"/>
      <c r="M381" s="120"/>
      <c r="N381" s="120"/>
      <c r="O381" s="120"/>
      <c r="P381" s="120"/>
      <c r="Q381" s="120"/>
    </row>
    <row r="382" spans="6:17" x14ac:dyDescent="0.25">
      <c r="F382" s="120"/>
      <c r="G382" s="121"/>
      <c r="H382" s="120"/>
      <c r="I382" s="121"/>
      <c r="J382" s="121"/>
      <c r="K382" s="53"/>
      <c r="L382" s="120"/>
      <c r="M382" s="120"/>
      <c r="N382" s="120"/>
      <c r="O382" s="120"/>
      <c r="P382" s="120"/>
      <c r="Q382" s="120"/>
    </row>
    <row r="383" spans="6:17" x14ac:dyDescent="0.25">
      <c r="F383" s="120"/>
      <c r="G383" s="121"/>
      <c r="H383" s="120"/>
      <c r="I383" s="121"/>
      <c r="J383" s="121"/>
      <c r="K383" s="53"/>
      <c r="L383" s="120"/>
      <c r="M383" s="120"/>
      <c r="N383" s="120"/>
      <c r="O383" s="120"/>
      <c r="P383" s="120"/>
      <c r="Q383" s="120"/>
    </row>
    <row r="384" spans="6:17" x14ac:dyDescent="0.25">
      <c r="F384" s="120"/>
      <c r="G384" s="121"/>
      <c r="H384" s="120"/>
      <c r="I384" s="121"/>
      <c r="J384" s="121"/>
      <c r="K384" s="53"/>
      <c r="L384" s="120"/>
      <c r="M384" s="120"/>
      <c r="N384" s="120"/>
      <c r="O384" s="120"/>
      <c r="P384" s="120"/>
      <c r="Q384" s="120"/>
    </row>
    <row r="385" spans="6:17" x14ac:dyDescent="0.25">
      <c r="F385" s="120"/>
      <c r="G385" s="121"/>
      <c r="H385" s="120"/>
      <c r="I385" s="121"/>
      <c r="J385" s="121"/>
      <c r="K385" s="53"/>
      <c r="L385" s="120"/>
      <c r="M385" s="120"/>
      <c r="N385" s="120"/>
      <c r="O385" s="120"/>
      <c r="P385" s="120"/>
      <c r="Q385" s="120"/>
    </row>
    <row r="386" spans="6:17" x14ac:dyDescent="0.25">
      <c r="F386" s="120"/>
      <c r="G386" s="121"/>
      <c r="H386" s="120"/>
      <c r="I386" s="121"/>
      <c r="J386" s="121"/>
      <c r="K386" s="53"/>
      <c r="L386" s="120"/>
      <c r="M386" s="120"/>
      <c r="N386" s="120"/>
      <c r="O386" s="120"/>
      <c r="P386" s="120"/>
      <c r="Q386" s="120"/>
    </row>
    <row r="387" spans="6:17" x14ac:dyDescent="0.25">
      <c r="F387" s="120"/>
      <c r="G387" s="121"/>
      <c r="H387" s="120"/>
      <c r="I387" s="121"/>
      <c r="J387" s="121"/>
      <c r="K387" s="53"/>
      <c r="L387" s="120"/>
      <c r="M387" s="120"/>
      <c r="N387" s="120"/>
      <c r="O387" s="120"/>
      <c r="P387" s="120"/>
      <c r="Q387" s="120"/>
    </row>
    <row r="388" spans="6:17" x14ac:dyDescent="0.25">
      <c r="F388" s="120"/>
      <c r="G388" s="121"/>
      <c r="H388" s="120"/>
      <c r="I388" s="121"/>
      <c r="J388" s="121"/>
      <c r="K388" s="53"/>
      <c r="L388" s="120"/>
      <c r="M388" s="120"/>
      <c r="N388" s="120"/>
      <c r="O388" s="120"/>
      <c r="P388" s="120"/>
      <c r="Q388" s="120"/>
    </row>
    <row r="389" spans="6:17" x14ac:dyDescent="0.25">
      <c r="F389" s="120"/>
      <c r="G389" s="121"/>
      <c r="H389" s="120"/>
      <c r="I389" s="121"/>
      <c r="J389" s="121"/>
      <c r="K389" s="53"/>
      <c r="L389" s="120"/>
      <c r="M389" s="120"/>
      <c r="N389" s="120"/>
      <c r="O389" s="120"/>
      <c r="P389" s="120"/>
      <c r="Q389" s="120"/>
    </row>
    <row r="390" spans="6:17" x14ac:dyDescent="0.25">
      <c r="F390" s="120"/>
      <c r="G390" s="121"/>
      <c r="H390" s="120"/>
      <c r="I390" s="121"/>
      <c r="J390" s="121"/>
      <c r="K390" s="53"/>
      <c r="L390" s="120"/>
      <c r="M390" s="120"/>
      <c r="N390" s="120"/>
      <c r="O390" s="120"/>
      <c r="P390" s="120"/>
      <c r="Q390" s="120"/>
    </row>
    <row r="391" spans="6:17" x14ac:dyDescent="0.25">
      <c r="F391" s="120"/>
      <c r="G391" s="121"/>
      <c r="H391" s="120"/>
      <c r="I391" s="121"/>
      <c r="J391" s="121"/>
      <c r="K391" s="53"/>
      <c r="L391" s="120"/>
      <c r="M391" s="120"/>
      <c r="N391" s="120"/>
      <c r="O391" s="120"/>
      <c r="P391" s="120"/>
      <c r="Q391" s="120"/>
    </row>
    <row r="392" spans="6:17" x14ac:dyDescent="0.25">
      <c r="F392" s="120"/>
      <c r="G392" s="121"/>
      <c r="H392" s="120"/>
      <c r="I392" s="121"/>
      <c r="J392" s="121"/>
      <c r="K392" s="53"/>
      <c r="L392" s="120"/>
      <c r="M392" s="120"/>
      <c r="N392" s="120"/>
      <c r="O392" s="120"/>
      <c r="P392" s="120"/>
      <c r="Q392" s="120"/>
    </row>
    <row r="393" spans="6:17" x14ac:dyDescent="0.25">
      <c r="F393" s="120"/>
      <c r="G393" s="121"/>
      <c r="H393" s="120"/>
      <c r="I393" s="121"/>
      <c r="J393" s="121"/>
      <c r="K393" s="53"/>
      <c r="L393" s="120"/>
      <c r="M393" s="120"/>
      <c r="N393" s="120"/>
      <c r="O393" s="120"/>
      <c r="P393" s="120"/>
      <c r="Q393" s="120"/>
    </row>
    <row r="394" spans="6:17" x14ac:dyDescent="0.25">
      <c r="F394" s="120"/>
      <c r="G394" s="121"/>
      <c r="H394" s="120"/>
      <c r="I394" s="121"/>
      <c r="J394" s="121"/>
      <c r="K394" s="53"/>
      <c r="L394" s="120"/>
      <c r="M394" s="120"/>
      <c r="N394" s="120"/>
      <c r="O394" s="120"/>
      <c r="P394" s="120"/>
      <c r="Q394" s="120"/>
    </row>
    <row r="395" spans="6:17" x14ac:dyDescent="0.25">
      <c r="F395" s="120"/>
      <c r="G395" s="121"/>
      <c r="H395" s="120"/>
      <c r="I395" s="121"/>
      <c r="J395" s="121"/>
      <c r="K395" s="53"/>
      <c r="L395" s="120"/>
      <c r="M395" s="120"/>
      <c r="N395" s="120"/>
      <c r="O395" s="120"/>
      <c r="P395" s="120"/>
      <c r="Q395" s="120"/>
    </row>
    <row r="396" spans="6:17" x14ac:dyDescent="0.25">
      <c r="F396" s="120"/>
      <c r="G396" s="121"/>
      <c r="H396" s="120"/>
      <c r="I396" s="121"/>
      <c r="J396" s="121"/>
      <c r="K396" s="53"/>
      <c r="L396" s="120"/>
      <c r="M396" s="120"/>
      <c r="N396" s="120"/>
      <c r="O396" s="120"/>
      <c r="P396" s="120"/>
      <c r="Q396" s="120"/>
    </row>
    <row r="397" spans="6:17" x14ac:dyDescent="0.25">
      <c r="F397" s="120"/>
      <c r="G397" s="121"/>
      <c r="H397" s="120"/>
      <c r="I397" s="121"/>
      <c r="J397" s="121"/>
      <c r="K397" s="53"/>
      <c r="L397" s="120"/>
      <c r="M397" s="120"/>
      <c r="N397" s="120"/>
      <c r="O397" s="120"/>
      <c r="P397" s="120"/>
      <c r="Q397" s="120"/>
    </row>
    <row r="398" spans="6:17" x14ac:dyDescent="0.25">
      <c r="F398" s="120"/>
      <c r="G398" s="121"/>
      <c r="H398" s="120"/>
      <c r="I398" s="121"/>
      <c r="J398" s="121"/>
      <c r="K398" s="53"/>
      <c r="L398" s="120"/>
      <c r="M398" s="120"/>
      <c r="N398" s="120"/>
      <c r="O398" s="120"/>
      <c r="P398" s="120"/>
      <c r="Q398" s="120"/>
    </row>
    <row r="399" spans="6:17" x14ac:dyDescent="0.25">
      <c r="F399" s="120"/>
      <c r="G399" s="121"/>
      <c r="H399" s="120"/>
      <c r="I399" s="121"/>
      <c r="J399" s="121"/>
      <c r="K399" s="53"/>
      <c r="L399" s="120"/>
      <c r="M399" s="120"/>
      <c r="N399" s="120"/>
      <c r="O399" s="120"/>
      <c r="P399" s="120"/>
      <c r="Q399" s="120"/>
    </row>
    <row r="400" spans="6:17" x14ac:dyDescent="0.25">
      <c r="F400" s="120"/>
      <c r="G400" s="121"/>
      <c r="H400" s="120"/>
      <c r="I400" s="121"/>
      <c r="J400" s="121"/>
      <c r="K400" s="53"/>
      <c r="L400" s="120"/>
      <c r="M400" s="120"/>
      <c r="N400" s="120"/>
      <c r="O400" s="120"/>
      <c r="P400" s="120"/>
      <c r="Q400" s="120"/>
    </row>
    <row r="401" spans="6:17" x14ac:dyDescent="0.25">
      <c r="F401" s="120"/>
      <c r="G401" s="121"/>
      <c r="H401" s="120"/>
      <c r="I401" s="121"/>
      <c r="J401" s="121"/>
      <c r="K401" s="53"/>
      <c r="L401" s="120"/>
      <c r="M401" s="120"/>
      <c r="N401" s="120"/>
      <c r="O401" s="120"/>
      <c r="P401" s="120"/>
      <c r="Q401" s="120"/>
    </row>
    <row r="402" spans="6:17" x14ac:dyDescent="0.25">
      <c r="F402" s="120"/>
      <c r="G402" s="121"/>
      <c r="H402" s="120"/>
      <c r="I402" s="121"/>
      <c r="J402" s="121"/>
      <c r="K402" s="53"/>
      <c r="L402" s="120"/>
      <c r="M402" s="120"/>
      <c r="N402" s="120"/>
      <c r="O402" s="120"/>
      <c r="P402" s="120"/>
      <c r="Q402" s="120"/>
    </row>
    <row r="403" spans="6:17" x14ac:dyDescent="0.25">
      <c r="F403" s="120"/>
      <c r="G403" s="121"/>
      <c r="H403" s="120"/>
      <c r="I403" s="121"/>
      <c r="J403" s="121"/>
      <c r="K403" s="53"/>
      <c r="L403" s="120"/>
      <c r="M403" s="120"/>
      <c r="N403" s="120"/>
      <c r="O403" s="120"/>
      <c r="P403" s="120"/>
      <c r="Q403" s="120"/>
    </row>
    <row r="404" spans="6:17" x14ac:dyDescent="0.25">
      <c r="F404" s="120"/>
      <c r="G404" s="121"/>
      <c r="H404" s="120"/>
      <c r="I404" s="121"/>
      <c r="J404" s="121"/>
      <c r="K404" s="53"/>
      <c r="L404" s="120"/>
      <c r="M404" s="120"/>
      <c r="N404" s="120"/>
      <c r="O404" s="120"/>
      <c r="P404" s="120"/>
      <c r="Q404" s="120"/>
    </row>
    <row r="405" spans="6:17" x14ac:dyDescent="0.25">
      <c r="F405" s="120"/>
      <c r="G405" s="121"/>
      <c r="H405" s="120"/>
      <c r="I405" s="121"/>
      <c r="J405" s="121"/>
      <c r="K405" s="53"/>
      <c r="L405" s="120"/>
      <c r="M405" s="120"/>
      <c r="N405" s="120"/>
      <c r="O405" s="120"/>
      <c r="P405" s="120"/>
      <c r="Q405" s="120"/>
    </row>
    <row r="406" spans="6:17" x14ac:dyDescent="0.25">
      <c r="F406" s="120"/>
      <c r="G406" s="121"/>
      <c r="H406" s="120"/>
      <c r="I406" s="121"/>
      <c r="J406" s="121"/>
      <c r="K406" s="53"/>
      <c r="L406" s="120"/>
      <c r="M406" s="120"/>
      <c r="N406" s="120"/>
      <c r="O406" s="120"/>
      <c r="P406" s="120"/>
      <c r="Q406" s="120"/>
    </row>
    <row r="407" spans="6:17" x14ac:dyDescent="0.25">
      <c r="F407" s="120"/>
      <c r="G407" s="121"/>
      <c r="H407" s="120"/>
      <c r="I407" s="121"/>
      <c r="J407" s="121"/>
      <c r="K407" s="53"/>
      <c r="L407" s="120"/>
      <c r="M407" s="120"/>
      <c r="N407" s="120"/>
      <c r="O407" s="120"/>
      <c r="P407" s="120"/>
      <c r="Q407" s="120"/>
    </row>
    <row r="408" spans="6:17" x14ac:dyDescent="0.25">
      <c r="F408" s="120"/>
      <c r="G408" s="121"/>
      <c r="H408" s="120"/>
      <c r="I408" s="121"/>
      <c r="J408" s="121"/>
      <c r="K408" s="53"/>
      <c r="L408" s="120"/>
      <c r="M408" s="120"/>
      <c r="N408" s="120"/>
      <c r="O408" s="120"/>
      <c r="P408" s="120"/>
      <c r="Q408" s="120"/>
    </row>
    <row r="409" spans="6:17" x14ac:dyDescent="0.25">
      <c r="F409" s="120"/>
      <c r="G409" s="121"/>
      <c r="H409" s="120"/>
      <c r="I409" s="121"/>
      <c r="J409" s="121"/>
      <c r="K409" s="53"/>
      <c r="L409" s="120"/>
      <c r="M409" s="120"/>
      <c r="N409" s="120"/>
      <c r="O409" s="120"/>
      <c r="P409" s="120"/>
      <c r="Q409" s="120"/>
    </row>
    <row r="410" spans="6:17" x14ac:dyDescent="0.25">
      <c r="F410" s="120"/>
      <c r="G410" s="121"/>
      <c r="H410" s="120"/>
      <c r="I410" s="121"/>
      <c r="J410" s="121"/>
      <c r="K410" s="53"/>
      <c r="L410" s="120"/>
      <c r="M410" s="120"/>
      <c r="N410" s="120"/>
      <c r="O410" s="120"/>
      <c r="P410" s="120"/>
      <c r="Q410" s="120"/>
    </row>
    <row r="411" spans="6:17" x14ac:dyDescent="0.25">
      <c r="F411" s="120"/>
      <c r="G411" s="121"/>
      <c r="H411" s="120"/>
      <c r="I411" s="121"/>
      <c r="J411" s="121"/>
      <c r="K411" s="53"/>
      <c r="L411" s="120"/>
      <c r="M411" s="120"/>
      <c r="N411" s="120"/>
      <c r="O411" s="120"/>
      <c r="P411" s="120"/>
      <c r="Q411" s="120"/>
    </row>
    <row r="412" spans="6:17" x14ac:dyDescent="0.25">
      <c r="F412" s="120"/>
      <c r="G412" s="121"/>
      <c r="H412" s="120"/>
      <c r="I412" s="121"/>
      <c r="J412" s="121"/>
      <c r="K412" s="53"/>
      <c r="L412" s="120"/>
      <c r="M412" s="120"/>
      <c r="N412" s="120"/>
      <c r="O412" s="120"/>
      <c r="P412" s="120"/>
      <c r="Q412" s="120"/>
    </row>
    <row r="413" spans="6:17" x14ac:dyDescent="0.25">
      <c r="F413" s="120"/>
      <c r="G413" s="121"/>
      <c r="H413" s="120"/>
      <c r="I413" s="121"/>
      <c r="J413" s="121"/>
      <c r="K413" s="53"/>
      <c r="L413" s="120"/>
      <c r="M413" s="120"/>
      <c r="N413" s="120"/>
      <c r="O413" s="120"/>
      <c r="P413" s="120"/>
      <c r="Q413" s="120"/>
    </row>
    <row r="414" spans="6:17" x14ac:dyDescent="0.25">
      <c r="F414" s="120"/>
      <c r="G414" s="121"/>
      <c r="H414" s="120"/>
      <c r="I414" s="121"/>
      <c r="J414" s="121"/>
      <c r="K414" s="53"/>
      <c r="L414" s="120"/>
      <c r="M414" s="120"/>
      <c r="N414" s="120"/>
      <c r="O414" s="120"/>
      <c r="P414" s="120"/>
      <c r="Q414" s="120"/>
    </row>
    <row r="415" spans="6:17" x14ac:dyDescent="0.25">
      <c r="F415" s="120"/>
      <c r="G415" s="121"/>
      <c r="H415" s="120"/>
      <c r="I415" s="121"/>
      <c r="J415" s="121"/>
      <c r="K415" s="53"/>
      <c r="L415" s="120"/>
      <c r="M415" s="120"/>
      <c r="N415" s="120"/>
      <c r="O415" s="120"/>
      <c r="P415" s="120"/>
      <c r="Q415" s="120"/>
    </row>
    <row r="416" spans="6:17" x14ac:dyDescent="0.25">
      <c r="F416" s="120"/>
      <c r="G416" s="121"/>
      <c r="H416" s="120"/>
      <c r="I416" s="121"/>
      <c r="J416" s="121"/>
      <c r="K416" s="53"/>
      <c r="L416" s="120"/>
      <c r="M416" s="120"/>
      <c r="N416" s="120"/>
      <c r="O416" s="120"/>
      <c r="P416" s="120"/>
      <c r="Q416" s="120"/>
    </row>
    <row r="417" spans="6:17" x14ac:dyDescent="0.25">
      <c r="F417" s="120"/>
      <c r="G417" s="121"/>
      <c r="H417" s="120"/>
      <c r="I417" s="121"/>
      <c r="J417" s="121"/>
      <c r="K417" s="53"/>
      <c r="L417" s="120"/>
      <c r="M417" s="120"/>
      <c r="N417" s="120"/>
      <c r="O417" s="120"/>
      <c r="P417" s="120"/>
      <c r="Q417" s="120"/>
    </row>
    <row r="418" spans="6:17" x14ac:dyDescent="0.25">
      <c r="F418" s="120"/>
      <c r="G418" s="121"/>
      <c r="H418" s="120"/>
      <c r="I418" s="121"/>
      <c r="J418" s="121"/>
      <c r="K418" s="53"/>
      <c r="L418" s="120"/>
      <c r="M418" s="120"/>
      <c r="N418" s="120"/>
      <c r="O418" s="120"/>
      <c r="P418" s="120"/>
      <c r="Q418" s="120"/>
    </row>
    <row r="419" spans="6:17" x14ac:dyDescent="0.25">
      <c r="F419" s="120"/>
      <c r="G419" s="121"/>
      <c r="H419" s="120"/>
      <c r="I419" s="121"/>
      <c r="J419" s="121"/>
      <c r="K419" s="53"/>
      <c r="L419" s="120"/>
      <c r="M419" s="120"/>
      <c r="N419" s="120"/>
      <c r="O419" s="120"/>
      <c r="P419" s="120"/>
      <c r="Q419" s="120"/>
    </row>
    <row r="420" spans="6:17" x14ac:dyDescent="0.25">
      <c r="F420" s="120"/>
      <c r="G420" s="121"/>
      <c r="H420" s="120"/>
      <c r="I420" s="121"/>
      <c r="J420" s="121"/>
      <c r="K420" s="53"/>
      <c r="L420" s="120"/>
      <c r="M420" s="120"/>
      <c r="N420" s="120"/>
      <c r="O420" s="120"/>
      <c r="P420" s="120"/>
      <c r="Q420" s="120"/>
    </row>
    <row r="421" spans="6:17" x14ac:dyDescent="0.25">
      <c r="F421" s="120"/>
      <c r="G421" s="121"/>
      <c r="H421" s="120"/>
      <c r="I421" s="121"/>
      <c r="J421" s="121"/>
      <c r="K421" s="53"/>
      <c r="L421" s="120"/>
      <c r="M421" s="120"/>
      <c r="N421" s="120"/>
      <c r="O421" s="120"/>
      <c r="P421" s="120"/>
      <c r="Q421" s="120"/>
    </row>
    <row r="422" spans="6:17" x14ac:dyDescent="0.25">
      <c r="F422" s="120"/>
      <c r="G422" s="121"/>
      <c r="H422" s="120"/>
      <c r="I422" s="121"/>
      <c r="J422" s="121"/>
      <c r="K422" s="53"/>
      <c r="L422" s="120"/>
      <c r="M422" s="120"/>
      <c r="N422" s="120"/>
      <c r="O422" s="120"/>
      <c r="P422" s="120"/>
      <c r="Q422" s="120"/>
    </row>
    <row r="423" spans="6:17" x14ac:dyDescent="0.25">
      <c r="F423" s="120"/>
      <c r="G423" s="121"/>
      <c r="H423" s="120"/>
      <c r="I423" s="121"/>
      <c r="J423" s="121"/>
      <c r="K423" s="53"/>
      <c r="L423" s="120"/>
      <c r="M423" s="120"/>
      <c r="N423" s="120"/>
      <c r="O423" s="120"/>
      <c r="P423" s="120"/>
      <c r="Q423" s="120"/>
    </row>
    <row r="424" spans="6:17" x14ac:dyDescent="0.25">
      <c r="F424" s="120"/>
      <c r="G424" s="121"/>
      <c r="H424" s="120"/>
      <c r="I424" s="121"/>
      <c r="J424" s="121"/>
      <c r="K424" s="53"/>
      <c r="L424" s="120"/>
      <c r="M424" s="120"/>
      <c r="N424" s="120"/>
      <c r="O424" s="120"/>
      <c r="P424" s="120"/>
      <c r="Q424" s="120"/>
    </row>
    <row r="425" spans="6:17" x14ac:dyDescent="0.25">
      <c r="F425" s="120"/>
      <c r="G425" s="121"/>
      <c r="H425" s="120"/>
      <c r="I425" s="121"/>
      <c r="J425" s="121"/>
      <c r="K425" s="53"/>
      <c r="L425" s="120"/>
      <c r="M425" s="120"/>
      <c r="N425" s="120"/>
      <c r="O425" s="120"/>
      <c r="P425" s="120"/>
      <c r="Q425" s="120"/>
    </row>
    <row r="426" spans="6:17" x14ac:dyDescent="0.25">
      <c r="F426" s="120"/>
      <c r="G426" s="121"/>
      <c r="H426" s="120"/>
      <c r="I426" s="121"/>
      <c r="J426" s="121"/>
      <c r="K426" s="53"/>
      <c r="L426" s="120"/>
      <c r="M426" s="120"/>
      <c r="N426" s="120"/>
      <c r="O426" s="120"/>
      <c r="P426" s="120"/>
      <c r="Q426" s="120"/>
    </row>
    <row r="427" spans="6:17" x14ac:dyDescent="0.25">
      <c r="F427" s="120"/>
      <c r="G427" s="121"/>
      <c r="H427" s="120"/>
      <c r="I427" s="121"/>
      <c r="J427" s="121"/>
      <c r="K427" s="53"/>
      <c r="L427" s="120"/>
      <c r="M427" s="120"/>
      <c r="N427" s="120"/>
      <c r="O427" s="120"/>
      <c r="P427" s="120"/>
      <c r="Q427" s="120"/>
    </row>
    <row r="428" spans="6:17" x14ac:dyDescent="0.25">
      <c r="F428" s="120"/>
      <c r="G428" s="121"/>
      <c r="H428" s="120"/>
      <c r="I428" s="121"/>
      <c r="J428" s="121"/>
      <c r="K428" s="53"/>
      <c r="L428" s="120"/>
      <c r="M428" s="120"/>
      <c r="N428" s="120"/>
      <c r="O428" s="120"/>
      <c r="P428" s="120"/>
      <c r="Q428" s="120"/>
    </row>
    <row r="429" spans="6:17" x14ac:dyDescent="0.25">
      <c r="F429" s="120"/>
      <c r="G429" s="121"/>
      <c r="H429" s="120"/>
      <c r="I429" s="121"/>
      <c r="J429" s="121"/>
      <c r="K429" s="53"/>
      <c r="L429" s="120"/>
      <c r="M429" s="120"/>
      <c r="N429" s="120"/>
      <c r="O429" s="120"/>
      <c r="P429" s="120"/>
      <c r="Q429" s="120"/>
    </row>
    <row r="430" spans="6:17" x14ac:dyDescent="0.25">
      <c r="F430" s="120"/>
      <c r="G430" s="121"/>
      <c r="H430" s="120"/>
      <c r="I430" s="121"/>
      <c r="J430" s="121"/>
      <c r="K430" s="53"/>
      <c r="L430" s="120"/>
      <c r="M430" s="120"/>
      <c r="N430" s="120"/>
      <c r="O430" s="120"/>
      <c r="P430" s="120"/>
      <c r="Q430" s="120"/>
    </row>
    <row r="431" spans="6:17" x14ac:dyDescent="0.25">
      <c r="F431" s="120"/>
      <c r="G431" s="121"/>
      <c r="H431" s="120"/>
      <c r="I431" s="121"/>
      <c r="J431" s="121"/>
      <c r="K431" s="53"/>
      <c r="L431" s="120"/>
      <c r="M431" s="120"/>
      <c r="N431" s="120"/>
      <c r="O431" s="120"/>
      <c r="P431" s="120"/>
      <c r="Q431" s="120"/>
    </row>
    <row r="432" spans="6:17" x14ac:dyDescent="0.25">
      <c r="F432" s="120"/>
      <c r="G432" s="121"/>
      <c r="H432" s="120"/>
      <c r="I432" s="121"/>
      <c r="J432" s="121"/>
      <c r="K432" s="53"/>
      <c r="L432" s="120"/>
      <c r="M432" s="120"/>
      <c r="N432" s="120"/>
      <c r="O432" s="120"/>
      <c r="P432" s="120"/>
      <c r="Q432" s="120"/>
    </row>
    <row r="433" spans="6:17" x14ac:dyDescent="0.25">
      <c r="F433" s="120"/>
      <c r="G433" s="121"/>
      <c r="H433" s="120"/>
      <c r="I433" s="121"/>
      <c r="J433" s="121"/>
      <c r="K433" s="53"/>
      <c r="L433" s="120"/>
      <c r="M433" s="120"/>
      <c r="N433" s="120"/>
      <c r="O433" s="120"/>
      <c r="P433" s="120"/>
      <c r="Q433" s="120"/>
    </row>
    <row r="434" spans="6:17" x14ac:dyDescent="0.25">
      <c r="F434" s="120"/>
      <c r="G434" s="121"/>
      <c r="H434" s="120"/>
      <c r="I434" s="121"/>
      <c r="J434" s="121"/>
      <c r="K434" s="53"/>
      <c r="L434" s="120"/>
      <c r="M434" s="120"/>
      <c r="N434" s="120"/>
      <c r="O434" s="120"/>
      <c r="P434" s="120"/>
      <c r="Q434" s="120"/>
    </row>
    <row r="435" spans="6:17" x14ac:dyDescent="0.25">
      <c r="F435" s="120"/>
      <c r="G435" s="121"/>
      <c r="H435" s="120"/>
      <c r="I435" s="121"/>
      <c r="J435" s="121"/>
      <c r="K435" s="53"/>
      <c r="L435" s="120"/>
      <c r="M435" s="120"/>
      <c r="N435" s="120"/>
      <c r="O435" s="120"/>
      <c r="P435" s="120"/>
      <c r="Q435" s="120"/>
    </row>
    <row r="436" spans="6:17" x14ac:dyDescent="0.25">
      <c r="F436" s="120"/>
      <c r="G436" s="121"/>
      <c r="H436" s="120"/>
      <c r="I436" s="121"/>
      <c r="J436" s="121"/>
      <c r="K436" s="53"/>
      <c r="L436" s="120"/>
      <c r="M436" s="120"/>
      <c r="N436" s="120"/>
      <c r="O436" s="120"/>
      <c r="P436" s="120"/>
      <c r="Q436" s="120"/>
    </row>
    <row r="437" spans="6:17" x14ac:dyDescent="0.25">
      <c r="F437" s="120"/>
      <c r="G437" s="121"/>
      <c r="H437" s="120"/>
      <c r="I437" s="121"/>
      <c r="J437" s="121"/>
      <c r="K437" s="53"/>
      <c r="L437" s="120"/>
      <c r="M437" s="120"/>
      <c r="N437" s="120"/>
      <c r="O437" s="120"/>
      <c r="P437" s="120"/>
      <c r="Q437" s="120"/>
    </row>
    <row r="438" spans="6:17" x14ac:dyDescent="0.25">
      <c r="F438" s="120"/>
      <c r="G438" s="121"/>
      <c r="H438" s="120"/>
      <c r="I438" s="121"/>
      <c r="J438" s="121"/>
      <c r="K438" s="53"/>
      <c r="L438" s="120"/>
      <c r="M438" s="120"/>
      <c r="N438" s="120"/>
      <c r="O438" s="120"/>
      <c r="P438" s="120"/>
      <c r="Q438" s="120"/>
    </row>
    <row r="439" spans="6:17" x14ac:dyDescent="0.25">
      <c r="F439" s="120"/>
      <c r="G439" s="121"/>
      <c r="H439" s="120"/>
      <c r="I439" s="121"/>
      <c r="J439" s="121"/>
      <c r="K439" s="53"/>
      <c r="L439" s="120"/>
      <c r="M439" s="120"/>
      <c r="N439" s="120"/>
      <c r="O439" s="120"/>
      <c r="P439" s="120"/>
      <c r="Q439" s="120"/>
    </row>
    <row r="440" spans="6:17" x14ac:dyDescent="0.25">
      <c r="F440" s="120"/>
      <c r="G440" s="121"/>
      <c r="H440" s="120"/>
      <c r="I440" s="121"/>
      <c r="J440" s="121"/>
      <c r="K440" s="53"/>
      <c r="L440" s="120"/>
      <c r="M440" s="120"/>
      <c r="N440" s="120"/>
      <c r="O440" s="120"/>
      <c r="P440" s="120"/>
      <c r="Q440" s="120"/>
    </row>
    <row r="441" spans="6:17" x14ac:dyDescent="0.25">
      <c r="F441" s="120"/>
      <c r="G441" s="121"/>
      <c r="H441" s="120"/>
      <c r="I441" s="121"/>
      <c r="J441" s="121"/>
      <c r="K441" s="53"/>
      <c r="L441" s="120"/>
      <c r="M441" s="120"/>
      <c r="N441" s="120"/>
      <c r="O441" s="120"/>
      <c r="P441" s="120"/>
      <c r="Q441" s="120"/>
    </row>
    <row r="442" spans="6:17" x14ac:dyDescent="0.25">
      <c r="F442" s="120"/>
      <c r="G442" s="121"/>
      <c r="H442" s="120"/>
      <c r="I442" s="121"/>
      <c r="J442" s="121"/>
      <c r="K442" s="53"/>
      <c r="L442" s="120"/>
      <c r="M442" s="120"/>
      <c r="N442" s="120"/>
      <c r="O442" s="120"/>
      <c r="P442" s="120"/>
      <c r="Q442" s="120"/>
    </row>
    <row r="443" spans="6:17" x14ac:dyDescent="0.25">
      <c r="F443" s="120"/>
      <c r="G443" s="121"/>
      <c r="H443" s="120"/>
      <c r="I443" s="121"/>
      <c r="J443" s="121"/>
      <c r="K443" s="53"/>
      <c r="L443" s="120"/>
      <c r="M443" s="120"/>
      <c r="N443" s="120"/>
      <c r="O443" s="120"/>
      <c r="P443" s="120"/>
      <c r="Q443" s="120"/>
    </row>
    <row r="444" spans="6:17" x14ac:dyDescent="0.25">
      <c r="F444" s="120"/>
      <c r="G444" s="121"/>
      <c r="H444" s="120"/>
      <c r="I444" s="121"/>
      <c r="J444" s="121"/>
      <c r="K444" s="53"/>
      <c r="L444" s="120"/>
      <c r="M444" s="120"/>
      <c r="N444" s="120"/>
      <c r="O444" s="120"/>
      <c r="P444" s="120"/>
      <c r="Q444" s="120"/>
    </row>
    <row r="445" spans="6:17" x14ac:dyDescent="0.25">
      <c r="F445" s="120"/>
      <c r="G445" s="121"/>
      <c r="H445" s="120"/>
      <c r="I445" s="121"/>
      <c r="J445" s="121"/>
      <c r="K445" s="53"/>
      <c r="L445" s="120"/>
      <c r="M445" s="120"/>
      <c r="N445" s="120"/>
      <c r="O445" s="120"/>
      <c r="P445" s="120"/>
      <c r="Q445" s="120"/>
    </row>
    <row r="446" spans="6:17" x14ac:dyDescent="0.25">
      <c r="F446" s="120"/>
      <c r="G446" s="121"/>
      <c r="H446" s="120"/>
      <c r="I446" s="121"/>
      <c r="J446" s="121"/>
      <c r="K446" s="53"/>
      <c r="L446" s="120"/>
      <c r="M446" s="120"/>
      <c r="N446" s="120"/>
      <c r="O446" s="120"/>
      <c r="P446" s="120"/>
      <c r="Q446" s="120"/>
    </row>
    <row r="447" spans="6:17" x14ac:dyDescent="0.25">
      <c r="F447" s="120"/>
      <c r="G447" s="121"/>
      <c r="H447" s="120"/>
      <c r="I447" s="121"/>
      <c r="J447" s="121"/>
      <c r="K447" s="53"/>
      <c r="L447" s="120"/>
      <c r="M447" s="120"/>
      <c r="N447" s="120"/>
      <c r="O447" s="120"/>
      <c r="P447" s="120"/>
      <c r="Q447" s="120"/>
    </row>
    <row r="448" spans="6:17" x14ac:dyDescent="0.25">
      <c r="F448" s="120"/>
      <c r="G448" s="121"/>
      <c r="H448" s="120"/>
      <c r="I448" s="121"/>
      <c r="J448" s="121"/>
      <c r="K448" s="53"/>
      <c r="L448" s="120"/>
      <c r="M448" s="120"/>
      <c r="N448" s="120"/>
      <c r="O448" s="120"/>
      <c r="P448" s="120"/>
      <c r="Q448" s="120"/>
    </row>
    <row r="449" spans="6:17" x14ac:dyDescent="0.25">
      <c r="F449" s="120"/>
      <c r="G449" s="121"/>
      <c r="H449" s="120"/>
      <c r="I449" s="121"/>
      <c r="J449" s="121"/>
      <c r="K449" s="53"/>
      <c r="L449" s="120"/>
      <c r="M449" s="120"/>
      <c r="N449" s="120"/>
      <c r="O449" s="120"/>
      <c r="P449" s="120"/>
      <c r="Q449" s="120"/>
    </row>
    <row r="450" spans="6:17" x14ac:dyDescent="0.25">
      <c r="F450" s="120"/>
      <c r="G450" s="121"/>
      <c r="H450" s="120"/>
      <c r="I450" s="121"/>
      <c r="J450" s="121"/>
      <c r="K450" s="53"/>
      <c r="L450" s="120"/>
      <c r="M450" s="120"/>
      <c r="N450" s="120"/>
      <c r="O450" s="120"/>
      <c r="P450" s="120"/>
      <c r="Q450" s="120"/>
    </row>
    <row r="451" spans="6:17" x14ac:dyDescent="0.25">
      <c r="F451" s="120"/>
      <c r="G451" s="121"/>
      <c r="H451" s="120"/>
      <c r="I451" s="121"/>
      <c r="J451" s="121"/>
      <c r="K451" s="53"/>
      <c r="L451" s="120"/>
      <c r="M451" s="120"/>
      <c r="N451" s="120"/>
      <c r="O451" s="120"/>
      <c r="P451" s="120"/>
      <c r="Q451" s="120"/>
    </row>
    <row r="452" spans="6:17" x14ac:dyDescent="0.25">
      <c r="F452" s="120"/>
      <c r="G452" s="121"/>
      <c r="H452" s="120"/>
      <c r="I452" s="121"/>
      <c r="J452" s="121"/>
      <c r="K452" s="53"/>
      <c r="L452" s="120"/>
      <c r="M452" s="120"/>
      <c r="N452" s="120"/>
      <c r="O452" s="120"/>
      <c r="P452" s="120"/>
      <c r="Q452" s="120"/>
    </row>
    <row r="453" spans="6:17" x14ac:dyDescent="0.25">
      <c r="F453" s="120"/>
      <c r="G453" s="121"/>
      <c r="H453" s="120"/>
      <c r="I453" s="121"/>
      <c r="J453" s="121"/>
      <c r="K453" s="53"/>
      <c r="L453" s="120"/>
      <c r="M453" s="120"/>
      <c r="N453" s="120"/>
      <c r="O453" s="120"/>
      <c r="P453" s="120"/>
      <c r="Q453" s="120"/>
    </row>
    <row r="454" spans="6:17" x14ac:dyDescent="0.25">
      <c r="F454" s="120"/>
      <c r="G454" s="121"/>
      <c r="H454" s="120"/>
      <c r="I454" s="121"/>
      <c r="J454" s="121"/>
      <c r="K454" s="53"/>
      <c r="L454" s="120"/>
      <c r="M454" s="120"/>
      <c r="N454" s="120"/>
      <c r="O454" s="120"/>
      <c r="P454" s="120"/>
      <c r="Q454" s="120"/>
    </row>
    <row r="455" spans="6:17" x14ac:dyDescent="0.25">
      <c r="F455" s="120"/>
      <c r="G455" s="121"/>
      <c r="H455" s="120"/>
      <c r="I455" s="121"/>
      <c r="J455" s="121"/>
      <c r="K455" s="53"/>
      <c r="L455" s="120"/>
      <c r="M455" s="120"/>
      <c r="N455" s="120"/>
      <c r="O455" s="120"/>
      <c r="P455" s="120"/>
      <c r="Q455" s="120"/>
    </row>
    <row r="456" spans="6:17" x14ac:dyDescent="0.25">
      <c r="F456" s="120"/>
      <c r="G456" s="121"/>
      <c r="H456" s="120"/>
      <c r="I456" s="121"/>
      <c r="J456" s="121"/>
      <c r="K456" s="53"/>
      <c r="L456" s="120"/>
      <c r="M456" s="120"/>
      <c r="N456" s="120"/>
      <c r="O456" s="120"/>
      <c r="P456" s="120"/>
      <c r="Q456" s="120"/>
    </row>
    <row r="457" spans="6:17" x14ac:dyDescent="0.25">
      <c r="F457" s="120"/>
      <c r="G457" s="121"/>
      <c r="H457" s="120"/>
      <c r="I457" s="121"/>
      <c r="J457" s="121"/>
      <c r="K457" s="53"/>
      <c r="L457" s="120"/>
      <c r="M457" s="120"/>
      <c r="N457" s="120"/>
      <c r="O457" s="120"/>
      <c r="P457" s="120"/>
      <c r="Q457" s="120"/>
    </row>
    <row r="458" spans="6:17" x14ac:dyDescent="0.25">
      <c r="F458" s="120"/>
      <c r="G458" s="121"/>
      <c r="H458" s="120"/>
      <c r="I458" s="121"/>
      <c r="J458" s="121"/>
      <c r="K458" s="53"/>
      <c r="L458" s="120"/>
      <c r="M458" s="120"/>
      <c r="N458" s="120"/>
      <c r="O458" s="120"/>
      <c r="P458" s="120"/>
      <c r="Q458" s="120"/>
    </row>
    <row r="459" spans="6:17" x14ac:dyDescent="0.25">
      <c r="F459" s="120"/>
      <c r="G459" s="121"/>
      <c r="H459" s="120"/>
      <c r="I459" s="121"/>
      <c r="J459" s="121"/>
      <c r="K459" s="53"/>
      <c r="L459" s="120"/>
      <c r="M459" s="120"/>
      <c r="N459" s="120"/>
      <c r="O459" s="120"/>
      <c r="P459" s="120"/>
      <c r="Q459" s="120"/>
    </row>
    <row r="460" spans="6:17" x14ac:dyDescent="0.25">
      <c r="F460" s="120"/>
      <c r="G460" s="121"/>
      <c r="H460" s="120"/>
      <c r="I460" s="121"/>
      <c r="J460" s="121"/>
      <c r="K460" s="53"/>
      <c r="L460" s="120"/>
      <c r="M460" s="120"/>
      <c r="N460" s="120"/>
      <c r="O460" s="120"/>
      <c r="P460" s="120"/>
      <c r="Q460" s="120"/>
    </row>
    <row r="461" spans="6:17" x14ac:dyDescent="0.25">
      <c r="F461" s="120"/>
      <c r="G461" s="121"/>
      <c r="H461" s="120"/>
      <c r="I461" s="121"/>
      <c r="J461" s="121"/>
      <c r="K461" s="53"/>
      <c r="L461" s="120"/>
      <c r="M461" s="120"/>
      <c r="N461" s="120"/>
      <c r="O461" s="120"/>
      <c r="P461" s="120"/>
      <c r="Q461" s="120"/>
    </row>
    <row r="462" spans="6:17" x14ac:dyDescent="0.25">
      <c r="F462" s="120"/>
      <c r="G462" s="121"/>
      <c r="H462" s="120"/>
      <c r="I462" s="121"/>
      <c r="J462" s="121"/>
      <c r="K462" s="53"/>
      <c r="L462" s="120"/>
      <c r="M462" s="120"/>
      <c r="N462" s="120"/>
      <c r="O462" s="120"/>
      <c r="P462" s="120"/>
      <c r="Q462" s="120"/>
    </row>
    <row r="463" spans="6:17" x14ac:dyDescent="0.25">
      <c r="F463" s="120"/>
      <c r="G463" s="121"/>
      <c r="H463" s="120"/>
      <c r="I463" s="121"/>
      <c r="J463" s="121"/>
      <c r="K463" s="53"/>
      <c r="L463" s="120"/>
      <c r="M463" s="120"/>
      <c r="N463" s="120"/>
      <c r="O463" s="120"/>
      <c r="P463" s="120"/>
      <c r="Q463" s="120"/>
    </row>
    <row r="464" spans="6:17" x14ac:dyDescent="0.25">
      <c r="F464" s="120"/>
      <c r="G464" s="121"/>
      <c r="H464" s="120"/>
      <c r="I464" s="121"/>
      <c r="J464" s="121"/>
      <c r="K464" s="53"/>
      <c r="L464" s="120"/>
      <c r="M464" s="120"/>
      <c r="N464" s="120"/>
      <c r="O464" s="120"/>
      <c r="P464" s="120"/>
      <c r="Q464" s="120"/>
    </row>
    <row r="465" spans="6:17" x14ac:dyDescent="0.25">
      <c r="F465" s="120"/>
      <c r="G465" s="121"/>
      <c r="H465" s="120"/>
      <c r="I465" s="121"/>
      <c r="J465" s="121"/>
      <c r="K465" s="53"/>
      <c r="L465" s="120"/>
      <c r="M465" s="120"/>
      <c r="N465" s="120"/>
      <c r="O465" s="120"/>
      <c r="P465" s="120"/>
      <c r="Q465" s="120"/>
    </row>
    <row r="466" spans="6:17" x14ac:dyDescent="0.25">
      <c r="F466" s="120"/>
      <c r="G466" s="121"/>
      <c r="H466" s="120"/>
      <c r="I466" s="121"/>
      <c r="J466" s="121"/>
      <c r="K466" s="53"/>
      <c r="L466" s="120"/>
      <c r="M466" s="120"/>
      <c r="N466" s="120"/>
      <c r="O466" s="120"/>
      <c r="P466" s="120"/>
      <c r="Q466" s="120"/>
    </row>
    <row r="467" spans="6:17" x14ac:dyDescent="0.25">
      <c r="F467" s="120"/>
      <c r="G467" s="121"/>
      <c r="H467" s="120"/>
      <c r="I467" s="121"/>
      <c r="J467" s="121"/>
      <c r="K467" s="53"/>
      <c r="L467" s="120"/>
      <c r="M467" s="120"/>
      <c r="N467" s="120"/>
      <c r="O467" s="120"/>
      <c r="P467" s="120"/>
      <c r="Q467" s="120"/>
    </row>
    <row r="468" spans="6:17" x14ac:dyDescent="0.25">
      <c r="F468" s="120"/>
      <c r="G468" s="121"/>
      <c r="H468" s="120"/>
      <c r="I468" s="121"/>
      <c r="J468" s="121"/>
      <c r="K468" s="53"/>
      <c r="L468" s="120"/>
      <c r="M468" s="120"/>
      <c r="N468" s="120"/>
      <c r="O468" s="120"/>
      <c r="P468" s="120"/>
      <c r="Q468" s="120"/>
    </row>
    <row r="469" spans="6:17" x14ac:dyDescent="0.25">
      <c r="F469" s="120"/>
      <c r="G469" s="121"/>
      <c r="H469" s="120"/>
      <c r="I469" s="121"/>
      <c r="J469" s="121"/>
      <c r="K469" s="53"/>
      <c r="L469" s="120"/>
      <c r="M469" s="120"/>
      <c r="N469" s="120"/>
      <c r="O469" s="120"/>
      <c r="P469" s="120"/>
      <c r="Q469" s="120"/>
    </row>
    <row r="470" spans="6:17" x14ac:dyDescent="0.25">
      <c r="F470" s="120"/>
      <c r="G470" s="121"/>
      <c r="H470" s="120"/>
      <c r="I470" s="121"/>
      <c r="J470" s="121"/>
      <c r="K470" s="53"/>
      <c r="L470" s="120"/>
      <c r="M470" s="120"/>
      <c r="N470" s="120"/>
      <c r="O470" s="120"/>
      <c r="P470" s="120"/>
      <c r="Q470" s="120"/>
    </row>
    <row r="471" spans="6:17" x14ac:dyDescent="0.25">
      <c r="F471" s="120"/>
      <c r="G471" s="121"/>
      <c r="H471" s="120"/>
      <c r="I471" s="121"/>
      <c r="J471" s="121"/>
      <c r="K471" s="53"/>
      <c r="L471" s="120"/>
      <c r="M471" s="120"/>
      <c r="N471" s="120"/>
      <c r="O471" s="120"/>
      <c r="P471" s="120"/>
      <c r="Q471" s="120"/>
    </row>
    <row r="472" spans="6:17" x14ac:dyDescent="0.25">
      <c r="F472" s="120"/>
      <c r="G472" s="121"/>
      <c r="H472" s="120"/>
      <c r="I472" s="121"/>
      <c r="J472" s="121"/>
      <c r="K472" s="53"/>
      <c r="L472" s="120"/>
      <c r="M472" s="120"/>
      <c r="N472" s="120"/>
      <c r="O472" s="120"/>
      <c r="P472" s="120"/>
      <c r="Q472" s="120"/>
    </row>
    <row r="473" spans="6:17" x14ac:dyDescent="0.25">
      <c r="F473" s="120"/>
      <c r="G473" s="121"/>
      <c r="H473" s="120"/>
      <c r="I473" s="121"/>
      <c r="J473" s="121"/>
      <c r="K473" s="53"/>
      <c r="L473" s="120"/>
      <c r="M473" s="120"/>
      <c r="N473" s="120"/>
      <c r="O473" s="120"/>
      <c r="P473" s="120"/>
      <c r="Q473" s="120"/>
    </row>
    <row r="474" spans="6:17" x14ac:dyDescent="0.25">
      <c r="F474" s="120"/>
      <c r="G474" s="121"/>
      <c r="H474" s="120"/>
      <c r="I474" s="121"/>
      <c r="J474" s="121"/>
      <c r="K474" s="53"/>
      <c r="L474" s="120"/>
      <c r="M474" s="120"/>
      <c r="N474" s="120"/>
      <c r="O474" s="120"/>
      <c r="P474" s="120"/>
      <c r="Q474" s="120"/>
    </row>
    <row r="475" spans="6:17" x14ac:dyDescent="0.25">
      <c r="F475" s="120"/>
      <c r="G475" s="121"/>
      <c r="H475" s="120"/>
      <c r="I475" s="121"/>
      <c r="J475" s="121"/>
      <c r="K475" s="53"/>
      <c r="L475" s="120"/>
      <c r="M475" s="120"/>
      <c r="N475" s="120"/>
      <c r="O475" s="120"/>
      <c r="P475" s="120"/>
      <c r="Q475" s="120"/>
    </row>
    <row r="476" spans="6:17" x14ac:dyDescent="0.25">
      <c r="F476" s="120"/>
      <c r="G476" s="121"/>
      <c r="H476" s="120"/>
      <c r="I476" s="121"/>
      <c r="J476" s="121"/>
      <c r="K476" s="53"/>
      <c r="L476" s="120"/>
      <c r="M476" s="120"/>
      <c r="N476" s="120"/>
      <c r="O476" s="120"/>
      <c r="P476" s="120"/>
      <c r="Q476" s="120"/>
    </row>
    <row r="477" spans="6:17" x14ac:dyDescent="0.25">
      <c r="F477" s="120"/>
      <c r="G477" s="121"/>
      <c r="H477" s="120"/>
      <c r="I477" s="121"/>
      <c r="J477" s="121"/>
      <c r="K477" s="53"/>
      <c r="L477" s="120"/>
      <c r="M477" s="120"/>
      <c r="N477" s="120"/>
      <c r="O477" s="120"/>
      <c r="P477" s="120"/>
      <c r="Q477" s="120"/>
    </row>
    <row r="478" spans="6:17" x14ac:dyDescent="0.25">
      <c r="F478" s="120"/>
      <c r="G478" s="121"/>
      <c r="H478" s="120"/>
      <c r="I478" s="121"/>
      <c r="J478" s="121"/>
      <c r="K478" s="53"/>
      <c r="L478" s="120"/>
      <c r="M478" s="120"/>
      <c r="N478" s="120"/>
      <c r="O478" s="120"/>
      <c r="P478" s="120"/>
      <c r="Q478" s="120"/>
    </row>
    <row r="479" spans="6:17" x14ac:dyDescent="0.25">
      <c r="F479" s="120"/>
      <c r="G479" s="121"/>
      <c r="H479" s="120"/>
      <c r="I479" s="121"/>
      <c r="J479" s="121"/>
      <c r="K479" s="53"/>
      <c r="L479" s="120"/>
      <c r="M479" s="120"/>
      <c r="N479" s="120"/>
      <c r="O479" s="120"/>
      <c r="P479" s="120"/>
      <c r="Q479" s="120"/>
    </row>
    <row r="480" spans="6:17" x14ac:dyDescent="0.25">
      <c r="F480" s="120"/>
      <c r="G480" s="121"/>
      <c r="H480" s="120"/>
      <c r="I480" s="121"/>
      <c r="J480" s="121"/>
      <c r="K480" s="53"/>
      <c r="L480" s="120"/>
      <c r="M480" s="120"/>
      <c r="N480" s="120"/>
      <c r="O480" s="120"/>
      <c r="P480" s="120"/>
      <c r="Q480" s="120"/>
    </row>
    <row r="481" spans="6:17" x14ac:dyDescent="0.25">
      <c r="F481" s="120"/>
      <c r="G481" s="121"/>
      <c r="H481" s="120"/>
      <c r="I481" s="121"/>
      <c r="J481" s="121"/>
      <c r="K481" s="53"/>
      <c r="L481" s="120"/>
      <c r="M481" s="120"/>
      <c r="N481" s="120"/>
      <c r="O481" s="120"/>
      <c r="P481" s="120"/>
      <c r="Q481" s="120"/>
    </row>
    <row r="482" spans="6:17" x14ac:dyDescent="0.25">
      <c r="F482" s="120"/>
      <c r="G482" s="121"/>
      <c r="H482" s="120"/>
      <c r="I482" s="121"/>
      <c r="J482" s="121"/>
      <c r="K482" s="53"/>
      <c r="L482" s="120"/>
      <c r="M482" s="120"/>
      <c r="N482" s="120"/>
      <c r="O482" s="120"/>
      <c r="P482" s="120"/>
      <c r="Q482" s="120"/>
    </row>
    <row r="483" spans="6:17" x14ac:dyDescent="0.25">
      <c r="F483" s="120"/>
      <c r="G483" s="121"/>
      <c r="H483" s="120"/>
      <c r="I483" s="121"/>
      <c r="J483" s="121"/>
      <c r="K483" s="53"/>
      <c r="L483" s="120"/>
      <c r="M483" s="120"/>
      <c r="N483" s="120"/>
      <c r="O483" s="120"/>
      <c r="P483" s="120"/>
      <c r="Q483" s="120"/>
    </row>
    <row r="484" spans="6:17" x14ac:dyDescent="0.25">
      <c r="F484" s="120"/>
      <c r="G484" s="121"/>
      <c r="H484" s="120"/>
      <c r="I484" s="121"/>
      <c r="J484" s="121"/>
      <c r="K484" s="53"/>
      <c r="L484" s="120"/>
      <c r="M484" s="120"/>
      <c r="N484" s="120"/>
      <c r="O484" s="120"/>
      <c r="P484" s="120"/>
      <c r="Q484" s="120"/>
    </row>
    <row r="485" spans="6:17" x14ac:dyDescent="0.25">
      <c r="F485" s="120"/>
      <c r="G485" s="121"/>
      <c r="H485" s="120"/>
      <c r="I485" s="121"/>
      <c r="J485" s="121"/>
      <c r="K485" s="53"/>
      <c r="L485" s="120"/>
      <c r="M485" s="120"/>
      <c r="N485" s="120"/>
      <c r="O485" s="120"/>
      <c r="P485" s="120"/>
      <c r="Q485" s="120"/>
    </row>
    <row r="486" spans="6:17" x14ac:dyDescent="0.25">
      <c r="F486" s="120"/>
      <c r="G486" s="121"/>
      <c r="H486" s="120"/>
      <c r="I486" s="121"/>
      <c r="J486" s="121"/>
      <c r="K486" s="53"/>
      <c r="L486" s="120"/>
      <c r="M486" s="120"/>
      <c r="N486" s="120"/>
      <c r="O486" s="120"/>
      <c r="P486" s="120"/>
      <c r="Q486" s="120"/>
    </row>
    <row r="487" spans="6:17" x14ac:dyDescent="0.25">
      <c r="F487" s="120"/>
      <c r="G487" s="121"/>
      <c r="H487" s="120"/>
      <c r="I487" s="121"/>
      <c r="J487" s="121"/>
      <c r="K487" s="53"/>
      <c r="L487" s="120"/>
      <c r="M487" s="120"/>
      <c r="N487" s="120"/>
      <c r="O487" s="120"/>
      <c r="P487" s="120"/>
      <c r="Q487" s="120"/>
    </row>
    <row r="488" spans="6:17" x14ac:dyDescent="0.25">
      <c r="F488" s="120"/>
      <c r="G488" s="121"/>
      <c r="H488" s="120"/>
      <c r="I488" s="121"/>
      <c r="J488" s="121"/>
      <c r="K488" s="53"/>
      <c r="L488" s="120"/>
      <c r="M488" s="120"/>
      <c r="N488" s="120"/>
      <c r="O488" s="120"/>
      <c r="P488" s="120"/>
      <c r="Q488" s="120"/>
    </row>
    <row r="489" spans="6:17" x14ac:dyDescent="0.25">
      <c r="F489" s="120"/>
      <c r="G489" s="121"/>
      <c r="H489" s="120"/>
      <c r="I489" s="121"/>
      <c r="J489" s="121"/>
      <c r="K489" s="53"/>
      <c r="L489" s="120"/>
      <c r="M489" s="120"/>
      <c r="N489" s="120"/>
      <c r="O489" s="120"/>
      <c r="P489" s="120"/>
      <c r="Q489" s="120"/>
    </row>
    <row r="490" spans="6:17" x14ac:dyDescent="0.25">
      <c r="F490" s="120"/>
      <c r="G490" s="121"/>
      <c r="H490" s="120"/>
      <c r="I490" s="121"/>
      <c r="J490" s="121"/>
      <c r="K490" s="53"/>
      <c r="L490" s="120"/>
      <c r="M490" s="120"/>
      <c r="N490" s="120"/>
      <c r="O490" s="120"/>
      <c r="P490" s="120"/>
      <c r="Q490" s="120"/>
    </row>
    <row r="491" spans="6:17" x14ac:dyDescent="0.25">
      <c r="F491" s="120"/>
      <c r="G491" s="121"/>
      <c r="H491" s="120"/>
      <c r="I491" s="121"/>
      <c r="J491" s="121"/>
      <c r="K491" s="53"/>
      <c r="L491" s="120"/>
      <c r="M491" s="120"/>
      <c r="N491" s="120"/>
      <c r="O491" s="120"/>
      <c r="P491" s="120"/>
      <c r="Q491" s="120"/>
    </row>
    <row r="492" spans="6:17" x14ac:dyDescent="0.25">
      <c r="F492" s="120"/>
      <c r="G492" s="121"/>
      <c r="H492" s="120"/>
      <c r="I492" s="121"/>
      <c r="J492" s="121"/>
      <c r="K492" s="53"/>
      <c r="L492" s="120"/>
      <c r="M492" s="120"/>
      <c r="N492" s="120"/>
      <c r="O492" s="120"/>
      <c r="P492" s="120"/>
      <c r="Q492" s="120"/>
    </row>
    <row r="493" spans="6:17" x14ac:dyDescent="0.25">
      <c r="F493" s="120"/>
      <c r="G493" s="121"/>
      <c r="H493" s="120"/>
      <c r="I493" s="121"/>
      <c r="J493" s="121"/>
      <c r="K493" s="53"/>
      <c r="L493" s="120"/>
      <c r="M493" s="120"/>
      <c r="N493" s="120"/>
      <c r="O493" s="120"/>
      <c r="P493" s="120"/>
      <c r="Q493" s="120"/>
    </row>
    <row r="494" spans="6:17" x14ac:dyDescent="0.25">
      <c r="F494" s="120"/>
      <c r="G494" s="121"/>
      <c r="H494" s="120"/>
      <c r="I494" s="121"/>
      <c r="J494" s="121"/>
      <c r="K494" s="53"/>
      <c r="L494" s="120"/>
      <c r="M494" s="120"/>
      <c r="N494" s="120"/>
      <c r="O494" s="120"/>
      <c r="P494" s="120"/>
      <c r="Q494" s="120"/>
    </row>
    <row r="495" spans="6:17" x14ac:dyDescent="0.25">
      <c r="F495" s="120"/>
      <c r="G495" s="121"/>
      <c r="H495" s="120"/>
      <c r="I495" s="121"/>
      <c r="J495" s="121"/>
      <c r="K495" s="53"/>
      <c r="L495" s="120"/>
      <c r="M495" s="120"/>
      <c r="N495" s="120"/>
      <c r="O495" s="120"/>
      <c r="P495" s="120"/>
      <c r="Q495" s="120"/>
    </row>
    <row r="496" spans="6:17" x14ac:dyDescent="0.25">
      <c r="F496" s="120"/>
      <c r="G496" s="121"/>
      <c r="H496" s="120"/>
      <c r="I496" s="121"/>
      <c r="J496" s="121"/>
      <c r="K496" s="53"/>
      <c r="L496" s="120"/>
      <c r="M496" s="120"/>
      <c r="N496" s="120"/>
      <c r="O496" s="120"/>
      <c r="P496" s="120"/>
      <c r="Q496" s="120"/>
    </row>
    <row r="497" spans="6:17" x14ac:dyDescent="0.25">
      <c r="F497" s="120"/>
      <c r="G497" s="121"/>
      <c r="H497" s="120"/>
      <c r="I497" s="121"/>
      <c r="J497" s="121"/>
      <c r="K497" s="53"/>
      <c r="L497" s="120"/>
      <c r="M497" s="120"/>
      <c r="N497" s="120"/>
      <c r="O497" s="120"/>
      <c r="P497" s="120"/>
      <c r="Q497" s="120"/>
    </row>
    <row r="498" spans="6:17" x14ac:dyDescent="0.25">
      <c r="F498" s="120"/>
      <c r="G498" s="121"/>
      <c r="H498" s="120"/>
      <c r="I498" s="121"/>
      <c r="J498" s="121"/>
      <c r="K498" s="53"/>
      <c r="L498" s="120"/>
      <c r="M498" s="120"/>
      <c r="N498" s="120"/>
      <c r="O498" s="120"/>
      <c r="P498" s="120"/>
      <c r="Q498" s="120"/>
    </row>
    <row r="499" spans="6:17" x14ac:dyDescent="0.25">
      <c r="F499" s="120"/>
      <c r="G499" s="121"/>
      <c r="H499" s="120"/>
      <c r="I499" s="121"/>
      <c r="J499" s="121"/>
      <c r="K499" s="53"/>
      <c r="L499" s="120"/>
      <c r="M499" s="120"/>
      <c r="N499" s="120"/>
      <c r="O499" s="120"/>
      <c r="P499" s="120"/>
      <c r="Q499" s="120"/>
    </row>
    <row r="500" spans="6:17" x14ac:dyDescent="0.25">
      <c r="F500" s="120"/>
      <c r="G500" s="121"/>
      <c r="H500" s="120"/>
      <c r="I500" s="121"/>
      <c r="J500" s="121"/>
      <c r="K500" s="53"/>
      <c r="L500" s="120"/>
      <c r="M500" s="120"/>
      <c r="N500" s="120"/>
      <c r="O500" s="120"/>
      <c r="P500" s="120"/>
      <c r="Q500" s="120"/>
    </row>
    <row r="501" spans="6:17" x14ac:dyDescent="0.25">
      <c r="F501" s="120"/>
      <c r="G501" s="121"/>
      <c r="H501" s="120"/>
      <c r="I501" s="121"/>
      <c r="J501" s="121"/>
      <c r="K501" s="53"/>
      <c r="L501" s="120"/>
      <c r="M501" s="120"/>
      <c r="N501" s="120"/>
      <c r="O501" s="120"/>
      <c r="P501" s="120"/>
      <c r="Q501" s="120"/>
    </row>
    <row r="502" spans="6:17" x14ac:dyDescent="0.25">
      <c r="F502" s="120"/>
      <c r="G502" s="121"/>
      <c r="H502" s="120"/>
      <c r="I502" s="121"/>
      <c r="J502" s="121"/>
      <c r="K502" s="53"/>
      <c r="L502" s="120"/>
      <c r="M502" s="120"/>
      <c r="N502" s="120"/>
      <c r="O502" s="120"/>
      <c r="P502" s="120"/>
      <c r="Q502" s="120"/>
    </row>
    <row r="503" spans="6:17" x14ac:dyDescent="0.25">
      <c r="F503" s="120"/>
      <c r="G503" s="121"/>
      <c r="H503" s="120"/>
      <c r="I503" s="121"/>
      <c r="J503" s="121"/>
      <c r="K503" s="53"/>
      <c r="L503" s="120"/>
      <c r="M503" s="120"/>
      <c r="N503" s="120"/>
      <c r="O503" s="120"/>
      <c r="P503" s="120"/>
      <c r="Q503" s="120"/>
    </row>
    <row r="504" spans="6:17" x14ac:dyDescent="0.25">
      <c r="F504" s="120"/>
      <c r="G504" s="121"/>
      <c r="H504" s="120"/>
      <c r="I504" s="121"/>
      <c r="J504" s="121"/>
      <c r="K504" s="53"/>
      <c r="L504" s="120"/>
      <c r="M504" s="120"/>
      <c r="N504" s="120"/>
      <c r="O504" s="120"/>
      <c r="P504" s="120"/>
      <c r="Q504" s="120"/>
    </row>
    <row r="505" spans="6:17" x14ac:dyDescent="0.25">
      <c r="F505" s="120"/>
      <c r="G505" s="121"/>
      <c r="H505" s="120"/>
      <c r="I505" s="121"/>
      <c r="J505" s="121"/>
      <c r="K505" s="53"/>
      <c r="L505" s="120"/>
      <c r="M505" s="120"/>
      <c r="N505" s="120"/>
      <c r="O505" s="120"/>
      <c r="P505" s="120"/>
      <c r="Q505" s="120"/>
    </row>
    <row r="506" spans="6:17" x14ac:dyDescent="0.25">
      <c r="F506" s="120"/>
      <c r="G506" s="121"/>
      <c r="H506" s="120"/>
      <c r="I506" s="121"/>
      <c r="J506" s="121"/>
      <c r="K506" s="53"/>
      <c r="L506" s="120"/>
      <c r="M506" s="120"/>
      <c r="N506" s="120"/>
      <c r="O506" s="120"/>
      <c r="P506" s="120"/>
      <c r="Q506" s="120"/>
    </row>
    <row r="507" spans="6:17" x14ac:dyDescent="0.25">
      <c r="F507" s="120"/>
      <c r="G507" s="121"/>
      <c r="H507" s="120"/>
      <c r="I507" s="121"/>
      <c r="J507" s="121"/>
      <c r="K507" s="53"/>
      <c r="L507" s="120"/>
      <c r="M507" s="120"/>
      <c r="N507" s="120"/>
      <c r="O507" s="120"/>
      <c r="P507" s="120"/>
      <c r="Q507" s="120"/>
    </row>
    <row r="508" spans="6:17" x14ac:dyDescent="0.25">
      <c r="F508" s="120"/>
      <c r="G508" s="121"/>
      <c r="H508" s="120"/>
      <c r="I508" s="121"/>
      <c r="J508" s="121"/>
      <c r="K508" s="53"/>
      <c r="L508" s="120"/>
      <c r="M508" s="120"/>
      <c r="N508" s="120"/>
      <c r="O508" s="120"/>
      <c r="P508" s="120"/>
      <c r="Q508" s="120"/>
    </row>
    <row r="509" spans="6:17" x14ac:dyDescent="0.25">
      <c r="F509" s="120"/>
      <c r="G509" s="121"/>
      <c r="H509" s="120"/>
      <c r="I509" s="121"/>
      <c r="J509" s="121"/>
      <c r="K509" s="53"/>
      <c r="L509" s="120"/>
      <c r="M509" s="120"/>
      <c r="N509" s="120"/>
      <c r="O509" s="120"/>
      <c r="P509" s="120"/>
      <c r="Q509" s="120"/>
    </row>
    <row r="510" spans="6:17" x14ac:dyDescent="0.25">
      <c r="F510" s="120"/>
      <c r="G510" s="121"/>
      <c r="H510" s="120"/>
      <c r="I510" s="121"/>
      <c r="J510" s="121"/>
      <c r="K510" s="53"/>
      <c r="L510" s="120"/>
      <c r="M510" s="120"/>
      <c r="N510" s="120"/>
      <c r="O510" s="120"/>
      <c r="P510" s="120"/>
      <c r="Q510" s="120"/>
    </row>
    <row r="511" spans="6:17" x14ac:dyDescent="0.25">
      <c r="F511" s="120"/>
      <c r="G511" s="121"/>
      <c r="H511" s="120"/>
      <c r="I511" s="121"/>
      <c r="J511" s="121"/>
      <c r="K511" s="53"/>
      <c r="L511" s="120"/>
      <c r="M511" s="120"/>
      <c r="N511" s="120"/>
      <c r="O511" s="120"/>
      <c r="P511" s="120"/>
      <c r="Q511" s="120"/>
    </row>
    <row r="512" spans="6:17" x14ac:dyDescent="0.25">
      <c r="F512" s="120"/>
      <c r="G512" s="121"/>
      <c r="H512" s="120"/>
      <c r="I512" s="121"/>
      <c r="J512" s="121"/>
      <c r="K512" s="53"/>
      <c r="L512" s="120"/>
      <c r="M512" s="120"/>
      <c r="N512" s="120"/>
      <c r="O512" s="120"/>
      <c r="P512" s="120"/>
      <c r="Q512" s="120"/>
    </row>
    <row r="513" spans="6:17" x14ac:dyDescent="0.25">
      <c r="F513" s="120"/>
      <c r="G513" s="121"/>
      <c r="H513" s="120"/>
      <c r="I513" s="121"/>
      <c r="J513" s="121"/>
      <c r="K513" s="53"/>
      <c r="L513" s="120"/>
      <c r="M513" s="120"/>
      <c r="N513" s="120"/>
      <c r="O513" s="120"/>
      <c r="P513" s="120"/>
      <c r="Q513" s="120"/>
    </row>
    <row r="514" spans="6:17" x14ac:dyDescent="0.25">
      <c r="F514" s="120"/>
      <c r="G514" s="121"/>
      <c r="H514" s="120"/>
      <c r="I514" s="121"/>
      <c r="J514" s="121"/>
      <c r="K514" s="53"/>
      <c r="L514" s="120"/>
      <c r="M514" s="120"/>
      <c r="N514" s="120"/>
      <c r="O514" s="120"/>
      <c r="P514" s="120"/>
      <c r="Q514" s="120"/>
    </row>
    <row r="515" spans="6:17" x14ac:dyDescent="0.25">
      <c r="F515" s="120"/>
      <c r="G515" s="121"/>
      <c r="H515" s="120"/>
      <c r="I515" s="121"/>
      <c r="J515" s="121"/>
      <c r="K515" s="53"/>
      <c r="L515" s="120"/>
      <c r="M515" s="120"/>
      <c r="N515" s="120"/>
      <c r="O515" s="120"/>
      <c r="P515" s="120"/>
      <c r="Q515" s="120"/>
    </row>
    <row r="516" spans="6:17" x14ac:dyDescent="0.25">
      <c r="F516" s="120"/>
      <c r="G516" s="121"/>
      <c r="H516" s="120"/>
      <c r="I516" s="121"/>
      <c r="J516" s="121"/>
      <c r="K516" s="53"/>
      <c r="L516" s="120"/>
      <c r="M516" s="120"/>
      <c r="N516" s="120"/>
      <c r="O516" s="120"/>
      <c r="P516" s="120"/>
      <c r="Q516" s="120"/>
    </row>
    <row r="517" spans="6:17" x14ac:dyDescent="0.25">
      <c r="F517" s="120"/>
      <c r="G517" s="121"/>
      <c r="H517" s="120"/>
      <c r="I517" s="121"/>
      <c r="J517" s="121"/>
      <c r="K517" s="53"/>
      <c r="L517" s="120"/>
      <c r="M517" s="120"/>
      <c r="N517" s="120"/>
      <c r="O517" s="120"/>
      <c r="P517" s="120"/>
      <c r="Q517" s="120"/>
    </row>
    <row r="518" spans="6:17" x14ac:dyDescent="0.25">
      <c r="F518" s="120"/>
      <c r="G518" s="121"/>
      <c r="H518" s="120"/>
      <c r="I518" s="121"/>
      <c r="J518" s="121"/>
      <c r="K518" s="53"/>
      <c r="L518" s="120"/>
      <c r="M518" s="120"/>
      <c r="N518" s="120"/>
      <c r="O518" s="120"/>
      <c r="P518" s="120"/>
      <c r="Q518" s="120"/>
    </row>
    <row r="519" spans="6:17" x14ac:dyDescent="0.25">
      <c r="F519" s="120"/>
      <c r="G519" s="121"/>
      <c r="H519" s="120"/>
      <c r="I519" s="121"/>
      <c r="J519" s="121"/>
      <c r="K519" s="53"/>
      <c r="L519" s="120"/>
      <c r="M519" s="120"/>
      <c r="N519" s="120"/>
      <c r="O519" s="120"/>
      <c r="P519" s="120"/>
      <c r="Q519" s="120"/>
    </row>
    <row r="520" spans="6:17" x14ac:dyDescent="0.25">
      <c r="F520" s="120"/>
      <c r="G520" s="121"/>
      <c r="H520" s="120"/>
      <c r="I520" s="121"/>
      <c r="J520" s="121"/>
      <c r="K520" s="53"/>
      <c r="L520" s="120"/>
      <c r="M520" s="120"/>
      <c r="N520" s="120"/>
      <c r="O520" s="120"/>
      <c r="P520" s="120"/>
      <c r="Q520" s="120"/>
    </row>
    <row r="521" spans="6:17" x14ac:dyDescent="0.25">
      <c r="F521" s="120"/>
      <c r="G521" s="121"/>
      <c r="H521" s="120"/>
      <c r="I521" s="121"/>
      <c r="J521" s="121"/>
      <c r="K521" s="53"/>
      <c r="L521" s="120"/>
      <c r="M521" s="120"/>
      <c r="N521" s="120"/>
      <c r="O521" s="120"/>
      <c r="P521" s="120"/>
      <c r="Q521" s="120"/>
    </row>
    <row r="522" spans="6:17" x14ac:dyDescent="0.25">
      <c r="F522" s="120"/>
      <c r="G522" s="121"/>
      <c r="H522" s="120"/>
      <c r="I522" s="121"/>
      <c r="J522" s="121"/>
      <c r="K522" s="53"/>
      <c r="L522" s="120"/>
      <c r="M522" s="120"/>
      <c r="N522" s="120"/>
      <c r="O522" s="120"/>
      <c r="P522" s="120"/>
      <c r="Q522" s="120"/>
    </row>
    <row r="523" spans="6:17" x14ac:dyDescent="0.25">
      <c r="F523" s="120"/>
      <c r="G523" s="121"/>
      <c r="H523" s="120"/>
      <c r="I523" s="121"/>
      <c r="J523" s="121"/>
      <c r="K523" s="53"/>
      <c r="L523" s="120"/>
      <c r="M523" s="120"/>
      <c r="N523" s="120"/>
      <c r="O523" s="120"/>
      <c r="P523" s="120"/>
      <c r="Q523" s="120"/>
    </row>
    <row r="524" spans="6:17" x14ac:dyDescent="0.25">
      <c r="F524" s="120"/>
      <c r="G524" s="121"/>
      <c r="H524" s="120"/>
      <c r="I524" s="121"/>
      <c r="J524" s="121"/>
      <c r="K524" s="53"/>
      <c r="L524" s="120"/>
      <c r="M524" s="120"/>
      <c r="N524" s="120"/>
      <c r="O524" s="120"/>
      <c r="P524" s="120"/>
      <c r="Q524" s="120"/>
    </row>
    <row r="525" spans="6:17" x14ac:dyDescent="0.25">
      <c r="F525" s="120"/>
      <c r="G525" s="121"/>
      <c r="H525" s="120"/>
      <c r="I525" s="121"/>
      <c r="J525" s="121"/>
      <c r="K525" s="53"/>
      <c r="L525" s="120"/>
      <c r="M525" s="120"/>
      <c r="N525" s="120"/>
      <c r="O525" s="120"/>
      <c r="P525" s="120"/>
      <c r="Q525" s="120"/>
    </row>
    <row r="526" spans="6:17" x14ac:dyDescent="0.25">
      <c r="F526" s="120"/>
      <c r="G526" s="121"/>
      <c r="H526" s="120"/>
      <c r="I526" s="121"/>
      <c r="J526" s="121"/>
      <c r="K526" s="53"/>
      <c r="L526" s="120"/>
      <c r="M526" s="120"/>
      <c r="N526" s="120"/>
      <c r="O526" s="120"/>
      <c r="P526" s="120"/>
      <c r="Q526" s="120"/>
    </row>
    <row r="527" spans="6:17" x14ac:dyDescent="0.25">
      <c r="F527" s="120"/>
      <c r="G527" s="121"/>
      <c r="H527" s="120"/>
      <c r="I527" s="121"/>
      <c r="J527" s="121"/>
      <c r="K527" s="53"/>
      <c r="L527" s="120"/>
      <c r="M527" s="120"/>
      <c r="N527" s="120"/>
      <c r="O527" s="120"/>
      <c r="P527" s="120"/>
      <c r="Q527" s="120"/>
    </row>
    <row r="528" spans="6:17" x14ac:dyDescent="0.25">
      <c r="F528" s="120"/>
      <c r="G528" s="121"/>
      <c r="H528" s="120"/>
      <c r="I528" s="121"/>
      <c r="J528" s="121"/>
      <c r="K528" s="53"/>
      <c r="L528" s="120"/>
      <c r="M528" s="120"/>
      <c r="N528" s="120"/>
      <c r="O528" s="120"/>
      <c r="P528" s="120"/>
      <c r="Q528" s="120"/>
    </row>
    <row r="529" spans="6:17" x14ac:dyDescent="0.25">
      <c r="F529" s="120"/>
      <c r="G529" s="121"/>
      <c r="H529" s="120"/>
      <c r="I529" s="121"/>
      <c r="J529" s="121"/>
      <c r="K529" s="53"/>
      <c r="L529" s="120"/>
      <c r="M529" s="120"/>
      <c r="N529" s="120"/>
      <c r="O529" s="120"/>
      <c r="P529" s="120"/>
      <c r="Q529" s="120"/>
    </row>
    <row r="530" spans="6:17" x14ac:dyDescent="0.25">
      <c r="F530" s="120"/>
      <c r="G530" s="121"/>
      <c r="H530" s="120"/>
      <c r="I530" s="121"/>
      <c r="J530" s="121"/>
      <c r="K530" s="53"/>
      <c r="L530" s="120"/>
      <c r="M530" s="120"/>
      <c r="N530" s="120"/>
      <c r="O530" s="120"/>
      <c r="P530" s="120"/>
      <c r="Q530" s="120"/>
    </row>
    <row r="531" spans="6:17" x14ac:dyDescent="0.25">
      <c r="F531" s="120"/>
      <c r="G531" s="121"/>
      <c r="H531" s="120"/>
      <c r="I531" s="121"/>
      <c r="J531" s="121"/>
      <c r="K531" s="53"/>
      <c r="L531" s="120"/>
      <c r="M531" s="120"/>
      <c r="N531" s="120"/>
      <c r="O531" s="120"/>
      <c r="P531" s="120"/>
      <c r="Q531" s="120"/>
    </row>
    <row r="532" spans="6:17" x14ac:dyDescent="0.25">
      <c r="F532" s="120"/>
      <c r="G532" s="121"/>
      <c r="H532" s="120"/>
      <c r="I532" s="121"/>
      <c r="J532" s="121"/>
      <c r="K532" s="53"/>
      <c r="L532" s="120"/>
      <c r="M532" s="120"/>
      <c r="N532" s="120"/>
      <c r="O532" s="120"/>
      <c r="P532" s="120"/>
      <c r="Q532" s="120"/>
    </row>
    <row r="533" spans="6:17" x14ac:dyDescent="0.25">
      <c r="F533" s="120"/>
      <c r="G533" s="121"/>
      <c r="H533" s="120"/>
      <c r="I533" s="121"/>
      <c r="J533" s="121"/>
      <c r="K533" s="53"/>
      <c r="L533" s="120"/>
      <c r="M533" s="120"/>
      <c r="N533" s="120"/>
      <c r="O533" s="120"/>
      <c r="P533" s="120"/>
      <c r="Q533" s="120"/>
    </row>
    <row r="534" spans="6:17" x14ac:dyDescent="0.25">
      <c r="F534" s="120"/>
      <c r="G534" s="121"/>
      <c r="H534" s="120"/>
      <c r="I534" s="121"/>
      <c r="J534" s="121"/>
      <c r="K534" s="53"/>
      <c r="L534" s="120"/>
      <c r="M534" s="120"/>
      <c r="N534" s="120"/>
      <c r="O534" s="120"/>
      <c r="P534" s="120"/>
      <c r="Q534" s="120"/>
    </row>
    <row r="535" spans="6:17" x14ac:dyDescent="0.25">
      <c r="F535" s="120"/>
      <c r="G535" s="121"/>
      <c r="H535" s="120"/>
      <c r="I535" s="121"/>
      <c r="J535" s="121"/>
      <c r="K535" s="53"/>
      <c r="L535" s="120"/>
      <c r="M535" s="120"/>
      <c r="N535" s="120"/>
      <c r="O535" s="120"/>
      <c r="P535" s="120"/>
      <c r="Q535" s="120"/>
    </row>
    <row r="536" spans="6:17" x14ac:dyDescent="0.25">
      <c r="F536" s="120"/>
      <c r="G536" s="121"/>
      <c r="H536" s="120"/>
      <c r="I536" s="121"/>
      <c r="J536" s="121"/>
      <c r="K536" s="53"/>
      <c r="L536" s="120"/>
      <c r="M536" s="120"/>
      <c r="N536" s="120"/>
      <c r="O536" s="120"/>
      <c r="P536" s="120"/>
      <c r="Q536" s="120"/>
    </row>
    <row r="537" spans="6:17" x14ac:dyDescent="0.25">
      <c r="F537" s="120"/>
      <c r="G537" s="121"/>
      <c r="H537" s="120"/>
      <c r="I537" s="121"/>
      <c r="J537" s="121"/>
      <c r="K537" s="53"/>
      <c r="L537" s="120"/>
      <c r="M537" s="120"/>
      <c r="N537" s="120"/>
      <c r="O537" s="120"/>
      <c r="P537" s="120"/>
      <c r="Q537" s="120"/>
    </row>
    <row r="538" spans="6:17" x14ac:dyDescent="0.25">
      <c r="F538" s="120"/>
      <c r="G538" s="121"/>
      <c r="H538" s="120"/>
      <c r="I538" s="121"/>
      <c r="J538" s="121"/>
      <c r="K538" s="53"/>
      <c r="L538" s="120"/>
      <c r="M538" s="120"/>
      <c r="N538" s="120"/>
      <c r="O538" s="120"/>
      <c r="P538" s="120"/>
      <c r="Q538" s="120"/>
    </row>
    <row r="539" spans="6:17" x14ac:dyDescent="0.25">
      <c r="F539" s="120"/>
      <c r="G539" s="121"/>
      <c r="H539" s="120"/>
      <c r="I539" s="121"/>
      <c r="J539" s="121"/>
      <c r="K539" s="53"/>
      <c r="L539" s="120"/>
      <c r="M539" s="120"/>
      <c r="N539" s="120"/>
      <c r="O539" s="120"/>
      <c r="P539" s="120"/>
      <c r="Q539" s="120"/>
    </row>
    <row r="540" spans="6:17" x14ac:dyDescent="0.25">
      <c r="F540" s="120"/>
      <c r="G540" s="121"/>
      <c r="H540" s="120"/>
      <c r="I540" s="121"/>
      <c r="J540" s="121"/>
      <c r="K540" s="53"/>
      <c r="L540" s="120"/>
      <c r="M540" s="120"/>
      <c r="N540" s="120"/>
      <c r="O540" s="120"/>
      <c r="P540" s="120"/>
      <c r="Q540" s="120"/>
    </row>
    <row r="541" spans="6:17" x14ac:dyDescent="0.25">
      <c r="F541" s="120"/>
      <c r="G541" s="121"/>
      <c r="H541" s="120"/>
      <c r="I541" s="121"/>
      <c r="J541" s="121"/>
      <c r="K541" s="53"/>
      <c r="L541" s="120"/>
      <c r="M541" s="120"/>
      <c r="N541" s="120"/>
      <c r="O541" s="120"/>
      <c r="P541" s="120"/>
      <c r="Q541" s="120"/>
    </row>
    <row r="542" spans="6:17" x14ac:dyDescent="0.25">
      <c r="F542" s="120"/>
      <c r="G542" s="121"/>
      <c r="H542" s="120"/>
      <c r="I542" s="121"/>
      <c r="J542" s="121"/>
      <c r="K542" s="53"/>
      <c r="L542" s="120"/>
      <c r="M542" s="120"/>
      <c r="N542" s="120"/>
      <c r="O542" s="120"/>
      <c r="P542" s="120"/>
      <c r="Q542" s="120"/>
    </row>
    <row r="543" spans="6:17" x14ac:dyDescent="0.25">
      <c r="F543" s="120"/>
      <c r="G543" s="121"/>
      <c r="H543" s="120"/>
      <c r="I543" s="121"/>
      <c r="J543" s="121"/>
      <c r="K543" s="53"/>
      <c r="L543" s="120"/>
      <c r="M543" s="120"/>
      <c r="N543" s="120"/>
      <c r="O543" s="120"/>
      <c r="P543" s="120"/>
      <c r="Q543" s="120"/>
    </row>
    <row r="544" spans="6:17" x14ac:dyDescent="0.25">
      <c r="F544" s="120"/>
      <c r="G544" s="121"/>
      <c r="H544" s="120"/>
      <c r="I544" s="121"/>
      <c r="J544" s="121"/>
      <c r="K544" s="53"/>
      <c r="L544" s="120"/>
      <c r="M544" s="120"/>
      <c r="N544" s="120"/>
      <c r="O544" s="120"/>
      <c r="P544" s="120"/>
      <c r="Q544" s="120"/>
    </row>
    <row r="545" spans="6:17" x14ac:dyDescent="0.25">
      <c r="F545" s="120"/>
      <c r="G545" s="121"/>
      <c r="H545" s="120"/>
      <c r="I545" s="121"/>
      <c r="J545" s="121"/>
      <c r="K545" s="53"/>
      <c r="L545" s="120"/>
      <c r="M545" s="120"/>
      <c r="N545" s="120"/>
      <c r="O545" s="120"/>
      <c r="P545" s="120"/>
      <c r="Q545" s="120"/>
    </row>
    <row r="546" spans="6:17" x14ac:dyDescent="0.25">
      <c r="F546" s="120"/>
      <c r="G546" s="121"/>
      <c r="H546" s="120"/>
      <c r="I546" s="121"/>
      <c r="J546" s="121"/>
      <c r="K546" s="53"/>
      <c r="L546" s="120"/>
      <c r="M546" s="120"/>
      <c r="N546" s="120"/>
      <c r="O546" s="120"/>
      <c r="P546" s="120"/>
      <c r="Q546" s="120"/>
    </row>
    <row r="547" spans="6:17" x14ac:dyDescent="0.25">
      <c r="F547" s="120"/>
      <c r="G547" s="121"/>
      <c r="H547" s="120"/>
      <c r="I547" s="121"/>
      <c r="J547" s="121"/>
      <c r="K547" s="53"/>
      <c r="L547" s="120"/>
      <c r="M547" s="120"/>
      <c r="N547" s="120"/>
      <c r="O547" s="120"/>
      <c r="P547" s="120"/>
      <c r="Q547" s="120"/>
    </row>
    <row r="548" spans="6:17" x14ac:dyDescent="0.25">
      <c r="F548" s="120"/>
      <c r="G548" s="121"/>
      <c r="H548" s="120"/>
      <c r="I548" s="121"/>
      <c r="J548" s="121"/>
      <c r="K548" s="53"/>
      <c r="L548" s="120"/>
      <c r="M548" s="120"/>
      <c r="N548" s="120"/>
      <c r="O548" s="120"/>
      <c r="P548" s="120"/>
      <c r="Q548" s="120"/>
    </row>
    <row r="549" spans="6:17" x14ac:dyDescent="0.25">
      <c r="F549" s="120"/>
      <c r="G549" s="121"/>
      <c r="H549" s="120"/>
      <c r="I549" s="121"/>
      <c r="J549" s="121"/>
      <c r="K549" s="53"/>
      <c r="L549" s="120"/>
      <c r="M549" s="120"/>
      <c r="N549" s="120"/>
      <c r="O549" s="120"/>
      <c r="P549" s="120"/>
      <c r="Q549" s="120"/>
    </row>
    <row r="550" spans="6:17" x14ac:dyDescent="0.25">
      <c r="F550" s="120"/>
      <c r="G550" s="121"/>
      <c r="H550" s="120"/>
      <c r="I550" s="121"/>
      <c r="J550" s="121"/>
      <c r="K550" s="53"/>
      <c r="L550" s="120"/>
      <c r="M550" s="120"/>
      <c r="N550" s="120"/>
      <c r="O550" s="120"/>
      <c r="P550" s="120"/>
      <c r="Q550" s="120"/>
    </row>
    <row r="551" spans="6:17" x14ac:dyDescent="0.25">
      <c r="F551" s="120"/>
      <c r="G551" s="121"/>
      <c r="H551" s="120"/>
      <c r="I551" s="121"/>
      <c r="J551" s="121"/>
      <c r="K551" s="53"/>
      <c r="L551" s="120"/>
      <c r="M551" s="120"/>
      <c r="N551" s="120"/>
      <c r="O551" s="120"/>
      <c r="P551" s="120"/>
      <c r="Q551" s="120"/>
    </row>
    <row r="552" spans="6:17" x14ac:dyDescent="0.25">
      <c r="F552" s="120"/>
      <c r="G552" s="121"/>
      <c r="H552" s="120"/>
      <c r="I552" s="121"/>
      <c r="J552" s="121"/>
      <c r="K552" s="53"/>
      <c r="L552" s="120"/>
      <c r="M552" s="120"/>
      <c r="N552" s="120"/>
      <c r="O552" s="120"/>
      <c r="P552" s="120"/>
      <c r="Q552" s="120"/>
    </row>
    <row r="553" spans="6:17" x14ac:dyDescent="0.25">
      <c r="F553" s="120"/>
      <c r="G553" s="121"/>
      <c r="H553" s="120"/>
      <c r="I553" s="121"/>
      <c r="J553" s="121"/>
      <c r="K553" s="53"/>
      <c r="L553" s="120"/>
      <c r="M553" s="120"/>
      <c r="N553" s="120"/>
      <c r="O553" s="120"/>
      <c r="P553" s="120"/>
      <c r="Q553" s="120"/>
    </row>
    <row r="554" spans="6:17" x14ac:dyDescent="0.25">
      <c r="F554" s="120"/>
      <c r="G554" s="121"/>
      <c r="H554" s="120"/>
      <c r="I554" s="121"/>
      <c r="J554" s="121"/>
      <c r="K554" s="53"/>
      <c r="L554" s="120"/>
      <c r="M554" s="120"/>
      <c r="N554" s="120"/>
      <c r="O554" s="120"/>
      <c r="P554" s="120"/>
      <c r="Q554" s="120"/>
    </row>
    <row r="555" spans="6:17" x14ac:dyDescent="0.25">
      <c r="F555" s="120"/>
      <c r="G555" s="121"/>
      <c r="H555" s="120"/>
      <c r="I555" s="121"/>
      <c r="J555" s="121"/>
      <c r="K555" s="53"/>
      <c r="L555" s="120"/>
      <c r="M555" s="120"/>
      <c r="N555" s="120"/>
      <c r="O555" s="120"/>
      <c r="P555" s="120"/>
      <c r="Q555" s="120"/>
    </row>
    <row r="556" spans="6:17" x14ac:dyDescent="0.25">
      <c r="F556" s="120"/>
      <c r="G556" s="121"/>
      <c r="H556" s="120"/>
      <c r="I556" s="121"/>
      <c r="J556" s="121"/>
      <c r="K556" s="53"/>
      <c r="L556" s="120"/>
      <c r="M556" s="120"/>
      <c r="N556" s="120"/>
      <c r="O556" s="120"/>
      <c r="P556" s="120"/>
      <c r="Q556" s="120"/>
    </row>
    <row r="557" spans="6:17" x14ac:dyDescent="0.25">
      <c r="F557" s="120"/>
      <c r="G557" s="121"/>
      <c r="H557" s="120"/>
      <c r="I557" s="121"/>
      <c r="J557" s="121"/>
      <c r="K557" s="53"/>
      <c r="L557" s="120"/>
      <c r="M557" s="120"/>
      <c r="N557" s="120"/>
      <c r="O557" s="120"/>
      <c r="P557" s="120"/>
      <c r="Q557" s="120"/>
    </row>
    <row r="558" spans="6:17" x14ac:dyDescent="0.25">
      <c r="F558" s="120"/>
      <c r="G558" s="121"/>
      <c r="H558" s="120"/>
      <c r="I558" s="121"/>
      <c r="J558" s="121"/>
      <c r="K558" s="53"/>
      <c r="L558" s="120"/>
      <c r="M558" s="120"/>
      <c r="N558" s="120"/>
      <c r="O558" s="120"/>
      <c r="P558" s="120"/>
      <c r="Q558" s="120"/>
    </row>
    <row r="559" spans="6:17" x14ac:dyDescent="0.25">
      <c r="F559" s="120"/>
      <c r="G559" s="121"/>
      <c r="H559" s="120"/>
      <c r="I559" s="121"/>
      <c r="J559" s="121"/>
      <c r="K559" s="53"/>
      <c r="L559" s="120"/>
      <c r="M559" s="120"/>
      <c r="N559" s="120"/>
      <c r="O559" s="120"/>
      <c r="P559" s="120"/>
      <c r="Q559" s="120"/>
    </row>
    <row r="560" spans="6:17" x14ac:dyDescent="0.25">
      <c r="F560" s="120"/>
      <c r="G560" s="121"/>
      <c r="H560" s="120"/>
      <c r="I560" s="121"/>
      <c r="J560" s="121"/>
      <c r="K560" s="53"/>
      <c r="L560" s="120"/>
      <c r="M560" s="120"/>
      <c r="N560" s="120"/>
      <c r="O560" s="120"/>
      <c r="P560" s="120"/>
      <c r="Q560" s="120"/>
    </row>
    <row r="561" spans="6:17" x14ac:dyDescent="0.25">
      <c r="F561" s="120"/>
      <c r="G561" s="121"/>
      <c r="H561" s="120"/>
      <c r="I561" s="121"/>
      <c r="J561" s="121"/>
      <c r="K561" s="53"/>
      <c r="L561" s="120"/>
      <c r="M561" s="120"/>
      <c r="N561" s="120"/>
      <c r="O561" s="120"/>
      <c r="P561" s="120"/>
      <c r="Q561" s="120"/>
    </row>
    <row r="562" spans="6:17" x14ac:dyDescent="0.25">
      <c r="F562" s="120"/>
      <c r="G562" s="121"/>
      <c r="H562" s="120"/>
      <c r="I562" s="121"/>
      <c r="J562" s="121"/>
      <c r="K562" s="53"/>
      <c r="L562" s="120"/>
      <c r="M562" s="120"/>
      <c r="N562" s="120"/>
      <c r="O562" s="120"/>
      <c r="P562" s="120"/>
      <c r="Q562" s="120"/>
    </row>
    <row r="563" spans="6:17" x14ac:dyDescent="0.25">
      <c r="F563" s="120"/>
      <c r="G563" s="121"/>
      <c r="H563" s="120"/>
      <c r="I563" s="121"/>
      <c r="J563" s="121"/>
      <c r="K563" s="53"/>
      <c r="L563" s="120"/>
      <c r="M563" s="120"/>
      <c r="N563" s="120"/>
      <c r="O563" s="120"/>
      <c r="P563" s="120"/>
      <c r="Q563" s="120"/>
    </row>
    <row r="564" spans="6:17" x14ac:dyDescent="0.25">
      <c r="F564" s="120"/>
      <c r="G564" s="121"/>
      <c r="H564" s="120"/>
      <c r="I564" s="121"/>
      <c r="J564" s="121"/>
      <c r="K564" s="53"/>
      <c r="L564" s="120"/>
      <c r="M564" s="120"/>
      <c r="N564" s="120"/>
      <c r="O564" s="120"/>
      <c r="P564" s="120"/>
      <c r="Q564" s="120"/>
    </row>
    <row r="565" spans="6:17" x14ac:dyDescent="0.25">
      <c r="F565" s="120"/>
      <c r="G565" s="121"/>
      <c r="H565" s="120"/>
      <c r="I565" s="121"/>
      <c r="J565" s="121"/>
      <c r="K565" s="53"/>
      <c r="L565" s="120"/>
      <c r="M565" s="120"/>
      <c r="N565" s="120"/>
      <c r="O565" s="120"/>
      <c r="P565" s="120"/>
      <c r="Q565" s="120"/>
    </row>
    <row r="566" spans="6:17" x14ac:dyDescent="0.25">
      <c r="F566" s="120"/>
      <c r="G566" s="121"/>
      <c r="H566" s="120"/>
      <c r="I566" s="121"/>
      <c r="J566" s="121"/>
      <c r="K566" s="53"/>
      <c r="L566" s="120"/>
      <c r="M566" s="120"/>
      <c r="N566" s="120"/>
      <c r="O566" s="120"/>
      <c r="P566" s="120"/>
      <c r="Q566" s="120"/>
    </row>
    <row r="567" spans="6:17" x14ac:dyDescent="0.25">
      <c r="F567" s="120"/>
      <c r="G567" s="121"/>
      <c r="H567" s="120"/>
      <c r="I567" s="121"/>
      <c r="J567" s="121"/>
      <c r="K567" s="53"/>
      <c r="L567" s="120"/>
      <c r="M567" s="120"/>
      <c r="N567" s="120"/>
      <c r="O567" s="120"/>
      <c r="P567" s="120"/>
      <c r="Q567" s="120"/>
    </row>
    <row r="568" spans="6:17" x14ac:dyDescent="0.25">
      <c r="F568" s="120"/>
      <c r="G568" s="121"/>
      <c r="H568" s="120"/>
      <c r="I568" s="121"/>
      <c r="J568" s="121"/>
      <c r="K568" s="53"/>
      <c r="L568" s="120"/>
      <c r="M568" s="120"/>
      <c r="N568" s="120"/>
      <c r="O568" s="120"/>
      <c r="P568" s="120"/>
      <c r="Q568" s="120"/>
    </row>
    <row r="569" spans="6:17" x14ac:dyDescent="0.25">
      <c r="F569" s="120"/>
      <c r="G569" s="121"/>
      <c r="H569" s="120"/>
      <c r="I569" s="121"/>
      <c r="J569" s="121"/>
      <c r="K569" s="53"/>
      <c r="L569" s="120"/>
      <c r="M569" s="120"/>
      <c r="N569" s="120"/>
      <c r="O569" s="120"/>
      <c r="P569" s="120"/>
      <c r="Q569" s="120"/>
    </row>
    <row r="570" spans="6:17" x14ac:dyDescent="0.25">
      <c r="F570" s="120"/>
      <c r="G570" s="121"/>
      <c r="H570" s="120"/>
      <c r="I570" s="121"/>
      <c r="J570" s="121"/>
      <c r="K570" s="53"/>
      <c r="L570" s="120"/>
      <c r="M570" s="120"/>
      <c r="N570" s="120"/>
      <c r="O570" s="120"/>
      <c r="P570" s="120"/>
      <c r="Q570" s="120"/>
    </row>
    <row r="571" spans="6:17" x14ac:dyDescent="0.25">
      <c r="F571" s="120"/>
      <c r="G571" s="121"/>
      <c r="H571" s="120"/>
      <c r="I571" s="121"/>
      <c r="J571" s="121"/>
      <c r="K571" s="53"/>
      <c r="L571" s="120"/>
      <c r="M571" s="120"/>
      <c r="N571" s="120"/>
      <c r="O571" s="120"/>
      <c r="P571" s="120"/>
      <c r="Q571" s="120"/>
    </row>
    <row r="572" spans="6:17" x14ac:dyDescent="0.25">
      <c r="F572" s="120"/>
      <c r="G572" s="121"/>
      <c r="H572" s="120"/>
      <c r="I572" s="121"/>
      <c r="J572" s="121"/>
      <c r="K572" s="53"/>
      <c r="L572" s="120"/>
      <c r="M572" s="120"/>
      <c r="N572" s="120"/>
      <c r="O572" s="120"/>
      <c r="P572" s="120"/>
      <c r="Q572" s="120"/>
    </row>
    <row r="573" spans="6:17" x14ac:dyDescent="0.25">
      <c r="F573" s="120"/>
      <c r="G573" s="121"/>
      <c r="H573" s="120"/>
      <c r="I573" s="121"/>
      <c r="J573" s="121"/>
      <c r="K573" s="53"/>
      <c r="L573" s="120"/>
      <c r="M573" s="120"/>
      <c r="N573" s="120"/>
      <c r="O573" s="120"/>
      <c r="P573" s="120"/>
      <c r="Q573" s="120"/>
    </row>
    <row r="574" spans="6:17" x14ac:dyDescent="0.25">
      <c r="F574" s="120"/>
      <c r="G574" s="121"/>
      <c r="H574" s="120"/>
      <c r="I574" s="121"/>
      <c r="J574" s="121"/>
      <c r="K574" s="53"/>
      <c r="L574" s="120"/>
      <c r="M574" s="120"/>
      <c r="N574" s="120"/>
      <c r="O574" s="120"/>
      <c r="P574" s="120"/>
      <c r="Q574" s="120"/>
    </row>
    <row r="575" spans="6:17" x14ac:dyDescent="0.25">
      <c r="F575" s="120"/>
      <c r="G575" s="121"/>
      <c r="H575" s="120"/>
      <c r="I575" s="121"/>
      <c r="J575" s="121"/>
      <c r="K575" s="53"/>
      <c r="L575" s="120"/>
      <c r="M575" s="120"/>
      <c r="N575" s="120"/>
      <c r="O575" s="120"/>
      <c r="P575" s="120"/>
      <c r="Q575" s="120"/>
    </row>
    <row r="576" spans="6:17" x14ac:dyDescent="0.25">
      <c r="F576" s="120"/>
      <c r="G576" s="121"/>
      <c r="H576" s="120"/>
      <c r="I576" s="121"/>
      <c r="J576" s="121"/>
      <c r="K576" s="53"/>
      <c r="L576" s="120"/>
      <c r="M576" s="120"/>
      <c r="N576" s="120"/>
      <c r="O576" s="120"/>
      <c r="P576" s="120"/>
      <c r="Q576" s="120"/>
    </row>
    <row r="577" spans="6:17" x14ac:dyDescent="0.25">
      <c r="F577" s="120"/>
      <c r="G577" s="121"/>
      <c r="H577" s="120"/>
      <c r="I577" s="121"/>
      <c r="J577" s="121"/>
      <c r="K577" s="53"/>
      <c r="L577" s="120"/>
      <c r="M577" s="120"/>
      <c r="N577" s="120"/>
      <c r="O577" s="120"/>
      <c r="P577" s="120"/>
      <c r="Q577" s="120"/>
    </row>
    <row r="578" spans="6:17" x14ac:dyDescent="0.25">
      <c r="F578" s="120"/>
      <c r="G578" s="121"/>
      <c r="H578" s="120"/>
      <c r="I578" s="121"/>
      <c r="J578" s="121"/>
      <c r="K578" s="53"/>
      <c r="L578" s="120"/>
      <c r="M578" s="120"/>
      <c r="N578" s="120"/>
      <c r="O578" s="120"/>
      <c r="P578" s="120"/>
      <c r="Q578" s="120"/>
    </row>
    <row r="579" spans="6:17" x14ac:dyDescent="0.25">
      <c r="F579" s="120"/>
      <c r="G579" s="121"/>
      <c r="H579" s="120"/>
      <c r="I579" s="121"/>
      <c r="J579" s="121"/>
      <c r="K579" s="53"/>
      <c r="L579" s="120"/>
      <c r="M579" s="120"/>
      <c r="N579" s="120"/>
      <c r="O579" s="120"/>
      <c r="P579" s="120"/>
      <c r="Q579" s="120"/>
    </row>
    <row r="580" spans="6:17" x14ac:dyDescent="0.25">
      <c r="F580" s="120"/>
      <c r="G580" s="121"/>
      <c r="H580" s="120"/>
      <c r="I580" s="121"/>
      <c r="J580" s="121"/>
      <c r="K580" s="53"/>
      <c r="L580" s="120"/>
      <c r="M580" s="120"/>
      <c r="N580" s="120"/>
      <c r="O580" s="120"/>
      <c r="P580" s="120"/>
      <c r="Q580" s="120"/>
    </row>
    <row r="581" spans="6:17" x14ac:dyDescent="0.25">
      <c r="F581" s="120"/>
      <c r="G581" s="121"/>
      <c r="H581" s="120"/>
      <c r="I581" s="121"/>
      <c r="J581" s="121"/>
      <c r="K581" s="53"/>
      <c r="L581" s="120"/>
      <c r="M581" s="120"/>
      <c r="N581" s="120"/>
      <c r="O581" s="120"/>
      <c r="P581" s="120"/>
      <c r="Q581" s="120"/>
    </row>
    <row r="582" spans="6:17" x14ac:dyDescent="0.25">
      <c r="F582" s="120"/>
      <c r="G582" s="121"/>
      <c r="H582" s="120"/>
      <c r="I582" s="121"/>
      <c r="J582" s="121"/>
      <c r="K582" s="53"/>
      <c r="L582" s="120"/>
      <c r="M582" s="120"/>
      <c r="N582" s="120"/>
      <c r="O582" s="120"/>
      <c r="P582" s="120"/>
      <c r="Q582" s="120"/>
    </row>
    <row r="583" spans="6:17" x14ac:dyDescent="0.25">
      <c r="F583" s="120"/>
      <c r="G583" s="121"/>
      <c r="H583" s="120"/>
      <c r="I583" s="121"/>
      <c r="J583" s="121"/>
      <c r="K583" s="53"/>
      <c r="L583" s="120"/>
      <c r="M583" s="120"/>
      <c r="N583" s="120"/>
      <c r="O583" s="120"/>
      <c r="P583" s="120"/>
      <c r="Q583" s="120"/>
    </row>
    <row r="584" spans="6:17" x14ac:dyDescent="0.25">
      <c r="F584" s="120"/>
      <c r="G584" s="121"/>
      <c r="H584" s="120"/>
      <c r="I584" s="121"/>
      <c r="J584" s="121"/>
      <c r="K584" s="53"/>
      <c r="L584" s="120"/>
      <c r="M584" s="120"/>
      <c r="N584" s="120"/>
      <c r="O584" s="120"/>
      <c r="P584" s="120"/>
      <c r="Q584" s="120"/>
    </row>
    <row r="585" spans="6:17" x14ac:dyDescent="0.25">
      <c r="F585" s="120"/>
      <c r="G585" s="121"/>
      <c r="H585" s="120"/>
      <c r="I585" s="121"/>
      <c r="J585" s="121"/>
      <c r="K585" s="53"/>
      <c r="L585" s="120"/>
      <c r="M585" s="120"/>
      <c r="N585" s="120"/>
      <c r="O585" s="120"/>
      <c r="P585" s="120"/>
      <c r="Q585" s="120"/>
    </row>
    <row r="586" spans="6:17" x14ac:dyDescent="0.25">
      <c r="F586" s="120"/>
      <c r="G586" s="121"/>
      <c r="H586" s="120"/>
      <c r="I586" s="121"/>
      <c r="J586" s="121"/>
      <c r="K586" s="53"/>
      <c r="L586" s="120"/>
      <c r="M586" s="120"/>
      <c r="N586" s="120"/>
      <c r="O586" s="120"/>
      <c r="P586" s="120"/>
      <c r="Q586" s="120"/>
    </row>
    <row r="587" spans="6:17" x14ac:dyDescent="0.25">
      <c r="F587" s="120"/>
      <c r="G587" s="121"/>
      <c r="H587" s="120"/>
      <c r="I587" s="121"/>
      <c r="J587" s="121"/>
      <c r="K587" s="53"/>
      <c r="L587" s="120"/>
      <c r="M587" s="120"/>
      <c r="N587" s="120"/>
      <c r="O587" s="120"/>
      <c r="P587" s="120"/>
      <c r="Q587" s="120"/>
    </row>
    <row r="588" spans="6:17" x14ac:dyDescent="0.25">
      <c r="F588" s="120"/>
      <c r="G588" s="121"/>
      <c r="H588" s="120"/>
      <c r="I588" s="121"/>
      <c r="J588" s="121"/>
      <c r="K588" s="53"/>
      <c r="L588" s="120"/>
      <c r="M588" s="120"/>
      <c r="N588" s="120"/>
      <c r="O588" s="120"/>
      <c r="P588" s="120"/>
      <c r="Q588" s="120"/>
    </row>
    <row r="589" spans="6:17" x14ac:dyDescent="0.25">
      <c r="F589" s="120"/>
      <c r="G589" s="121"/>
      <c r="H589" s="120"/>
      <c r="I589" s="121"/>
      <c r="J589" s="121"/>
      <c r="K589" s="53"/>
      <c r="L589" s="120"/>
      <c r="M589" s="120"/>
      <c r="N589" s="120"/>
      <c r="O589" s="120"/>
      <c r="P589" s="120"/>
      <c r="Q589" s="120"/>
    </row>
    <row r="590" spans="6:17" x14ac:dyDescent="0.25">
      <c r="F590" s="120"/>
      <c r="G590" s="121"/>
      <c r="H590" s="120"/>
      <c r="I590" s="121"/>
      <c r="J590" s="121"/>
      <c r="K590" s="53"/>
      <c r="L590" s="120"/>
      <c r="M590" s="120"/>
      <c r="N590" s="120"/>
      <c r="O590" s="120"/>
      <c r="P590" s="120"/>
      <c r="Q590" s="120"/>
    </row>
    <row r="591" spans="6:17" x14ac:dyDescent="0.25">
      <c r="F591" s="120"/>
      <c r="G591" s="121"/>
      <c r="H591" s="120"/>
      <c r="I591" s="121"/>
      <c r="J591" s="121"/>
      <c r="K591" s="53"/>
      <c r="L591" s="120"/>
      <c r="M591" s="120"/>
      <c r="N591" s="120"/>
      <c r="O591" s="120"/>
      <c r="P591" s="120"/>
      <c r="Q591" s="120"/>
    </row>
    <row r="592" spans="6:17" x14ac:dyDescent="0.25">
      <c r="F592" s="120"/>
      <c r="G592" s="121"/>
      <c r="H592" s="120"/>
      <c r="I592" s="121"/>
      <c r="J592" s="121"/>
      <c r="K592" s="53"/>
      <c r="L592" s="120"/>
      <c r="M592" s="120"/>
      <c r="N592" s="120"/>
      <c r="O592" s="120"/>
      <c r="P592" s="120"/>
      <c r="Q592" s="120"/>
    </row>
    <row r="593" spans="6:17" x14ac:dyDescent="0.25">
      <c r="F593" s="120"/>
      <c r="G593" s="121"/>
      <c r="H593" s="120"/>
      <c r="I593" s="121"/>
      <c r="J593" s="121"/>
      <c r="K593" s="53"/>
      <c r="L593" s="120"/>
      <c r="M593" s="120"/>
      <c r="N593" s="120"/>
      <c r="O593" s="120"/>
      <c r="P593" s="120"/>
      <c r="Q593" s="120"/>
    </row>
    <row r="594" spans="6:17" x14ac:dyDescent="0.25">
      <c r="F594" s="120"/>
      <c r="G594" s="121"/>
      <c r="H594" s="120"/>
      <c r="I594" s="121"/>
      <c r="J594" s="121"/>
      <c r="K594" s="53"/>
      <c r="L594" s="120"/>
      <c r="M594" s="120"/>
      <c r="N594" s="120"/>
      <c r="O594" s="120"/>
      <c r="P594" s="120"/>
      <c r="Q594" s="120"/>
    </row>
    <row r="595" spans="6:17" x14ac:dyDescent="0.25">
      <c r="F595" s="120"/>
      <c r="G595" s="121"/>
      <c r="H595" s="120"/>
      <c r="I595" s="121"/>
      <c r="J595" s="121"/>
      <c r="K595" s="53"/>
      <c r="L595" s="120"/>
      <c r="M595" s="120"/>
      <c r="N595" s="120"/>
      <c r="O595" s="120"/>
      <c r="P595" s="120"/>
      <c r="Q595" s="120"/>
    </row>
    <row r="596" spans="6:17" x14ac:dyDescent="0.25">
      <c r="F596" s="120"/>
      <c r="G596" s="121"/>
      <c r="H596" s="120"/>
      <c r="I596" s="121"/>
      <c r="J596" s="121"/>
      <c r="K596" s="53"/>
      <c r="L596" s="120"/>
      <c r="M596" s="120"/>
      <c r="N596" s="120"/>
      <c r="O596" s="120"/>
      <c r="P596" s="120"/>
      <c r="Q596" s="120"/>
    </row>
    <row r="597" spans="6:17" x14ac:dyDescent="0.25">
      <c r="F597" s="120"/>
      <c r="G597" s="121"/>
      <c r="H597" s="120"/>
      <c r="I597" s="121"/>
      <c r="J597" s="121"/>
      <c r="K597" s="53"/>
      <c r="L597" s="120"/>
      <c r="M597" s="120"/>
      <c r="N597" s="120"/>
      <c r="O597" s="120"/>
      <c r="P597" s="120"/>
      <c r="Q597" s="120"/>
    </row>
    <row r="598" spans="6:17" x14ac:dyDescent="0.25">
      <c r="F598" s="120"/>
      <c r="G598" s="121"/>
      <c r="H598" s="120"/>
      <c r="I598" s="121"/>
      <c r="J598" s="121"/>
      <c r="K598" s="53"/>
      <c r="L598" s="120"/>
      <c r="M598" s="120"/>
      <c r="N598" s="120"/>
      <c r="O598" s="120"/>
      <c r="P598" s="120"/>
      <c r="Q598" s="120"/>
    </row>
    <row r="599" spans="6:17" x14ac:dyDescent="0.25">
      <c r="F599" s="120"/>
      <c r="G599" s="121"/>
      <c r="H599" s="120"/>
      <c r="I599" s="121"/>
      <c r="J599" s="121"/>
      <c r="K599" s="53"/>
      <c r="L599" s="120"/>
      <c r="M599" s="120"/>
      <c r="N599" s="120"/>
      <c r="O599" s="120"/>
      <c r="P599" s="120"/>
      <c r="Q599" s="120"/>
    </row>
    <row r="600" spans="6:17" x14ac:dyDescent="0.25">
      <c r="F600" s="120"/>
      <c r="G600" s="121"/>
      <c r="H600" s="120"/>
      <c r="I600" s="121"/>
      <c r="J600" s="121"/>
      <c r="K600" s="53"/>
      <c r="L600" s="120"/>
      <c r="M600" s="120"/>
      <c r="N600" s="120"/>
      <c r="O600" s="120"/>
      <c r="P600" s="120"/>
      <c r="Q600" s="120"/>
    </row>
    <row r="601" spans="6:17" x14ac:dyDescent="0.25">
      <c r="F601" s="120"/>
      <c r="G601" s="121"/>
      <c r="H601" s="120"/>
      <c r="I601" s="121"/>
      <c r="J601" s="121"/>
      <c r="K601" s="53"/>
      <c r="L601" s="120"/>
      <c r="M601" s="120"/>
      <c r="N601" s="120"/>
      <c r="O601" s="120"/>
      <c r="P601" s="120"/>
      <c r="Q601" s="120"/>
    </row>
    <row r="602" spans="6:17" x14ac:dyDescent="0.25">
      <c r="F602" s="120"/>
      <c r="G602" s="121"/>
      <c r="H602" s="120"/>
      <c r="I602" s="121"/>
      <c r="J602" s="121"/>
      <c r="K602" s="53"/>
      <c r="L602" s="120"/>
      <c r="M602" s="120"/>
      <c r="N602" s="120"/>
      <c r="O602" s="120"/>
      <c r="P602" s="120"/>
      <c r="Q602" s="120"/>
    </row>
    <row r="603" spans="6:17" x14ac:dyDescent="0.25">
      <c r="F603" s="120"/>
      <c r="G603" s="121"/>
      <c r="H603" s="120"/>
      <c r="I603" s="121"/>
      <c r="J603" s="121"/>
      <c r="K603" s="53"/>
      <c r="L603" s="120"/>
      <c r="M603" s="120"/>
      <c r="N603" s="120"/>
      <c r="O603" s="120"/>
      <c r="P603" s="120"/>
      <c r="Q603" s="120"/>
    </row>
    <row r="604" spans="6:17" x14ac:dyDescent="0.25">
      <c r="F604" s="120"/>
      <c r="G604" s="121"/>
      <c r="H604" s="120"/>
      <c r="I604" s="121"/>
      <c r="J604" s="121"/>
      <c r="K604" s="53"/>
      <c r="L604" s="120"/>
      <c r="M604" s="120"/>
      <c r="N604" s="120"/>
      <c r="O604" s="120"/>
      <c r="P604" s="120"/>
      <c r="Q604" s="120"/>
    </row>
    <row r="605" spans="6:17" x14ac:dyDescent="0.25">
      <c r="F605" s="120"/>
      <c r="G605" s="121"/>
      <c r="H605" s="120"/>
      <c r="I605" s="121"/>
      <c r="J605" s="121"/>
      <c r="K605" s="53"/>
      <c r="L605" s="120"/>
      <c r="M605" s="120"/>
      <c r="N605" s="120"/>
      <c r="O605" s="120"/>
      <c r="P605" s="120"/>
      <c r="Q605" s="120"/>
    </row>
    <row r="606" spans="6:17" x14ac:dyDescent="0.25">
      <c r="F606" s="120"/>
      <c r="G606" s="121"/>
      <c r="H606" s="120"/>
      <c r="I606" s="121"/>
      <c r="J606" s="121"/>
      <c r="K606" s="53"/>
      <c r="L606" s="120"/>
      <c r="M606" s="120"/>
      <c r="N606" s="120"/>
      <c r="O606" s="120"/>
      <c r="P606" s="120"/>
      <c r="Q606" s="120"/>
    </row>
    <row r="607" spans="6:17" x14ac:dyDescent="0.25">
      <c r="F607" s="120"/>
      <c r="G607" s="121"/>
      <c r="H607" s="120"/>
      <c r="I607" s="121"/>
      <c r="J607" s="121"/>
      <c r="K607" s="53"/>
      <c r="L607" s="120"/>
      <c r="M607" s="120"/>
      <c r="N607" s="120"/>
      <c r="O607" s="120"/>
      <c r="P607" s="120"/>
      <c r="Q607" s="120"/>
    </row>
    <row r="608" spans="6:17" x14ac:dyDescent="0.25">
      <c r="F608" s="120"/>
      <c r="G608" s="121"/>
      <c r="H608" s="120"/>
      <c r="I608" s="121"/>
      <c r="J608" s="121"/>
      <c r="K608" s="53"/>
      <c r="L608" s="120"/>
      <c r="M608" s="120"/>
      <c r="N608" s="120"/>
      <c r="O608" s="120"/>
      <c r="P608" s="120"/>
      <c r="Q608" s="120"/>
    </row>
    <row r="609" spans="6:17" x14ac:dyDescent="0.25">
      <c r="F609" s="120"/>
      <c r="G609" s="121"/>
      <c r="H609" s="120"/>
      <c r="I609" s="121"/>
      <c r="J609" s="121"/>
      <c r="K609" s="53"/>
      <c r="L609" s="120"/>
      <c r="M609" s="120"/>
      <c r="N609" s="120"/>
      <c r="O609" s="120"/>
      <c r="P609" s="120"/>
      <c r="Q609" s="120"/>
    </row>
    <row r="610" spans="6:17" x14ac:dyDescent="0.25">
      <c r="F610" s="120"/>
      <c r="G610" s="121"/>
      <c r="H610" s="120"/>
      <c r="I610" s="121"/>
      <c r="J610" s="121"/>
      <c r="K610" s="53"/>
      <c r="L610" s="120"/>
      <c r="M610" s="120"/>
      <c r="N610" s="120"/>
      <c r="O610" s="120"/>
      <c r="P610" s="120"/>
      <c r="Q610" s="120"/>
    </row>
    <row r="611" spans="6:17" x14ac:dyDescent="0.25">
      <c r="F611" s="120"/>
      <c r="G611" s="121"/>
      <c r="H611" s="120"/>
      <c r="I611" s="121"/>
      <c r="J611" s="121"/>
      <c r="K611" s="53"/>
      <c r="L611" s="120"/>
      <c r="M611" s="120"/>
      <c r="N611" s="120"/>
      <c r="O611" s="120"/>
      <c r="P611" s="120"/>
      <c r="Q611" s="120"/>
    </row>
    <row r="612" spans="6:17" x14ac:dyDescent="0.25">
      <c r="F612" s="120"/>
      <c r="G612" s="121"/>
      <c r="H612" s="120"/>
      <c r="I612" s="121"/>
      <c r="J612" s="121"/>
      <c r="K612" s="53"/>
      <c r="L612" s="120"/>
      <c r="M612" s="120"/>
      <c r="N612" s="120"/>
      <c r="O612" s="120"/>
      <c r="P612" s="120"/>
      <c r="Q612" s="120"/>
    </row>
    <row r="613" spans="6:17" x14ac:dyDescent="0.25">
      <c r="F613" s="120"/>
      <c r="G613" s="121"/>
      <c r="H613" s="120"/>
      <c r="I613" s="121"/>
      <c r="J613" s="121"/>
      <c r="K613" s="53"/>
      <c r="L613" s="120"/>
      <c r="M613" s="120"/>
      <c r="N613" s="120"/>
      <c r="O613" s="120"/>
      <c r="P613" s="120"/>
      <c r="Q613" s="120"/>
    </row>
    <row r="614" spans="6:17" x14ac:dyDescent="0.25">
      <c r="F614" s="120"/>
      <c r="G614" s="121"/>
      <c r="H614" s="120"/>
      <c r="I614" s="121"/>
      <c r="J614" s="121"/>
      <c r="K614" s="53"/>
      <c r="L614" s="120"/>
      <c r="M614" s="120"/>
      <c r="N614" s="120"/>
      <c r="O614" s="120"/>
      <c r="P614" s="120"/>
      <c r="Q614" s="120"/>
    </row>
    <row r="615" spans="6:17" x14ac:dyDescent="0.25">
      <c r="F615" s="120"/>
      <c r="G615" s="121"/>
      <c r="H615" s="120"/>
      <c r="I615" s="121"/>
      <c r="J615" s="121"/>
      <c r="K615" s="53"/>
      <c r="L615" s="120"/>
      <c r="M615" s="120"/>
      <c r="N615" s="120"/>
      <c r="O615" s="120"/>
      <c r="P615" s="120"/>
      <c r="Q615" s="120"/>
    </row>
    <row r="616" spans="6:17" x14ac:dyDescent="0.25">
      <c r="F616" s="120"/>
      <c r="G616" s="121"/>
      <c r="H616" s="120"/>
      <c r="I616" s="121"/>
      <c r="J616" s="121"/>
      <c r="K616" s="53"/>
      <c r="L616" s="120"/>
      <c r="M616" s="120"/>
      <c r="N616" s="120"/>
      <c r="O616" s="120"/>
      <c r="P616" s="120"/>
      <c r="Q616" s="120"/>
    </row>
    <row r="617" spans="6:17" x14ac:dyDescent="0.25">
      <c r="F617" s="120"/>
      <c r="G617" s="121"/>
      <c r="H617" s="120"/>
      <c r="I617" s="121"/>
      <c r="J617" s="121"/>
      <c r="K617" s="53"/>
      <c r="L617" s="120"/>
      <c r="M617" s="120"/>
      <c r="N617" s="120"/>
      <c r="O617" s="120"/>
      <c r="P617" s="120"/>
      <c r="Q617" s="120"/>
    </row>
    <row r="618" spans="6:17" x14ac:dyDescent="0.25">
      <c r="F618" s="120"/>
      <c r="G618" s="121"/>
      <c r="H618" s="120"/>
      <c r="I618" s="121"/>
      <c r="J618" s="121"/>
      <c r="K618" s="53"/>
      <c r="L618" s="120"/>
      <c r="M618" s="120"/>
      <c r="N618" s="120"/>
      <c r="O618" s="120"/>
      <c r="P618" s="120"/>
      <c r="Q618" s="120"/>
    </row>
    <row r="619" spans="6:17" x14ac:dyDescent="0.25">
      <c r="F619" s="120"/>
      <c r="G619" s="121"/>
      <c r="H619" s="120"/>
      <c r="I619" s="121"/>
      <c r="J619" s="121"/>
      <c r="K619" s="53"/>
      <c r="L619" s="120"/>
      <c r="M619" s="120"/>
      <c r="N619" s="120"/>
      <c r="O619" s="120"/>
      <c r="P619" s="120"/>
      <c r="Q619" s="120"/>
    </row>
    <row r="620" spans="6:17" x14ac:dyDescent="0.25">
      <c r="F620" s="120"/>
      <c r="G620" s="121"/>
      <c r="H620" s="120"/>
      <c r="I620" s="121"/>
      <c r="J620" s="121"/>
      <c r="K620" s="53"/>
      <c r="L620" s="120"/>
      <c r="M620" s="120"/>
      <c r="N620" s="120"/>
      <c r="O620" s="120"/>
      <c r="P620" s="120"/>
      <c r="Q620" s="120"/>
    </row>
    <row r="621" spans="6:17" x14ac:dyDescent="0.25">
      <c r="F621" s="120"/>
      <c r="G621" s="121"/>
      <c r="H621" s="120"/>
      <c r="I621" s="121"/>
      <c r="J621" s="121"/>
      <c r="K621" s="53"/>
      <c r="L621" s="120"/>
      <c r="M621" s="120"/>
      <c r="N621" s="120"/>
      <c r="O621" s="120"/>
      <c r="P621" s="120"/>
      <c r="Q621" s="120"/>
    </row>
    <row r="622" spans="6:17" x14ac:dyDescent="0.25">
      <c r="F622" s="120"/>
      <c r="G622" s="121"/>
      <c r="H622" s="120"/>
      <c r="I622" s="121"/>
      <c r="J622" s="121"/>
      <c r="K622" s="53"/>
      <c r="L622" s="120"/>
      <c r="M622" s="120"/>
      <c r="N622" s="120"/>
      <c r="O622" s="120"/>
      <c r="P622" s="120"/>
      <c r="Q622" s="120"/>
    </row>
    <row r="623" spans="6:17" x14ac:dyDescent="0.25">
      <c r="F623" s="120"/>
      <c r="G623" s="121"/>
      <c r="H623" s="120"/>
      <c r="I623" s="121"/>
      <c r="J623" s="121"/>
      <c r="K623" s="53"/>
      <c r="L623" s="120"/>
      <c r="M623" s="120"/>
      <c r="N623" s="120"/>
      <c r="O623" s="120"/>
      <c r="P623" s="120"/>
      <c r="Q623" s="120"/>
    </row>
    <row r="624" spans="6:17" x14ac:dyDescent="0.25">
      <c r="F624" s="120"/>
      <c r="G624" s="121"/>
      <c r="H624" s="120"/>
      <c r="I624" s="121"/>
      <c r="J624" s="121"/>
      <c r="K624" s="53"/>
      <c r="L624" s="120"/>
      <c r="M624" s="120"/>
      <c r="N624" s="120"/>
      <c r="O624" s="120"/>
      <c r="P624" s="120"/>
      <c r="Q624" s="120"/>
    </row>
    <row r="625" spans="6:17" x14ac:dyDescent="0.25">
      <c r="F625" s="120"/>
      <c r="G625" s="121"/>
      <c r="H625" s="120"/>
      <c r="I625" s="121"/>
      <c r="J625" s="121"/>
      <c r="K625" s="53"/>
      <c r="L625" s="120"/>
      <c r="M625" s="120"/>
      <c r="N625" s="120"/>
      <c r="O625" s="120"/>
      <c r="P625" s="120"/>
      <c r="Q625" s="120"/>
    </row>
    <row r="626" spans="6:17" x14ac:dyDescent="0.25">
      <c r="F626" s="120"/>
      <c r="G626" s="121"/>
      <c r="H626" s="120"/>
      <c r="I626" s="121"/>
      <c r="J626" s="121"/>
      <c r="K626" s="53"/>
      <c r="L626" s="120"/>
      <c r="M626" s="120"/>
      <c r="N626" s="120"/>
      <c r="O626" s="120"/>
      <c r="P626" s="120"/>
      <c r="Q626" s="120"/>
    </row>
    <row r="627" spans="6:17" x14ac:dyDescent="0.25">
      <c r="F627" s="120"/>
      <c r="G627" s="121"/>
      <c r="H627" s="120"/>
      <c r="I627" s="121"/>
      <c r="J627" s="121"/>
      <c r="K627" s="53"/>
      <c r="L627" s="120"/>
      <c r="M627" s="120"/>
      <c r="N627" s="120"/>
      <c r="O627" s="120"/>
      <c r="P627" s="120"/>
      <c r="Q627" s="120"/>
    </row>
    <row r="628" spans="6:17" x14ac:dyDescent="0.25">
      <c r="F628" s="120"/>
      <c r="G628" s="121"/>
      <c r="H628" s="120"/>
      <c r="I628" s="121"/>
      <c r="J628" s="121"/>
      <c r="K628" s="53"/>
      <c r="L628" s="120"/>
      <c r="M628" s="120"/>
      <c r="N628" s="120"/>
      <c r="O628" s="120"/>
      <c r="P628" s="120"/>
      <c r="Q628" s="120"/>
    </row>
    <row r="629" spans="6:17" x14ac:dyDescent="0.25">
      <c r="F629" s="120"/>
      <c r="G629" s="121"/>
      <c r="H629" s="120"/>
      <c r="I629" s="121"/>
      <c r="J629" s="121"/>
      <c r="K629" s="53"/>
      <c r="L629" s="120"/>
      <c r="M629" s="120"/>
      <c r="N629" s="120"/>
      <c r="O629" s="120"/>
      <c r="P629" s="120"/>
      <c r="Q629" s="120"/>
    </row>
    <row r="630" spans="6:17" x14ac:dyDescent="0.25">
      <c r="F630" s="120"/>
      <c r="G630" s="121"/>
      <c r="H630" s="120"/>
      <c r="I630" s="121"/>
      <c r="J630" s="121"/>
      <c r="K630" s="53"/>
      <c r="L630" s="120"/>
      <c r="M630" s="120"/>
      <c r="N630" s="120"/>
      <c r="O630" s="120"/>
      <c r="P630" s="120"/>
      <c r="Q630" s="120"/>
    </row>
    <row r="631" spans="6:17" x14ac:dyDescent="0.25">
      <c r="F631" s="120"/>
      <c r="G631" s="121"/>
      <c r="H631" s="120"/>
      <c r="I631" s="121"/>
      <c r="J631" s="121"/>
      <c r="K631" s="53"/>
      <c r="L631" s="120"/>
      <c r="M631" s="120"/>
      <c r="N631" s="120"/>
      <c r="O631" s="120"/>
      <c r="P631" s="120"/>
      <c r="Q631" s="120"/>
    </row>
    <row r="632" spans="6:17" x14ac:dyDescent="0.25">
      <c r="F632" s="120"/>
      <c r="G632" s="121"/>
      <c r="H632" s="120"/>
      <c r="I632" s="121"/>
      <c r="J632" s="121"/>
      <c r="K632" s="53"/>
      <c r="L632" s="120"/>
      <c r="M632" s="120"/>
      <c r="N632" s="120"/>
      <c r="O632" s="120"/>
      <c r="P632" s="120"/>
      <c r="Q632" s="120"/>
    </row>
    <row r="633" spans="6:17" x14ac:dyDescent="0.25">
      <c r="F633" s="120"/>
      <c r="G633" s="121"/>
      <c r="H633" s="120"/>
      <c r="I633" s="121"/>
      <c r="J633" s="121"/>
      <c r="K633" s="53"/>
      <c r="L633" s="120"/>
      <c r="M633" s="120"/>
      <c r="N633" s="120"/>
      <c r="O633" s="120"/>
      <c r="P633" s="120"/>
      <c r="Q633" s="120"/>
    </row>
    <row r="634" spans="6:17" x14ac:dyDescent="0.25">
      <c r="F634" s="120"/>
      <c r="G634" s="121"/>
      <c r="H634" s="120"/>
      <c r="I634" s="121"/>
      <c r="J634" s="121"/>
      <c r="K634" s="53"/>
      <c r="L634" s="120"/>
      <c r="M634" s="120"/>
      <c r="N634" s="120"/>
      <c r="O634" s="120"/>
      <c r="P634" s="120"/>
      <c r="Q634" s="120"/>
    </row>
    <row r="635" spans="6:17" x14ac:dyDescent="0.25">
      <c r="F635" s="120"/>
      <c r="G635" s="121"/>
      <c r="H635" s="120"/>
      <c r="I635" s="121"/>
      <c r="J635" s="121"/>
      <c r="K635" s="53"/>
      <c r="L635" s="120"/>
      <c r="M635" s="120"/>
      <c r="N635" s="120"/>
      <c r="O635" s="120"/>
      <c r="P635" s="120"/>
      <c r="Q635" s="120"/>
    </row>
    <row r="636" spans="6:17" x14ac:dyDescent="0.25">
      <c r="F636" s="120"/>
      <c r="G636" s="121"/>
      <c r="H636" s="120"/>
      <c r="I636" s="121"/>
      <c r="J636" s="121"/>
      <c r="K636" s="53"/>
      <c r="L636" s="120"/>
      <c r="M636" s="120"/>
      <c r="N636" s="120"/>
      <c r="O636" s="120"/>
      <c r="P636" s="120"/>
      <c r="Q636" s="120"/>
    </row>
    <row r="637" spans="6:17" x14ac:dyDescent="0.25">
      <c r="F637" s="120"/>
      <c r="G637" s="121"/>
      <c r="H637" s="120"/>
      <c r="I637" s="121"/>
      <c r="J637" s="121"/>
      <c r="K637" s="53"/>
      <c r="L637" s="120"/>
      <c r="M637" s="120"/>
      <c r="N637" s="120"/>
      <c r="O637" s="120"/>
      <c r="P637" s="120"/>
      <c r="Q637" s="120"/>
    </row>
    <row r="638" spans="6:17" x14ac:dyDescent="0.25">
      <c r="F638" s="120"/>
      <c r="G638" s="121"/>
      <c r="H638" s="120"/>
      <c r="I638" s="121"/>
      <c r="J638" s="121"/>
      <c r="K638" s="53"/>
      <c r="L638" s="120"/>
      <c r="M638" s="120"/>
      <c r="N638" s="120"/>
      <c r="O638" s="120"/>
      <c r="P638" s="120"/>
      <c r="Q638" s="120"/>
    </row>
    <row r="639" spans="6:17" x14ac:dyDescent="0.25">
      <c r="F639" s="120"/>
      <c r="G639" s="121"/>
      <c r="H639" s="120"/>
      <c r="I639" s="121"/>
      <c r="J639" s="121"/>
      <c r="K639" s="53"/>
      <c r="L639" s="120"/>
      <c r="M639" s="120"/>
      <c r="N639" s="120"/>
      <c r="O639" s="120"/>
      <c r="P639" s="120"/>
      <c r="Q639" s="120"/>
    </row>
    <row r="640" spans="6:17" x14ac:dyDescent="0.25">
      <c r="F640" s="120"/>
      <c r="G640" s="121"/>
      <c r="H640" s="120"/>
      <c r="I640" s="121"/>
      <c r="J640" s="121"/>
      <c r="K640" s="53"/>
      <c r="L640" s="120"/>
      <c r="M640" s="120"/>
      <c r="N640" s="120"/>
      <c r="O640" s="120"/>
      <c r="P640" s="120"/>
      <c r="Q640" s="120"/>
    </row>
    <row r="641" spans="6:17" x14ac:dyDescent="0.25">
      <c r="F641" s="120"/>
      <c r="G641" s="121"/>
      <c r="H641" s="120"/>
      <c r="I641" s="121"/>
      <c r="J641" s="121"/>
      <c r="K641" s="53"/>
      <c r="L641" s="120"/>
      <c r="M641" s="120"/>
      <c r="N641" s="120"/>
      <c r="O641" s="120"/>
      <c r="P641" s="120"/>
      <c r="Q641" s="120"/>
    </row>
    <row r="642" spans="6:17" x14ac:dyDescent="0.25">
      <c r="F642" s="120"/>
      <c r="G642" s="121"/>
      <c r="H642" s="120"/>
      <c r="I642" s="121"/>
      <c r="J642" s="121"/>
      <c r="K642" s="53"/>
      <c r="L642" s="120"/>
      <c r="M642" s="120"/>
      <c r="N642" s="120"/>
      <c r="O642" s="120"/>
      <c r="P642" s="120"/>
      <c r="Q642" s="120"/>
    </row>
    <row r="643" spans="6:17" x14ac:dyDescent="0.25">
      <c r="F643" s="120"/>
      <c r="G643" s="121"/>
      <c r="H643" s="120"/>
      <c r="I643" s="121"/>
      <c r="J643" s="121"/>
      <c r="K643" s="53"/>
      <c r="L643" s="120"/>
      <c r="M643" s="120"/>
      <c r="N643" s="120"/>
      <c r="O643" s="120"/>
      <c r="P643" s="120"/>
      <c r="Q643" s="120"/>
    </row>
    <row r="644" spans="6:17" x14ac:dyDescent="0.25">
      <c r="F644" s="120"/>
      <c r="G644" s="121"/>
      <c r="H644" s="120"/>
      <c r="I644" s="121"/>
      <c r="J644" s="121"/>
      <c r="K644" s="53"/>
      <c r="L644" s="120"/>
      <c r="M644" s="120"/>
      <c r="N644" s="120"/>
      <c r="O644" s="120"/>
      <c r="P644" s="120"/>
      <c r="Q644" s="120"/>
    </row>
    <row r="645" spans="6:17" x14ac:dyDescent="0.25">
      <c r="F645" s="120"/>
      <c r="G645" s="121"/>
      <c r="H645" s="120"/>
      <c r="I645" s="121"/>
      <c r="J645" s="121"/>
      <c r="K645" s="53"/>
      <c r="L645" s="120"/>
      <c r="M645" s="120"/>
      <c r="N645" s="120"/>
      <c r="O645" s="120"/>
      <c r="P645" s="120"/>
      <c r="Q645" s="120"/>
    </row>
    <row r="646" spans="6:17" x14ac:dyDescent="0.25">
      <c r="F646" s="120"/>
      <c r="G646" s="121"/>
      <c r="H646" s="120"/>
      <c r="I646" s="121"/>
      <c r="J646" s="121"/>
      <c r="K646" s="53"/>
      <c r="L646" s="120"/>
      <c r="M646" s="120"/>
      <c r="N646" s="120"/>
      <c r="O646" s="120"/>
      <c r="P646" s="120"/>
      <c r="Q646" s="120"/>
    </row>
    <row r="647" spans="6:17" x14ac:dyDescent="0.25">
      <c r="F647" s="120"/>
      <c r="G647" s="121"/>
      <c r="H647" s="120"/>
      <c r="I647" s="121"/>
      <c r="J647" s="121"/>
      <c r="K647" s="53"/>
      <c r="L647" s="120"/>
      <c r="M647" s="120"/>
      <c r="N647" s="120"/>
      <c r="O647" s="120"/>
      <c r="P647" s="120"/>
      <c r="Q647" s="120"/>
    </row>
    <row r="648" spans="6:17" x14ac:dyDescent="0.25">
      <c r="F648" s="120"/>
      <c r="G648" s="121"/>
      <c r="H648" s="120"/>
      <c r="I648" s="121"/>
      <c r="J648" s="121"/>
      <c r="K648" s="53"/>
      <c r="L648" s="120"/>
      <c r="M648" s="120"/>
      <c r="N648" s="120"/>
      <c r="O648" s="120"/>
      <c r="P648" s="120"/>
      <c r="Q648" s="120"/>
    </row>
    <row r="649" spans="6:17" x14ac:dyDescent="0.25">
      <c r="F649" s="120"/>
      <c r="G649" s="121"/>
      <c r="H649" s="120"/>
      <c r="I649" s="121"/>
      <c r="J649" s="121"/>
      <c r="K649" s="53"/>
      <c r="L649" s="120"/>
      <c r="M649" s="120"/>
      <c r="N649" s="120"/>
      <c r="O649" s="120"/>
      <c r="P649" s="120"/>
      <c r="Q649" s="120"/>
    </row>
    <row r="650" spans="6:17" x14ac:dyDescent="0.25">
      <c r="F650" s="120"/>
      <c r="G650" s="121"/>
      <c r="H650" s="120"/>
      <c r="I650" s="121"/>
      <c r="J650" s="121"/>
      <c r="K650" s="53"/>
      <c r="L650" s="120"/>
      <c r="M650" s="120"/>
      <c r="N650" s="120"/>
      <c r="O650" s="120"/>
      <c r="P650" s="120"/>
      <c r="Q650" s="120"/>
    </row>
    <row r="651" spans="6:17" x14ac:dyDescent="0.25">
      <c r="F651" s="120"/>
      <c r="G651" s="121"/>
      <c r="H651" s="120"/>
      <c r="I651" s="121"/>
      <c r="J651" s="121"/>
      <c r="K651" s="53"/>
      <c r="L651" s="120"/>
      <c r="M651" s="120"/>
      <c r="N651" s="120"/>
      <c r="O651" s="120"/>
      <c r="P651" s="120"/>
      <c r="Q651" s="120"/>
    </row>
    <row r="652" spans="6:17" x14ac:dyDescent="0.25">
      <c r="F652" s="120"/>
      <c r="G652" s="121"/>
      <c r="H652" s="120"/>
      <c r="I652" s="121"/>
      <c r="J652" s="121"/>
      <c r="K652" s="53"/>
      <c r="L652" s="120"/>
      <c r="M652" s="120"/>
      <c r="N652" s="120"/>
      <c r="O652" s="120"/>
      <c r="P652" s="120"/>
      <c r="Q652" s="120"/>
    </row>
    <row r="653" spans="6:17" x14ac:dyDescent="0.25">
      <c r="F653" s="120"/>
      <c r="G653" s="121"/>
      <c r="H653" s="120"/>
      <c r="I653" s="121"/>
      <c r="J653" s="121"/>
      <c r="K653" s="53"/>
      <c r="L653" s="120"/>
      <c r="M653" s="120"/>
      <c r="N653" s="120"/>
      <c r="O653" s="120"/>
      <c r="P653" s="120"/>
      <c r="Q653" s="120"/>
    </row>
    <row r="654" spans="6:17" x14ac:dyDescent="0.25">
      <c r="F654" s="120"/>
      <c r="G654" s="121"/>
      <c r="H654" s="120"/>
      <c r="I654" s="121"/>
      <c r="J654" s="121"/>
      <c r="K654" s="53"/>
      <c r="L654" s="120"/>
      <c r="M654" s="120"/>
      <c r="N654" s="120"/>
      <c r="O654" s="120"/>
      <c r="P654" s="120"/>
      <c r="Q654" s="120"/>
    </row>
    <row r="655" spans="6:17" x14ac:dyDescent="0.25">
      <c r="F655" s="120"/>
      <c r="G655" s="121"/>
      <c r="H655" s="120"/>
      <c r="I655" s="121"/>
      <c r="J655" s="121"/>
      <c r="K655" s="53"/>
      <c r="L655" s="120"/>
      <c r="M655" s="120"/>
      <c r="N655" s="120"/>
      <c r="O655" s="120"/>
      <c r="P655" s="120"/>
      <c r="Q655" s="120"/>
    </row>
    <row r="656" spans="6:17" x14ac:dyDescent="0.25">
      <c r="F656" s="120"/>
      <c r="G656" s="121"/>
      <c r="H656" s="120"/>
      <c r="I656" s="121"/>
      <c r="J656" s="121"/>
      <c r="K656" s="53"/>
      <c r="L656" s="120"/>
      <c r="M656" s="120"/>
      <c r="N656" s="120"/>
      <c r="O656" s="120"/>
      <c r="P656" s="120"/>
      <c r="Q656" s="120"/>
    </row>
    <row r="657" spans="6:17" x14ac:dyDescent="0.25">
      <c r="F657" s="120"/>
      <c r="G657" s="121"/>
      <c r="H657" s="120"/>
      <c r="I657" s="121"/>
      <c r="J657" s="121"/>
      <c r="K657" s="53"/>
      <c r="L657" s="120"/>
      <c r="M657" s="120"/>
      <c r="N657" s="120"/>
      <c r="O657" s="120"/>
      <c r="P657" s="120"/>
      <c r="Q657" s="120"/>
    </row>
    <row r="658" spans="6:17" x14ac:dyDescent="0.25">
      <c r="F658" s="120"/>
      <c r="G658" s="121"/>
      <c r="H658" s="120"/>
      <c r="I658" s="121"/>
      <c r="J658" s="121"/>
      <c r="K658" s="53"/>
      <c r="L658" s="120"/>
      <c r="M658" s="120"/>
      <c r="N658" s="120"/>
      <c r="O658" s="120"/>
      <c r="P658" s="120"/>
      <c r="Q658" s="120"/>
    </row>
    <row r="659" spans="6:17" x14ac:dyDescent="0.25">
      <c r="F659" s="120"/>
      <c r="G659" s="121"/>
      <c r="H659" s="120"/>
      <c r="I659" s="121"/>
      <c r="J659" s="121"/>
      <c r="K659" s="53"/>
      <c r="L659" s="120"/>
      <c r="M659" s="120"/>
      <c r="N659" s="120"/>
      <c r="O659" s="120"/>
      <c r="P659" s="120"/>
      <c r="Q659" s="120"/>
    </row>
    <row r="660" spans="6:17" x14ac:dyDescent="0.25">
      <c r="F660" s="120"/>
      <c r="G660" s="121"/>
      <c r="H660" s="120"/>
      <c r="I660" s="121"/>
      <c r="J660" s="121"/>
      <c r="K660" s="53"/>
      <c r="L660" s="120"/>
      <c r="M660" s="120"/>
      <c r="N660" s="120"/>
      <c r="O660" s="120"/>
      <c r="P660" s="120"/>
      <c r="Q660" s="120"/>
    </row>
    <row r="661" spans="6:17" x14ac:dyDescent="0.25">
      <c r="F661" s="120"/>
      <c r="G661" s="121"/>
      <c r="H661" s="120"/>
      <c r="I661" s="121"/>
      <c r="J661" s="121"/>
      <c r="K661" s="53"/>
      <c r="L661" s="120"/>
      <c r="M661" s="120"/>
      <c r="N661" s="120"/>
      <c r="O661" s="120"/>
      <c r="P661" s="120"/>
      <c r="Q661" s="120"/>
    </row>
    <row r="662" spans="6:17" x14ac:dyDescent="0.25">
      <c r="F662" s="120"/>
      <c r="G662" s="121"/>
      <c r="H662" s="120"/>
      <c r="I662" s="121"/>
      <c r="J662" s="121"/>
      <c r="K662" s="53"/>
      <c r="L662" s="120"/>
      <c r="M662" s="120"/>
      <c r="N662" s="120"/>
      <c r="O662" s="120"/>
      <c r="P662" s="120"/>
      <c r="Q662" s="120"/>
    </row>
    <row r="663" spans="6:17" x14ac:dyDescent="0.25">
      <c r="F663" s="120"/>
      <c r="G663" s="121"/>
      <c r="H663" s="120"/>
      <c r="I663" s="121"/>
      <c r="J663" s="121"/>
      <c r="K663" s="53"/>
      <c r="L663" s="120"/>
      <c r="M663" s="120"/>
      <c r="N663" s="120"/>
      <c r="O663" s="120"/>
      <c r="P663" s="120"/>
      <c r="Q663" s="120"/>
    </row>
    <row r="664" spans="6:17" x14ac:dyDescent="0.25">
      <c r="F664" s="120"/>
      <c r="G664" s="121"/>
      <c r="H664" s="120"/>
      <c r="I664" s="121"/>
      <c r="J664" s="121"/>
      <c r="K664" s="53"/>
      <c r="L664" s="120"/>
      <c r="M664" s="120"/>
      <c r="N664" s="120"/>
      <c r="O664" s="120"/>
      <c r="P664" s="120"/>
      <c r="Q664" s="120"/>
    </row>
    <row r="665" spans="6:17" x14ac:dyDescent="0.25">
      <c r="F665" s="120"/>
      <c r="G665" s="121"/>
      <c r="H665" s="120"/>
      <c r="I665" s="121"/>
      <c r="J665" s="121"/>
      <c r="K665" s="53"/>
      <c r="L665" s="120"/>
      <c r="M665" s="120"/>
      <c r="N665" s="120"/>
      <c r="O665" s="120"/>
      <c r="P665" s="120"/>
      <c r="Q665" s="120"/>
    </row>
    <row r="666" spans="6:17" x14ac:dyDescent="0.25">
      <c r="F666" s="120"/>
      <c r="G666" s="121"/>
      <c r="H666" s="120"/>
      <c r="I666" s="121"/>
      <c r="J666" s="121"/>
      <c r="K666" s="53"/>
      <c r="L666" s="120"/>
      <c r="M666" s="120"/>
      <c r="N666" s="120"/>
      <c r="O666" s="120"/>
      <c r="P666" s="120"/>
      <c r="Q666" s="120"/>
    </row>
    <row r="667" spans="6:17" x14ac:dyDescent="0.25">
      <c r="F667" s="120"/>
      <c r="G667" s="121"/>
      <c r="H667" s="120"/>
      <c r="I667" s="121"/>
      <c r="J667" s="121"/>
      <c r="K667" s="53"/>
      <c r="L667" s="120"/>
      <c r="M667" s="120"/>
      <c r="N667" s="120"/>
      <c r="O667" s="120"/>
      <c r="P667" s="120"/>
      <c r="Q667" s="120"/>
    </row>
    <row r="668" spans="6:17" x14ac:dyDescent="0.25">
      <c r="F668" s="120"/>
      <c r="G668" s="121"/>
      <c r="H668" s="120"/>
      <c r="I668" s="121"/>
      <c r="J668" s="121"/>
      <c r="K668" s="53"/>
      <c r="L668" s="120"/>
      <c r="M668" s="120"/>
      <c r="N668" s="120"/>
      <c r="O668" s="120"/>
      <c r="P668" s="120"/>
      <c r="Q668" s="120"/>
    </row>
    <row r="669" spans="6:17" x14ac:dyDescent="0.25">
      <c r="F669" s="120"/>
      <c r="G669" s="121"/>
      <c r="H669" s="120"/>
      <c r="I669" s="121"/>
      <c r="J669" s="121"/>
      <c r="K669" s="53"/>
      <c r="L669" s="120"/>
      <c r="M669" s="120"/>
      <c r="N669" s="120"/>
      <c r="O669" s="120"/>
      <c r="P669" s="120"/>
      <c r="Q669" s="120"/>
    </row>
    <row r="670" spans="6:17" x14ac:dyDescent="0.25">
      <c r="F670" s="120"/>
      <c r="G670" s="121"/>
      <c r="H670" s="120"/>
      <c r="I670" s="121"/>
      <c r="J670" s="121"/>
      <c r="K670" s="53"/>
      <c r="L670" s="120"/>
      <c r="M670" s="120"/>
      <c r="N670" s="120"/>
      <c r="O670" s="120"/>
      <c r="P670" s="120"/>
      <c r="Q670" s="120"/>
    </row>
    <row r="671" spans="6:17" x14ac:dyDescent="0.25">
      <c r="F671" s="120"/>
      <c r="G671" s="121"/>
      <c r="H671" s="120"/>
      <c r="I671" s="121"/>
      <c r="J671" s="121"/>
      <c r="K671" s="53"/>
      <c r="L671" s="120"/>
      <c r="M671" s="120"/>
      <c r="N671" s="120"/>
      <c r="O671" s="120"/>
      <c r="P671" s="120"/>
      <c r="Q671" s="120"/>
    </row>
    <row r="672" spans="6:17" x14ac:dyDescent="0.25">
      <c r="F672" s="120"/>
      <c r="G672" s="121"/>
      <c r="H672" s="120"/>
      <c r="I672" s="121"/>
      <c r="J672" s="121"/>
      <c r="K672" s="53"/>
      <c r="L672" s="120"/>
      <c r="M672" s="120"/>
      <c r="N672" s="120"/>
      <c r="O672" s="120"/>
      <c r="P672" s="120"/>
      <c r="Q672" s="120"/>
    </row>
    <row r="673" spans="6:17" x14ac:dyDescent="0.25">
      <c r="F673" s="120"/>
      <c r="G673" s="121"/>
      <c r="H673" s="120"/>
      <c r="I673" s="121"/>
      <c r="J673" s="121"/>
      <c r="K673" s="53"/>
      <c r="L673" s="120"/>
      <c r="M673" s="120"/>
      <c r="N673" s="120"/>
      <c r="O673" s="120"/>
      <c r="P673" s="120"/>
      <c r="Q673" s="120"/>
    </row>
    <row r="674" spans="6:17" x14ac:dyDescent="0.25">
      <c r="F674" s="120"/>
      <c r="G674" s="121"/>
      <c r="H674" s="120"/>
      <c r="I674" s="121"/>
      <c r="J674" s="121"/>
      <c r="K674" s="53"/>
      <c r="L674" s="120"/>
      <c r="M674" s="120"/>
      <c r="N674" s="120"/>
      <c r="O674" s="120"/>
      <c r="P674" s="120"/>
      <c r="Q674" s="120"/>
    </row>
    <row r="675" spans="6:17" x14ac:dyDescent="0.25">
      <c r="F675" s="120"/>
      <c r="G675" s="121"/>
      <c r="H675" s="120"/>
      <c r="I675" s="121"/>
      <c r="J675" s="121"/>
      <c r="K675" s="53"/>
      <c r="L675" s="120"/>
      <c r="M675" s="120"/>
      <c r="N675" s="120"/>
      <c r="O675" s="120"/>
      <c r="P675" s="120"/>
      <c r="Q675" s="120"/>
    </row>
    <row r="676" spans="6:17" x14ac:dyDescent="0.25">
      <c r="F676" s="120"/>
      <c r="G676" s="121"/>
      <c r="H676" s="120"/>
      <c r="I676" s="121"/>
      <c r="J676" s="121"/>
      <c r="K676" s="53"/>
      <c r="L676" s="120"/>
      <c r="M676" s="120"/>
      <c r="N676" s="120"/>
      <c r="O676" s="120"/>
      <c r="P676" s="120"/>
      <c r="Q676" s="120"/>
    </row>
    <row r="677" spans="6:17" x14ac:dyDescent="0.25">
      <c r="F677" s="120"/>
      <c r="G677" s="121"/>
      <c r="H677" s="120"/>
      <c r="I677" s="121"/>
      <c r="J677" s="121"/>
      <c r="K677" s="53"/>
      <c r="L677" s="120"/>
      <c r="M677" s="120"/>
      <c r="N677" s="120"/>
      <c r="O677" s="120"/>
      <c r="P677" s="120"/>
      <c r="Q677" s="120"/>
    </row>
    <row r="678" spans="6:17" x14ac:dyDescent="0.25">
      <c r="F678" s="120"/>
      <c r="G678" s="121"/>
      <c r="H678" s="120"/>
      <c r="I678" s="121"/>
      <c r="J678" s="121"/>
      <c r="K678" s="53"/>
      <c r="L678" s="120"/>
      <c r="M678" s="120"/>
      <c r="N678" s="120"/>
      <c r="O678" s="120"/>
      <c r="P678" s="120"/>
      <c r="Q678" s="120"/>
    </row>
    <row r="679" spans="6:17" x14ac:dyDescent="0.25">
      <c r="F679" s="120"/>
      <c r="G679" s="121"/>
      <c r="H679" s="120"/>
      <c r="I679" s="121"/>
      <c r="J679" s="121"/>
      <c r="K679" s="53"/>
      <c r="L679" s="120"/>
      <c r="M679" s="120"/>
      <c r="N679" s="120"/>
      <c r="O679" s="120"/>
      <c r="P679" s="120"/>
      <c r="Q679" s="120"/>
    </row>
    <row r="680" spans="6:17" x14ac:dyDescent="0.25">
      <c r="F680" s="120"/>
      <c r="G680" s="121"/>
      <c r="H680" s="120"/>
      <c r="I680" s="121"/>
      <c r="J680" s="121"/>
      <c r="K680" s="53"/>
      <c r="L680" s="120"/>
      <c r="M680" s="120"/>
      <c r="N680" s="120"/>
      <c r="O680" s="120"/>
      <c r="P680" s="120"/>
      <c r="Q680" s="120"/>
    </row>
    <row r="681" spans="6:17" x14ac:dyDescent="0.25">
      <c r="F681" s="120"/>
      <c r="G681" s="121"/>
      <c r="H681" s="120"/>
      <c r="I681" s="121"/>
      <c r="J681" s="121"/>
      <c r="K681" s="53"/>
      <c r="L681" s="120"/>
      <c r="M681" s="120"/>
      <c r="N681" s="120"/>
      <c r="O681" s="120"/>
      <c r="P681" s="120"/>
      <c r="Q681" s="120"/>
    </row>
    <row r="682" spans="6:17" x14ac:dyDescent="0.25">
      <c r="F682" s="120"/>
      <c r="G682" s="121"/>
      <c r="H682" s="120"/>
      <c r="I682" s="121"/>
      <c r="J682" s="121"/>
      <c r="K682" s="53"/>
      <c r="L682" s="120"/>
      <c r="M682" s="120"/>
      <c r="N682" s="120"/>
      <c r="O682" s="120"/>
      <c r="P682" s="120"/>
      <c r="Q682" s="120"/>
    </row>
    <row r="683" spans="6:17" x14ac:dyDescent="0.25">
      <c r="F683" s="120"/>
      <c r="G683" s="121"/>
      <c r="H683" s="120"/>
      <c r="I683" s="121"/>
      <c r="J683" s="121"/>
      <c r="K683" s="53"/>
      <c r="L683" s="120"/>
      <c r="M683" s="120"/>
      <c r="N683" s="120"/>
      <c r="O683" s="120"/>
      <c r="P683" s="120"/>
      <c r="Q683" s="120"/>
    </row>
    <row r="684" spans="6:17" x14ac:dyDescent="0.25">
      <c r="F684" s="120"/>
      <c r="G684" s="121"/>
      <c r="H684" s="120"/>
      <c r="I684" s="121"/>
      <c r="J684" s="121"/>
      <c r="K684" s="53"/>
      <c r="L684" s="120"/>
      <c r="M684" s="120"/>
      <c r="N684" s="120"/>
      <c r="O684" s="120"/>
      <c r="P684" s="120"/>
      <c r="Q684" s="120"/>
    </row>
    <row r="685" spans="6:17" x14ac:dyDescent="0.25">
      <c r="F685" s="120"/>
      <c r="G685" s="121"/>
      <c r="H685" s="120"/>
      <c r="I685" s="121"/>
      <c r="J685" s="121"/>
      <c r="K685" s="53"/>
      <c r="L685" s="120"/>
      <c r="M685" s="120"/>
      <c r="N685" s="120"/>
      <c r="O685" s="120"/>
      <c r="P685" s="120"/>
      <c r="Q685" s="120"/>
    </row>
    <row r="686" spans="6:17" x14ac:dyDescent="0.25">
      <c r="F686" s="120"/>
      <c r="G686" s="121"/>
      <c r="H686" s="120"/>
      <c r="I686" s="121"/>
      <c r="J686" s="121"/>
      <c r="K686" s="53"/>
      <c r="L686" s="120"/>
      <c r="M686" s="120"/>
      <c r="N686" s="120"/>
      <c r="O686" s="120"/>
      <c r="P686" s="120"/>
      <c r="Q686" s="120"/>
    </row>
    <row r="687" spans="6:17" x14ac:dyDescent="0.25">
      <c r="F687" s="120"/>
      <c r="G687" s="121"/>
      <c r="H687" s="120"/>
      <c r="I687" s="121"/>
      <c r="J687" s="121"/>
      <c r="K687" s="53"/>
      <c r="L687" s="120"/>
      <c r="M687" s="120"/>
      <c r="N687" s="120"/>
      <c r="O687" s="120"/>
      <c r="P687" s="120"/>
      <c r="Q687" s="120"/>
    </row>
    <row r="688" spans="6:17" x14ac:dyDescent="0.25">
      <c r="F688" s="120"/>
      <c r="G688" s="121"/>
      <c r="H688" s="120"/>
      <c r="I688" s="121"/>
      <c r="J688" s="121"/>
      <c r="K688" s="53"/>
      <c r="L688" s="120"/>
      <c r="M688" s="120"/>
      <c r="N688" s="120"/>
      <c r="O688" s="120"/>
      <c r="P688" s="120"/>
      <c r="Q688" s="120"/>
    </row>
    <row r="689" spans="6:17" x14ac:dyDescent="0.25">
      <c r="F689" s="120"/>
      <c r="G689" s="121"/>
      <c r="H689" s="120"/>
      <c r="I689" s="121"/>
      <c r="J689" s="121"/>
      <c r="K689" s="53"/>
      <c r="L689" s="120"/>
      <c r="M689" s="120"/>
      <c r="N689" s="120"/>
      <c r="O689" s="120"/>
      <c r="P689" s="120"/>
      <c r="Q689" s="120"/>
    </row>
    <row r="690" spans="6:17" x14ac:dyDescent="0.25">
      <c r="F690" s="120"/>
      <c r="G690" s="121"/>
      <c r="H690" s="120"/>
      <c r="I690" s="121"/>
      <c r="J690" s="121"/>
      <c r="K690" s="53"/>
      <c r="L690" s="120"/>
      <c r="M690" s="120"/>
      <c r="N690" s="120"/>
      <c r="O690" s="120"/>
      <c r="P690" s="120"/>
      <c r="Q690" s="120"/>
    </row>
    <row r="691" spans="6:17" x14ac:dyDescent="0.25">
      <c r="F691" s="120"/>
      <c r="G691" s="121"/>
      <c r="H691" s="120"/>
      <c r="I691" s="121"/>
      <c r="J691" s="121"/>
      <c r="K691" s="53"/>
      <c r="L691" s="120"/>
      <c r="M691" s="120"/>
      <c r="N691" s="120"/>
      <c r="O691" s="120"/>
      <c r="P691" s="120"/>
      <c r="Q691" s="120"/>
    </row>
    <row r="692" spans="6:17" x14ac:dyDescent="0.25">
      <c r="F692" s="120"/>
      <c r="G692" s="121"/>
      <c r="H692" s="120"/>
      <c r="I692" s="121"/>
      <c r="J692" s="121"/>
      <c r="K692" s="53"/>
      <c r="L692" s="120"/>
      <c r="M692" s="120"/>
      <c r="N692" s="120"/>
      <c r="O692" s="120"/>
      <c r="P692" s="120"/>
      <c r="Q692" s="120"/>
    </row>
    <row r="693" spans="6:17" x14ac:dyDescent="0.25">
      <c r="F693" s="120"/>
      <c r="G693" s="121"/>
      <c r="H693" s="120"/>
      <c r="I693" s="121"/>
      <c r="J693" s="121"/>
      <c r="K693" s="53"/>
      <c r="L693" s="120"/>
      <c r="M693" s="120"/>
      <c r="N693" s="120"/>
      <c r="O693" s="120"/>
      <c r="P693" s="120"/>
      <c r="Q693" s="120"/>
    </row>
    <row r="694" spans="6:17" x14ac:dyDescent="0.25">
      <c r="F694" s="120"/>
      <c r="G694" s="121"/>
      <c r="H694" s="120"/>
      <c r="I694" s="121"/>
      <c r="J694" s="121"/>
      <c r="K694" s="53"/>
      <c r="L694" s="120"/>
      <c r="M694" s="120"/>
      <c r="N694" s="120"/>
      <c r="O694" s="120"/>
      <c r="P694" s="120"/>
      <c r="Q694" s="120"/>
    </row>
    <row r="695" spans="6:17" x14ac:dyDescent="0.25">
      <c r="F695" s="120"/>
      <c r="G695" s="121"/>
      <c r="H695" s="120"/>
      <c r="I695" s="121"/>
      <c r="J695" s="121"/>
      <c r="K695" s="53"/>
      <c r="L695" s="120"/>
      <c r="M695" s="120"/>
      <c r="N695" s="120"/>
      <c r="O695" s="120"/>
      <c r="P695" s="120"/>
      <c r="Q695" s="120"/>
    </row>
    <row r="696" spans="6:17" x14ac:dyDescent="0.25">
      <c r="F696" s="120"/>
      <c r="G696" s="121"/>
      <c r="H696" s="120"/>
      <c r="I696" s="121"/>
      <c r="J696" s="121"/>
      <c r="K696" s="53"/>
      <c r="L696" s="120"/>
      <c r="M696" s="120"/>
      <c r="N696" s="120"/>
      <c r="O696" s="120"/>
      <c r="P696" s="120"/>
      <c r="Q696" s="120"/>
    </row>
    <row r="697" spans="6:17" x14ac:dyDescent="0.25">
      <c r="F697" s="120"/>
      <c r="G697" s="121"/>
      <c r="H697" s="120"/>
      <c r="I697" s="121"/>
      <c r="J697" s="121"/>
      <c r="K697" s="53"/>
      <c r="L697" s="120"/>
      <c r="M697" s="120"/>
      <c r="N697" s="120"/>
      <c r="O697" s="120"/>
      <c r="P697" s="120"/>
      <c r="Q697" s="120"/>
    </row>
    <row r="698" spans="6:17" x14ac:dyDescent="0.25">
      <c r="F698" s="120"/>
      <c r="G698" s="121"/>
      <c r="H698" s="120"/>
      <c r="I698" s="121"/>
      <c r="J698" s="121"/>
      <c r="K698" s="53"/>
      <c r="L698" s="120"/>
      <c r="M698" s="120"/>
      <c r="N698" s="120"/>
      <c r="O698" s="120"/>
      <c r="P698" s="120"/>
      <c r="Q698" s="120"/>
    </row>
    <row r="699" spans="6:17" x14ac:dyDescent="0.25">
      <c r="F699" s="120"/>
      <c r="G699" s="121"/>
      <c r="H699" s="120"/>
      <c r="I699" s="121"/>
      <c r="J699" s="121"/>
      <c r="K699" s="53"/>
      <c r="L699" s="120"/>
      <c r="M699" s="120"/>
      <c r="N699" s="120"/>
      <c r="O699" s="120"/>
      <c r="P699" s="120"/>
      <c r="Q699" s="120"/>
    </row>
    <row r="700" spans="6:17" x14ac:dyDescent="0.25">
      <c r="F700" s="120"/>
      <c r="G700" s="121"/>
      <c r="H700" s="120"/>
      <c r="I700" s="121"/>
      <c r="J700" s="121"/>
      <c r="K700" s="53"/>
      <c r="L700" s="120"/>
      <c r="M700" s="120"/>
      <c r="N700" s="120"/>
      <c r="O700" s="120"/>
      <c r="P700" s="120"/>
      <c r="Q700" s="120"/>
    </row>
    <row r="701" spans="6:17" x14ac:dyDescent="0.25">
      <c r="F701" s="120"/>
      <c r="G701" s="121"/>
      <c r="H701" s="120"/>
      <c r="I701" s="121"/>
      <c r="J701" s="121"/>
      <c r="K701" s="53"/>
      <c r="L701" s="120"/>
      <c r="M701" s="120"/>
      <c r="N701" s="120"/>
      <c r="O701" s="120"/>
      <c r="P701" s="120"/>
      <c r="Q701" s="120"/>
    </row>
    <row r="702" spans="6:17" x14ac:dyDescent="0.25">
      <c r="F702" s="120"/>
      <c r="G702" s="121"/>
      <c r="H702" s="120"/>
      <c r="I702" s="121"/>
      <c r="J702" s="121"/>
      <c r="K702" s="53"/>
      <c r="L702" s="120"/>
      <c r="M702" s="120"/>
      <c r="N702" s="120"/>
      <c r="O702" s="120"/>
      <c r="P702" s="120"/>
      <c r="Q702" s="120"/>
    </row>
    <row r="703" spans="6:17" x14ac:dyDescent="0.25">
      <c r="F703" s="120"/>
      <c r="G703" s="121"/>
      <c r="H703" s="120"/>
      <c r="I703" s="121"/>
      <c r="J703" s="121"/>
      <c r="K703" s="53"/>
      <c r="L703" s="120"/>
      <c r="M703" s="120"/>
      <c r="N703" s="120"/>
      <c r="O703" s="120"/>
      <c r="P703" s="120"/>
      <c r="Q703" s="120"/>
    </row>
    <row r="704" spans="6:17" x14ac:dyDescent="0.25">
      <c r="F704" s="120"/>
      <c r="G704" s="121"/>
      <c r="H704" s="120"/>
      <c r="I704" s="121"/>
      <c r="J704" s="121"/>
      <c r="K704" s="53"/>
      <c r="L704" s="120"/>
      <c r="M704" s="120"/>
      <c r="N704" s="120"/>
      <c r="O704" s="120"/>
      <c r="P704" s="120"/>
      <c r="Q704" s="120"/>
    </row>
    <row r="705" spans="6:17" x14ac:dyDescent="0.25">
      <c r="F705" s="120"/>
      <c r="G705" s="121"/>
      <c r="H705" s="120"/>
      <c r="I705" s="121"/>
      <c r="J705" s="121"/>
      <c r="K705" s="53"/>
      <c r="L705" s="120"/>
      <c r="M705" s="120"/>
      <c r="N705" s="120"/>
      <c r="O705" s="120"/>
      <c r="P705" s="120"/>
      <c r="Q705" s="120"/>
    </row>
    <row r="706" spans="6:17" x14ac:dyDescent="0.25">
      <c r="F706" s="120"/>
      <c r="G706" s="121"/>
      <c r="H706" s="120"/>
      <c r="I706" s="121"/>
      <c r="J706" s="121"/>
      <c r="K706" s="53"/>
      <c r="L706" s="120"/>
      <c r="M706" s="120"/>
      <c r="N706" s="120"/>
      <c r="O706" s="120"/>
      <c r="P706" s="120"/>
      <c r="Q706" s="120"/>
    </row>
    <row r="707" spans="6:17" x14ac:dyDescent="0.25">
      <c r="F707" s="120"/>
      <c r="G707" s="121"/>
      <c r="H707" s="120"/>
      <c r="I707" s="121"/>
      <c r="J707" s="121"/>
      <c r="K707" s="53"/>
      <c r="L707" s="120"/>
      <c r="M707" s="120"/>
      <c r="N707" s="120"/>
      <c r="O707" s="120"/>
      <c r="P707" s="120"/>
      <c r="Q707" s="120"/>
    </row>
    <row r="708" spans="6:17" x14ac:dyDescent="0.25">
      <c r="F708" s="120"/>
      <c r="G708" s="121"/>
      <c r="H708" s="120"/>
      <c r="I708" s="121"/>
      <c r="J708" s="121"/>
      <c r="K708" s="53"/>
      <c r="L708" s="120"/>
      <c r="M708" s="120"/>
      <c r="N708" s="120"/>
      <c r="O708" s="120"/>
      <c r="P708" s="120"/>
      <c r="Q708" s="120"/>
    </row>
    <row r="709" spans="6:17" x14ac:dyDescent="0.25">
      <c r="F709" s="120"/>
      <c r="G709" s="121"/>
      <c r="H709" s="120"/>
      <c r="I709" s="121"/>
      <c r="J709" s="121"/>
      <c r="K709" s="53"/>
      <c r="L709" s="120"/>
      <c r="M709" s="120"/>
      <c r="N709" s="120"/>
      <c r="O709" s="120"/>
      <c r="P709" s="120"/>
      <c r="Q709" s="120"/>
    </row>
    <row r="710" spans="6:17" x14ac:dyDescent="0.25">
      <c r="F710" s="120"/>
      <c r="G710" s="121"/>
      <c r="H710" s="120"/>
      <c r="I710" s="121"/>
      <c r="J710" s="121"/>
      <c r="K710" s="53"/>
      <c r="L710" s="120"/>
      <c r="M710" s="120"/>
      <c r="N710" s="120"/>
      <c r="O710" s="120"/>
      <c r="P710" s="120"/>
      <c r="Q710" s="120"/>
    </row>
    <row r="711" spans="6:17" x14ac:dyDescent="0.25">
      <c r="F711" s="120"/>
      <c r="G711" s="121"/>
      <c r="H711" s="120"/>
      <c r="I711" s="121"/>
      <c r="J711" s="121"/>
      <c r="K711" s="53"/>
      <c r="L711" s="120"/>
      <c r="M711" s="120"/>
      <c r="N711" s="120"/>
      <c r="O711" s="120"/>
      <c r="P711" s="120"/>
      <c r="Q711" s="120"/>
    </row>
    <row r="712" spans="6:17" x14ac:dyDescent="0.25">
      <c r="F712" s="120"/>
      <c r="G712" s="121"/>
      <c r="H712" s="120"/>
      <c r="I712" s="121"/>
      <c r="J712" s="121"/>
      <c r="K712" s="53"/>
      <c r="L712" s="120"/>
      <c r="M712" s="120"/>
      <c r="N712" s="120"/>
      <c r="O712" s="120"/>
      <c r="P712" s="120"/>
      <c r="Q712" s="120"/>
    </row>
    <row r="713" spans="6:17" x14ac:dyDescent="0.25">
      <c r="F713" s="120"/>
      <c r="G713" s="121"/>
      <c r="H713" s="120"/>
      <c r="I713" s="121"/>
      <c r="J713" s="121"/>
      <c r="K713" s="53"/>
      <c r="L713" s="120"/>
      <c r="M713" s="120"/>
      <c r="N713" s="120"/>
      <c r="O713" s="120"/>
      <c r="P713" s="120"/>
      <c r="Q713" s="120"/>
    </row>
    <row r="714" spans="6:17" x14ac:dyDescent="0.25">
      <c r="F714" s="120"/>
      <c r="G714" s="121"/>
      <c r="H714" s="120"/>
      <c r="I714" s="121"/>
      <c r="J714" s="121"/>
      <c r="K714" s="53"/>
      <c r="L714" s="120"/>
      <c r="M714" s="120"/>
      <c r="N714" s="120"/>
      <c r="O714" s="120"/>
      <c r="P714" s="120"/>
      <c r="Q714" s="120"/>
    </row>
    <row r="715" spans="6:17" x14ac:dyDescent="0.25">
      <c r="F715" s="120"/>
      <c r="G715" s="121"/>
      <c r="H715" s="120"/>
      <c r="I715" s="121"/>
      <c r="J715" s="121"/>
      <c r="K715" s="53"/>
      <c r="L715" s="120"/>
      <c r="M715" s="120"/>
      <c r="N715" s="120"/>
      <c r="O715" s="120"/>
      <c r="P715" s="120"/>
      <c r="Q715" s="120"/>
    </row>
    <row r="716" spans="6:17" x14ac:dyDescent="0.25">
      <c r="F716" s="120"/>
      <c r="G716" s="121"/>
      <c r="H716" s="120"/>
      <c r="I716" s="121"/>
      <c r="J716" s="121"/>
      <c r="K716" s="53"/>
      <c r="L716" s="120"/>
      <c r="M716" s="120"/>
      <c r="N716" s="120"/>
      <c r="O716" s="120"/>
      <c r="P716" s="120"/>
      <c r="Q716" s="120"/>
    </row>
    <row r="717" spans="6:17" x14ac:dyDescent="0.25">
      <c r="F717" s="120"/>
      <c r="G717" s="121"/>
      <c r="H717" s="120"/>
      <c r="I717" s="121"/>
      <c r="J717" s="121"/>
      <c r="K717" s="53"/>
      <c r="L717" s="120"/>
      <c r="M717" s="120"/>
      <c r="N717" s="120"/>
      <c r="O717" s="120"/>
      <c r="P717" s="120"/>
      <c r="Q717" s="120"/>
    </row>
    <row r="718" spans="6:17" x14ac:dyDescent="0.25">
      <c r="F718" s="120"/>
      <c r="G718" s="121"/>
      <c r="H718" s="120"/>
      <c r="I718" s="121"/>
      <c r="J718" s="121"/>
      <c r="K718" s="53"/>
      <c r="L718" s="120"/>
      <c r="M718" s="120"/>
      <c r="N718" s="120"/>
      <c r="O718" s="120"/>
      <c r="P718" s="120"/>
      <c r="Q718" s="120"/>
    </row>
    <row r="719" spans="6:17" x14ac:dyDescent="0.25">
      <c r="F719" s="120"/>
      <c r="G719" s="121"/>
      <c r="H719" s="120"/>
      <c r="I719" s="121"/>
      <c r="J719" s="121"/>
      <c r="K719" s="53"/>
      <c r="L719" s="120"/>
      <c r="M719" s="120"/>
      <c r="N719" s="120"/>
      <c r="O719" s="120"/>
      <c r="P719" s="120"/>
      <c r="Q719" s="120"/>
    </row>
    <row r="720" spans="6:17" x14ac:dyDescent="0.25">
      <c r="F720" s="120"/>
      <c r="G720" s="121"/>
      <c r="H720" s="120"/>
      <c r="I720" s="121"/>
      <c r="J720" s="121"/>
      <c r="K720" s="53"/>
      <c r="L720" s="120"/>
      <c r="M720" s="120"/>
      <c r="N720" s="120"/>
      <c r="O720" s="120"/>
      <c r="P720" s="120"/>
      <c r="Q720" s="120"/>
    </row>
    <row r="721" spans="6:17" x14ac:dyDescent="0.25">
      <c r="F721" s="120"/>
      <c r="G721" s="121"/>
      <c r="H721" s="120"/>
      <c r="I721" s="121"/>
      <c r="J721" s="121"/>
      <c r="K721" s="53"/>
      <c r="L721" s="120"/>
      <c r="M721" s="120"/>
      <c r="N721" s="120"/>
      <c r="O721" s="120"/>
      <c r="P721" s="120"/>
      <c r="Q721" s="120"/>
    </row>
    <row r="722" spans="6:17" x14ac:dyDescent="0.25">
      <c r="F722" s="120"/>
      <c r="G722" s="121"/>
      <c r="H722" s="120"/>
      <c r="I722" s="121"/>
      <c r="J722" s="121"/>
      <c r="K722" s="53"/>
      <c r="L722" s="120"/>
      <c r="M722" s="120"/>
      <c r="N722" s="120"/>
      <c r="O722" s="120"/>
      <c r="P722" s="120"/>
      <c r="Q722" s="120"/>
    </row>
    <row r="723" spans="6:17" x14ac:dyDescent="0.25">
      <c r="F723" s="120"/>
      <c r="G723" s="121"/>
      <c r="H723" s="120"/>
      <c r="I723" s="121"/>
      <c r="J723" s="121"/>
      <c r="K723" s="53"/>
      <c r="L723" s="120"/>
      <c r="M723" s="120"/>
      <c r="N723" s="120"/>
      <c r="O723" s="120"/>
      <c r="P723" s="120"/>
      <c r="Q723" s="120"/>
    </row>
    <row r="724" spans="6:17" x14ac:dyDescent="0.25">
      <c r="F724" s="120"/>
      <c r="G724" s="121"/>
      <c r="H724" s="120"/>
      <c r="I724" s="121"/>
      <c r="J724" s="121"/>
      <c r="K724" s="53"/>
      <c r="L724" s="120"/>
      <c r="M724" s="120"/>
      <c r="N724" s="120"/>
      <c r="O724" s="120"/>
      <c r="P724" s="120"/>
      <c r="Q724" s="120"/>
    </row>
    <row r="725" spans="6:17" x14ac:dyDescent="0.25">
      <c r="F725" s="120"/>
      <c r="G725" s="121"/>
      <c r="H725" s="120"/>
      <c r="I725" s="121"/>
      <c r="J725" s="121"/>
      <c r="K725" s="53"/>
      <c r="L725" s="120"/>
      <c r="M725" s="120"/>
      <c r="N725" s="120"/>
      <c r="O725" s="120"/>
      <c r="P725" s="120"/>
      <c r="Q725" s="120"/>
    </row>
    <row r="726" spans="6:17" x14ac:dyDescent="0.25">
      <c r="F726" s="120"/>
      <c r="G726" s="121"/>
      <c r="H726" s="120"/>
      <c r="I726" s="121"/>
      <c r="J726" s="121"/>
      <c r="K726" s="53"/>
      <c r="L726" s="120"/>
      <c r="M726" s="120"/>
      <c r="N726" s="120"/>
      <c r="O726" s="120"/>
      <c r="P726" s="120"/>
      <c r="Q726" s="120"/>
    </row>
    <row r="727" spans="6:17" x14ac:dyDescent="0.25">
      <c r="F727" s="120"/>
      <c r="G727" s="121"/>
      <c r="H727" s="120"/>
      <c r="I727" s="121"/>
      <c r="J727" s="121"/>
      <c r="K727" s="53"/>
      <c r="L727" s="120"/>
      <c r="M727" s="120"/>
      <c r="N727" s="120"/>
      <c r="O727" s="120"/>
      <c r="P727" s="120"/>
      <c r="Q727" s="120"/>
    </row>
    <row r="728" spans="6:17" x14ac:dyDescent="0.25">
      <c r="F728" s="120"/>
      <c r="G728" s="121"/>
      <c r="H728" s="120"/>
      <c r="I728" s="121"/>
      <c r="J728" s="121"/>
      <c r="K728" s="53"/>
      <c r="L728" s="120"/>
      <c r="M728" s="120"/>
      <c r="N728" s="120"/>
      <c r="O728" s="120"/>
      <c r="P728" s="120"/>
      <c r="Q728" s="120"/>
    </row>
    <row r="729" spans="6:17" x14ac:dyDescent="0.25">
      <c r="F729" s="120"/>
      <c r="G729" s="121"/>
      <c r="H729" s="120"/>
      <c r="I729" s="121"/>
      <c r="J729" s="121"/>
      <c r="K729" s="53"/>
      <c r="L729" s="120"/>
      <c r="M729" s="120"/>
      <c r="N729" s="120"/>
      <c r="O729" s="120"/>
      <c r="P729" s="120"/>
      <c r="Q729" s="120"/>
    </row>
    <row r="730" spans="6:17" x14ac:dyDescent="0.25">
      <c r="F730" s="120"/>
      <c r="G730" s="121"/>
      <c r="H730" s="120"/>
      <c r="I730" s="121"/>
      <c r="J730" s="121"/>
      <c r="K730" s="53"/>
      <c r="L730" s="120"/>
      <c r="M730" s="120"/>
      <c r="N730" s="120"/>
      <c r="O730" s="120"/>
      <c r="P730" s="120"/>
      <c r="Q730" s="120"/>
    </row>
    <row r="731" spans="6:17" x14ac:dyDescent="0.25">
      <c r="F731" s="120"/>
      <c r="G731" s="121"/>
      <c r="H731" s="120"/>
      <c r="I731" s="121"/>
      <c r="J731" s="121"/>
      <c r="K731" s="53"/>
      <c r="L731" s="120"/>
      <c r="M731" s="120"/>
      <c r="N731" s="120"/>
      <c r="O731" s="120"/>
      <c r="P731" s="120"/>
      <c r="Q731" s="120"/>
    </row>
    <row r="732" spans="6:17" x14ac:dyDescent="0.25">
      <c r="F732" s="120"/>
      <c r="G732" s="121"/>
      <c r="H732" s="120"/>
      <c r="I732" s="121"/>
      <c r="J732" s="121"/>
      <c r="K732" s="53"/>
      <c r="L732" s="120"/>
      <c r="M732" s="120"/>
      <c r="N732" s="120"/>
      <c r="O732" s="120"/>
      <c r="P732" s="120"/>
      <c r="Q732" s="120"/>
    </row>
    <row r="733" spans="6:17" x14ac:dyDescent="0.25">
      <c r="F733" s="120"/>
      <c r="G733" s="121"/>
      <c r="H733" s="120"/>
      <c r="I733" s="121"/>
      <c r="J733" s="121"/>
      <c r="K733" s="53"/>
      <c r="L733" s="120"/>
      <c r="M733" s="120"/>
      <c r="N733" s="120"/>
      <c r="O733" s="120"/>
      <c r="P733" s="120"/>
      <c r="Q733" s="120"/>
    </row>
    <row r="734" spans="6:17" x14ac:dyDescent="0.25">
      <c r="F734" s="120"/>
      <c r="G734" s="121"/>
      <c r="H734" s="120"/>
      <c r="I734" s="121"/>
      <c r="J734" s="121"/>
      <c r="K734" s="53"/>
      <c r="L734" s="120"/>
      <c r="M734" s="120"/>
      <c r="N734" s="120"/>
      <c r="O734" s="120"/>
      <c r="P734" s="120"/>
      <c r="Q734" s="120"/>
    </row>
    <row r="735" spans="6:17" x14ac:dyDescent="0.25">
      <c r="F735" s="120"/>
      <c r="G735" s="121"/>
      <c r="H735" s="120"/>
      <c r="I735" s="121"/>
      <c r="J735" s="121"/>
      <c r="K735" s="53"/>
      <c r="L735" s="120"/>
      <c r="M735" s="120"/>
      <c r="N735" s="120"/>
      <c r="O735" s="120"/>
      <c r="P735" s="120"/>
      <c r="Q735" s="120"/>
    </row>
    <row r="736" spans="6:17" x14ac:dyDescent="0.25">
      <c r="F736" s="120"/>
      <c r="G736" s="121"/>
      <c r="H736" s="120"/>
      <c r="I736" s="121"/>
      <c r="J736" s="121"/>
      <c r="K736" s="53"/>
      <c r="L736" s="120"/>
      <c r="M736" s="120"/>
      <c r="N736" s="120"/>
      <c r="O736" s="120"/>
      <c r="P736" s="120"/>
      <c r="Q736" s="120"/>
    </row>
    <row r="737" spans="6:17" x14ac:dyDescent="0.25">
      <c r="F737" s="120"/>
      <c r="G737" s="121"/>
      <c r="H737" s="120"/>
      <c r="I737" s="121"/>
      <c r="J737" s="121"/>
      <c r="K737" s="53"/>
      <c r="L737" s="120"/>
      <c r="M737" s="120"/>
      <c r="N737" s="120"/>
      <c r="O737" s="120"/>
      <c r="P737" s="120"/>
      <c r="Q737" s="120"/>
    </row>
    <row r="738" spans="6:17" x14ac:dyDescent="0.25">
      <c r="F738" s="120"/>
      <c r="G738" s="121"/>
      <c r="H738" s="120"/>
      <c r="I738" s="121"/>
      <c r="J738" s="121"/>
      <c r="K738" s="53"/>
      <c r="L738" s="120"/>
      <c r="M738" s="120"/>
      <c r="N738" s="120"/>
      <c r="O738" s="120"/>
      <c r="P738" s="120"/>
      <c r="Q738" s="120"/>
    </row>
    <row r="739" spans="6:17" x14ac:dyDescent="0.25">
      <c r="F739" s="120"/>
      <c r="G739" s="121"/>
      <c r="H739" s="120"/>
      <c r="I739" s="121"/>
      <c r="J739" s="121"/>
      <c r="K739" s="53"/>
      <c r="L739" s="120"/>
      <c r="M739" s="120"/>
      <c r="N739" s="120"/>
      <c r="O739" s="120"/>
      <c r="P739" s="120"/>
      <c r="Q739" s="120"/>
    </row>
    <row r="740" spans="6:17" x14ac:dyDescent="0.25">
      <c r="F740" s="120"/>
      <c r="G740" s="121"/>
      <c r="H740" s="120"/>
      <c r="I740" s="121"/>
      <c r="J740" s="121"/>
      <c r="K740" s="53"/>
      <c r="L740" s="120"/>
      <c r="M740" s="120"/>
      <c r="N740" s="120"/>
      <c r="O740" s="120"/>
      <c r="P740" s="120"/>
      <c r="Q740" s="120"/>
    </row>
    <row r="741" spans="6:17" x14ac:dyDescent="0.25">
      <c r="F741" s="120"/>
      <c r="G741" s="121"/>
      <c r="H741" s="120"/>
      <c r="I741" s="121"/>
      <c r="J741" s="121"/>
      <c r="K741" s="53"/>
      <c r="L741" s="120"/>
      <c r="M741" s="120"/>
      <c r="N741" s="120"/>
      <c r="O741" s="120"/>
      <c r="P741" s="120"/>
      <c r="Q741" s="120"/>
    </row>
    <row r="742" spans="6:17" x14ac:dyDescent="0.25">
      <c r="F742" s="120"/>
      <c r="G742" s="121"/>
      <c r="H742" s="120"/>
      <c r="I742" s="121"/>
      <c r="J742" s="121"/>
      <c r="K742" s="53"/>
      <c r="L742" s="120"/>
      <c r="M742" s="120"/>
      <c r="N742" s="120"/>
      <c r="O742" s="120"/>
      <c r="P742" s="120"/>
      <c r="Q742" s="120"/>
    </row>
    <row r="743" spans="6:17" x14ac:dyDescent="0.25">
      <c r="F743" s="120"/>
      <c r="G743" s="121"/>
      <c r="H743" s="120"/>
      <c r="I743" s="121"/>
      <c r="J743" s="121"/>
      <c r="K743" s="53"/>
      <c r="L743" s="120"/>
      <c r="M743" s="120"/>
      <c r="N743" s="120"/>
      <c r="O743" s="120"/>
      <c r="P743" s="120"/>
      <c r="Q743" s="120"/>
    </row>
    <row r="744" spans="6:17" x14ac:dyDescent="0.25">
      <c r="F744" s="120"/>
      <c r="G744" s="121"/>
      <c r="H744" s="120"/>
      <c r="I744" s="121"/>
      <c r="J744" s="121"/>
      <c r="K744" s="53"/>
      <c r="L744" s="120"/>
      <c r="M744" s="120"/>
      <c r="N744" s="120"/>
      <c r="O744" s="120"/>
      <c r="P744" s="120"/>
      <c r="Q744" s="120"/>
    </row>
    <row r="745" spans="6:17" x14ac:dyDescent="0.25">
      <c r="F745" s="120"/>
      <c r="G745" s="121"/>
      <c r="H745" s="120"/>
      <c r="I745" s="121"/>
      <c r="J745" s="121"/>
      <c r="K745" s="53"/>
      <c r="L745" s="120"/>
      <c r="M745" s="120"/>
      <c r="N745" s="120"/>
      <c r="O745" s="120"/>
      <c r="P745" s="120"/>
      <c r="Q745" s="120"/>
    </row>
    <row r="746" spans="6:17" x14ac:dyDescent="0.25">
      <c r="F746" s="120"/>
      <c r="G746" s="121"/>
      <c r="H746" s="120"/>
      <c r="I746" s="121"/>
      <c r="J746" s="121"/>
      <c r="K746" s="53"/>
      <c r="L746" s="120"/>
      <c r="M746" s="120"/>
      <c r="N746" s="120"/>
      <c r="O746" s="120"/>
      <c r="P746" s="120"/>
      <c r="Q746" s="120"/>
    </row>
    <row r="747" spans="6:17" x14ac:dyDescent="0.25">
      <c r="F747" s="120"/>
      <c r="G747" s="121"/>
      <c r="H747" s="120"/>
      <c r="I747" s="121"/>
      <c r="J747" s="121"/>
      <c r="K747" s="53"/>
      <c r="L747" s="120"/>
      <c r="M747" s="120"/>
      <c r="N747" s="120"/>
      <c r="O747" s="120"/>
      <c r="P747" s="120"/>
      <c r="Q747" s="120"/>
    </row>
    <row r="748" spans="6:17" x14ac:dyDescent="0.25">
      <c r="F748" s="120"/>
      <c r="G748" s="121"/>
      <c r="H748" s="120"/>
      <c r="I748" s="121"/>
      <c r="J748" s="121"/>
      <c r="K748" s="53"/>
      <c r="L748" s="120"/>
      <c r="M748" s="120"/>
      <c r="N748" s="120"/>
      <c r="O748" s="120"/>
      <c r="P748" s="120"/>
      <c r="Q748" s="120"/>
    </row>
    <row r="749" spans="6:17" x14ac:dyDescent="0.25">
      <c r="F749" s="120"/>
      <c r="G749" s="121"/>
      <c r="H749" s="120"/>
      <c r="I749" s="121"/>
      <c r="J749" s="121"/>
      <c r="K749" s="53"/>
      <c r="L749" s="120"/>
      <c r="M749" s="120"/>
      <c r="N749" s="120"/>
      <c r="O749" s="120"/>
      <c r="P749" s="120"/>
      <c r="Q749" s="120"/>
    </row>
    <row r="750" spans="6:17" x14ac:dyDescent="0.25">
      <c r="F750" s="120"/>
      <c r="G750" s="121"/>
      <c r="H750" s="120"/>
      <c r="I750" s="121"/>
      <c r="J750" s="121"/>
      <c r="K750" s="53"/>
      <c r="L750" s="120"/>
      <c r="M750" s="120"/>
      <c r="N750" s="120"/>
      <c r="O750" s="120"/>
      <c r="P750" s="120"/>
      <c r="Q750" s="120"/>
    </row>
    <row r="751" spans="6:17" x14ac:dyDescent="0.25">
      <c r="F751" s="120"/>
      <c r="G751" s="121"/>
      <c r="H751" s="120"/>
      <c r="I751" s="121"/>
      <c r="J751" s="121"/>
      <c r="K751" s="53"/>
      <c r="L751" s="120"/>
      <c r="M751" s="120"/>
      <c r="N751" s="120"/>
      <c r="O751" s="120"/>
      <c r="P751" s="120"/>
      <c r="Q751" s="120"/>
    </row>
    <row r="752" spans="6:17" x14ac:dyDescent="0.25">
      <c r="F752" s="120"/>
      <c r="G752" s="121"/>
      <c r="H752" s="120"/>
      <c r="I752" s="121"/>
      <c r="J752" s="121"/>
      <c r="K752" s="53"/>
      <c r="L752" s="120"/>
      <c r="M752" s="120"/>
      <c r="N752" s="120"/>
      <c r="O752" s="120"/>
      <c r="P752" s="120"/>
      <c r="Q752" s="120"/>
    </row>
    <row r="753" spans="6:17" x14ac:dyDescent="0.25">
      <c r="F753" s="120"/>
      <c r="G753" s="121"/>
      <c r="H753" s="120"/>
      <c r="I753" s="121"/>
      <c r="J753" s="121"/>
      <c r="K753" s="53"/>
      <c r="L753" s="120"/>
      <c r="M753" s="120"/>
      <c r="N753" s="120"/>
      <c r="O753" s="120"/>
      <c r="P753" s="120"/>
      <c r="Q753" s="120"/>
    </row>
    <row r="754" spans="6:17" x14ac:dyDescent="0.25">
      <c r="F754" s="120"/>
      <c r="G754" s="121"/>
      <c r="H754" s="120"/>
      <c r="I754" s="121"/>
      <c r="J754" s="121"/>
      <c r="K754" s="53"/>
      <c r="L754" s="120"/>
      <c r="M754" s="120"/>
      <c r="N754" s="120"/>
      <c r="O754" s="120"/>
      <c r="P754" s="120"/>
      <c r="Q754" s="120"/>
    </row>
    <row r="755" spans="6:17" x14ac:dyDescent="0.25">
      <c r="F755" s="120"/>
      <c r="G755" s="121"/>
      <c r="H755" s="120"/>
      <c r="I755" s="121"/>
      <c r="J755" s="121"/>
      <c r="K755" s="53"/>
      <c r="L755" s="120"/>
      <c r="M755" s="120"/>
      <c r="N755" s="120"/>
      <c r="O755" s="120"/>
      <c r="P755" s="120"/>
      <c r="Q755" s="120"/>
    </row>
    <row r="756" spans="6:17" x14ac:dyDescent="0.25">
      <c r="F756" s="120"/>
      <c r="G756" s="121"/>
      <c r="H756" s="120"/>
      <c r="I756" s="121"/>
      <c r="J756" s="121"/>
      <c r="K756" s="53"/>
      <c r="L756" s="120"/>
      <c r="M756" s="120"/>
      <c r="N756" s="120"/>
      <c r="O756" s="120"/>
      <c r="P756" s="120"/>
      <c r="Q756" s="120"/>
    </row>
    <row r="757" spans="6:17" x14ac:dyDescent="0.25">
      <c r="F757" s="120"/>
      <c r="G757" s="121"/>
      <c r="H757" s="120"/>
      <c r="I757" s="121"/>
      <c r="J757" s="121"/>
      <c r="K757" s="53"/>
      <c r="L757" s="120"/>
      <c r="M757" s="120"/>
      <c r="N757" s="120"/>
      <c r="O757" s="120"/>
      <c r="P757" s="120"/>
      <c r="Q757" s="120"/>
    </row>
    <row r="758" spans="6:17" x14ac:dyDescent="0.25">
      <c r="F758" s="120"/>
      <c r="G758" s="121"/>
      <c r="H758" s="120"/>
      <c r="I758" s="121"/>
      <c r="J758" s="121"/>
      <c r="K758" s="53"/>
      <c r="L758" s="120"/>
      <c r="M758" s="120"/>
      <c r="N758" s="120"/>
      <c r="O758" s="120"/>
      <c r="P758" s="120"/>
      <c r="Q758" s="120"/>
    </row>
    <row r="759" spans="6:17" x14ac:dyDescent="0.25">
      <c r="F759" s="120"/>
      <c r="G759" s="121"/>
      <c r="H759" s="120"/>
      <c r="I759" s="121"/>
      <c r="J759" s="121"/>
      <c r="K759" s="53"/>
      <c r="L759" s="120"/>
      <c r="M759" s="120"/>
      <c r="N759" s="120"/>
      <c r="O759" s="120"/>
      <c r="P759" s="120"/>
      <c r="Q759" s="120"/>
    </row>
    <row r="760" spans="6:17" x14ac:dyDescent="0.25">
      <c r="F760" s="120"/>
      <c r="G760" s="121"/>
      <c r="H760" s="120"/>
      <c r="I760" s="121"/>
      <c r="J760" s="121"/>
      <c r="K760" s="53"/>
      <c r="L760" s="120"/>
      <c r="M760" s="120"/>
      <c r="N760" s="120"/>
      <c r="O760" s="120"/>
      <c r="P760" s="120"/>
      <c r="Q760" s="120"/>
    </row>
    <row r="761" spans="6:17" x14ac:dyDescent="0.25">
      <c r="F761" s="120"/>
      <c r="G761" s="121"/>
      <c r="H761" s="120"/>
      <c r="I761" s="121"/>
      <c r="J761" s="121"/>
      <c r="K761" s="53"/>
      <c r="L761" s="120"/>
      <c r="M761" s="120"/>
      <c r="N761" s="120"/>
      <c r="O761" s="120"/>
      <c r="P761" s="120"/>
      <c r="Q761" s="120"/>
    </row>
    <row r="762" spans="6:17" x14ac:dyDescent="0.25">
      <c r="F762" s="120"/>
      <c r="G762" s="121"/>
      <c r="H762" s="120"/>
      <c r="I762" s="121"/>
      <c r="J762" s="121"/>
      <c r="K762" s="53"/>
      <c r="L762" s="120"/>
      <c r="M762" s="120"/>
      <c r="N762" s="120"/>
      <c r="O762" s="120"/>
      <c r="P762" s="120"/>
      <c r="Q762" s="120"/>
    </row>
    <row r="763" spans="6:17" x14ac:dyDescent="0.25">
      <c r="F763" s="120"/>
      <c r="G763" s="121"/>
      <c r="H763" s="120"/>
      <c r="I763" s="121"/>
      <c r="J763" s="121"/>
      <c r="K763" s="53"/>
      <c r="L763" s="120"/>
      <c r="M763" s="120"/>
      <c r="N763" s="120"/>
      <c r="O763" s="120"/>
      <c r="P763" s="120"/>
      <c r="Q763" s="120"/>
    </row>
    <row r="764" spans="6:17" x14ac:dyDescent="0.25">
      <c r="F764" s="120"/>
      <c r="G764" s="121"/>
      <c r="H764" s="120"/>
      <c r="I764" s="121"/>
      <c r="J764" s="121"/>
      <c r="K764" s="53"/>
      <c r="L764" s="120"/>
      <c r="M764" s="120"/>
      <c r="N764" s="120"/>
      <c r="O764" s="120"/>
      <c r="P764" s="120"/>
      <c r="Q764" s="120"/>
    </row>
    <row r="765" spans="6:17" x14ac:dyDescent="0.25">
      <c r="F765" s="120"/>
      <c r="G765" s="121"/>
      <c r="H765" s="120"/>
      <c r="I765" s="121"/>
      <c r="J765" s="121"/>
      <c r="K765" s="53"/>
      <c r="L765" s="120"/>
      <c r="M765" s="120"/>
      <c r="N765" s="120"/>
      <c r="O765" s="120"/>
      <c r="P765" s="120"/>
      <c r="Q765" s="120"/>
    </row>
    <row r="766" spans="6:17" x14ac:dyDescent="0.25">
      <c r="F766" s="120"/>
      <c r="G766" s="121"/>
      <c r="H766" s="120"/>
      <c r="I766" s="121"/>
      <c r="J766" s="121"/>
      <c r="K766" s="53"/>
      <c r="L766" s="120"/>
      <c r="M766" s="120"/>
      <c r="N766" s="120"/>
      <c r="O766" s="120"/>
      <c r="P766" s="120"/>
      <c r="Q766" s="120"/>
    </row>
    <row r="767" spans="6:17" x14ac:dyDescent="0.25">
      <c r="F767" s="120"/>
      <c r="G767" s="121"/>
      <c r="H767" s="120"/>
      <c r="I767" s="121"/>
      <c r="J767" s="121"/>
      <c r="K767" s="53"/>
      <c r="L767" s="120"/>
      <c r="M767" s="120"/>
      <c r="N767" s="120"/>
      <c r="O767" s="120"/>
      <c r="P767" s="120"/>
      <c r="Q767" s="120"/>
    </row>
    <row r="768" spans="6:17" x14ac:dyDescent="0.25">
      <c r="F768" s="120"/>
      <c r="G768" s="121"/>
      <c r="H768" s="120"/>
      <c r="I768" s="121"/>
      <c r="J768" s="121"/>
      <c r="K768" s="53"/>
      <c r="L768" s="120"/>
      <c r="M768" s="120"/>
      <c r="N768" s="120"/>
      <c r="O768" s="120"/>
      <c r="P768" s="120"/>
      <c r="Q768" s="120"/>
    </row>
    <row r="769" spans="6:17" x14ac:dyDescent="0.25">
      <c r="F769" s="120"/>
      <c r="G769" s="121"/>
      <c r="H769" s="120"/>
      <c r="I769" s="121"/>
      <c r="J769" s="121"/>
      <c r="K769" s="53"/>
      <c r="L769" s="120"/>
      <c r="M769" s="120"/>
      <c r="N769" s="120"/>
      <c r="O769" s="120"/>
      <c r="P769" s="120"/>
      <c r="Q769" s="120"/>
    </row>
    <row r="770" spans="6:17" x14ac:dyDescent="0.25">
      <c r="F770" s="120"/>
      <c r="G770" s="121"/>
      <c r="H770" s="120"/>
      <c r="I770" s="121"/>
      <c r="J770" s="121"/>
      <c r="K770" s="53"/>
      <c r="L770" s="120"/>
      <c r="M770" s="120"/>
      <c r="N770" s="120"/>
      <c r="O770" s="120"/>
      <c r="P770" s="120"/>
      <c r="Q770" s="120"/>
    </row>
    <row r="771" spans="6:17" x14ac:dyDescent="0.25">
      <c r="F771" s="120"/>
      <c r="G771" s="121"/>
      <c r="H771" s="120"/>
      <c r="I771" s="121"/>
      <c r="J771" s="121"/>
      <c r="K771" s="53"/>
      <c r="L771" s="120"/>
      <c r="M771" s="120"/>
      <c r="N771" s="120"/>
      <c r="O771" s="120"/>
      <c r="P771" s="120"/>
      <c r="Q771" s="120"/>
    </row>
    <row r="772" spans="6:17" x14ac:dyDescent="0.25">
      <c r="F772" s="120"/>
      <c r="G772" s="121"/>
      <c r="H772" s="120"/>
      <c r="I772" s="121"/>
      <c r="J772" s="121"/>
      <c r="K772" s="53"/>
      <c r="L772" s="120"/>
      <c r="M772" s="120"/>
      <c r="N772" s="120"/>
      <c r="O772" s="120"/>
      <c r="P772" s="120"/>
      <c r="Q772" s="120"/>
    </row>
    <row r="773" spans="6:17" x14ac:dyDescent="0.25">
      <c r="F773" s="120"/>
      <c r="G773" s="121"/>
      <c r="H773" s="120"/>
      <c r="I773" s="121"/>
      <c r="J773" s="121"/>
      <c r="K773" s="53"/>
      <c r="L773" s="120"/>
      <c r="M773" s="120"/>
      <c r="N773" s="120"/>
      <c r="O773" s="120"/>
      <c r="P773" s="120"/>
      <c r="Q773" s="120"/>
    </row>
    <row r="774" spans="6:17" x14ac:dyDescent="0.25">
      <c r="F774" s="120"/>
      <c r="G774" s="121"/>
      <c r="H774" s="120"/>
      <c r="I774" s="121"/>
      <c r="J774" s="121"/>
      <c r="K774" s="53"/>
      <c r="L774" s="120"/>
      <c r="M774" s="120"/>
      <c r="N774" s="120"/>
      <c r="O774" s="120"/>
      <c r="P774" s="120"/>
      <c r="Q774" s="120"/>
    </row>
    <row r="775" spans="6:17" x14ac:dyDescent="0.25">
      <c r="F775" s="120"/>
      <c r="G775" s="121"/>
      <c r="H775" s="120"/>
      <c r="I775" s="121"/>
      <c r="J775" s="121"/>
      <c r="K775" s="53"/>
      <c r="L775" s="120"/>
      <c r="M775" s="120"/>
      <c r="N775" s="120"/>
      <c r="O775" s="120"/>
      <c r="P775" s="120"/>
      <c r="Q775" s="120"/>
    </row>
    <row r="776" spans="6:17" x14ac:dyDescent="0.25">
      <c r="F776" s="120"/>
      <c r="G776" s="121"/>
      <c r="H776" s="120"/>
      <c r="I776" s="121"/>
      <c r="J776" s="121"/>
      <c r="K776" s="53"/>
      <c r="L776" s="120"/>
      <c r="M776" s="120"/>
      <c r="N776" s="120"/>
      <c r="O776" s="120"/>
      <c r="P776" s="120"/>
      <c r="Q776" s="120"/>
    </row>
    <row r="777" spans="6:17" x14ac:dyDescent="0.25">
      <c r="F777" s="120"/>
      <c r="G777" s="121"/>
      <c r="H777" s="120"/>
      <c r="I777" s="121"/>
      <c r="J777" s="121"/>
      <c r="K777" s="53"/>
      <c r="L777" s="120"/>
      <c r="M777" s="120"/>
      <c r="N777" s="120"/>
      <c r="O777" s="120"/>
      <c r="P777" s="120"/>
      <c r="Q777" s="120"/>
    </row>
    <row r="778" spans="6:17" x14ac:dyDescent="0.25">
      <c r="F778" s="120"/>
      <c r="G778" s="121"/>
      <c r="H778" s="120"/>
      <c r="I778" s="121"/>
      <c r="J778" s="121"/>
      <c r="K778" s="53"/>
      <c r="L778" s="120"/>
      <c r="M778" s="120"/>
      <c r="N778" s="120"/>
      <c r="O778" s="120"/>
      <c r="P778" s="120"/>
      <c r="Q778" s="120"/>
    </row>
    <row r="779" spans="6:17" x14ac:dyDescent="0.25">
      <c r="F779" s="120"/>
      <c r="G779" s="121"/>
      <c r="H779" s="120"/>
      <c r="I779" s="121"/>
      <c r="J779" s="121"/>
      <c r="K779" s="53"/>
      <c r="L779" s="120"/>
      <c r="M779" s="120"/>
      <c r="N779" s="120"/>
      <c r="O779" s="120"/>
      <c r="P779" s="120"/>
      <c r="Q779" s="120"/>
    </row>
    <row r="780" spans="6:17" x14ac:dyDescent="0.25">
      <c r="F780" s="120"/>
      <c r="G780" s="121"/>
      <c r="H780" s="120"/>
      <c r="I780" s="121"/>
      <c r="J780" s="121"/>
      <c r="K780" s="53"/>
      <c r="L780" s="120"/>
      <c r="M780" s="120"/>
      <c r="N780" s="120"/>
      <c r="O780" s="120"/>
      <c r="P780" s="120"/>
      <c r="Q780" s="120"/>
    </row>
    <row r="781" spans="6:17" x14ac:dyDescent="0.25">
      <c r="F781" s="120"/>
      <c r="G781" s="121"/>
      <c r="H781" s="120"/>
      <c r="I781" s="121"/>
      <c r="J781" s="121"/>
      <c r="K781" s="53"/>
      <c r="L781" s="120"/>
      <c r="M781" s="120"/>
      <c r="N781" s="120"/>
      <c r="O781" s="120"/>
      <c r="P781" s="120"/>
      <c r="Q781" s="120"/>
    </row>
    <row r="782" spans="6:17" x14ac:dyDescent="0.25">
      <c r="F782" s="120"/>
      <c r="G782" s="121"/>
      <c r="H782" s="120"/>
      <c r="I782" s="121"/>
      <c r="J782" s="121"/>
      <c r="K782" s="53"/>
      <c r="L782" s="120"/>
      <c r="M782" s="120"/>
      <c r="N782" s="120"/>
      <c r="O782" s="120"/>
      <c r="P782" s="120"/>
      <c r="Q782" s="120"/>
    </row>
    <row r="783" spans="6:17" x14ac:dyDescent="0.25">
      <c r="F783" s="120"/>
      <c r="G783" s="121"/>
      <c r="H783" s="120"/>
      <c r="I783" s="121"/>
      <c r="J783" s="121"/>
      <c r="K783" s="53"/>
      <c r="L783" s="120"/>
      <c r="M783" s="120"/>
      <c r="N783" s="120"/>
      <c r="O783" s="120"/>
      <c r="P783" s="120"/>
      <c r="Q783" s="120"/>
    </row>
    <row r="784" spans="6:17" x14ac:dyDescent="0.25">
      <c r="F784" s="120"/>
      <c r="G784" s="121"/>
      <c r="H784" s="120"/>
      <c r="I784" s="121"/>
      <c r="J784" s="121"/>
      <c r="K784" s="53"/>
      <c r="L784" s="120"/>
      <c r="M784" s="120"/>
      <c r="N784" s="120"/>
      <c r="O784" s="120"/>
      <c r="P784" s="120"/>
      <c r="Q784" s="120"/>
    </row>
    <row r="785" spans="6:17" x14ac:dyDescent="0.25">
      <c r="F785" s="120"/>
      <c r="G785" s="121"/>
      <c r="H785" s="120"/>
      <c r="I785" s="121"/>
      <c r="J785" s="121"/>
      <c r="K785" s="53"/>
      <c r="L785" s="120"/>
      <c r="M785" s="120"/>
      <c r="N785" s="120"/>
      <c r="O785" s="120"/>
      <c r="P785" s="120"/>
      <c r="Q785" s="120"/>
    </row>
    <row r="786" spans="6:17" x14ac:dyDescent="0.25">
      <c r="F786" s="120"/>
      <c r="G786" s="121"/>
      <c r="H786" s="120"/>
      <c r="I786" s="121"/>
      <c r="J786" s="121"/>
      <c r="K786" s="53"/>
      <c r="L786" s="120"/>
      <c r="M786" s="120"/>
      <c r="N786" s="120"/>
      <c r="O786" s="120"/>
      <c r="P786" s="120"/>
      <c r="Q786" s="120"/>
    </row>
    <row r="787" spans="6:17" x14ac:dyDescent="0.25">
      <c r="F787" s="120"/>
      <c r="G787" s="121"/>
      <c r="H787" s="120"/>
      <c r="I787" s="121"/>
      <c r="J787" s="121"/>
      <c r="K787" s="53"/>
      <c r="L787" s="120"/>
      <c r="M787" s="120"/>
      <c r="N787" s="120"/>
      <c r="O787" s="120"/>
      <c r="P787" s="120"/>
      <c r="Q787" s="120"/>
    </row>
    <row r="788" spans="6:17" x14ac:dyDescent="0.25">
      <c r="F788" s="120"/>
      <c r="G788" s="121"/>
      <c r="H788" s="120"/>
      <c r="I788" s="121"/>
      <c r="J788" s="121"/>
      <c r="K788" s="53"/>
      <c r="L788" s="120"/>
      <c r="M788" s="120"/>
      <c r="N788" s="120"/>
      <c r="O788" s="120"/>
      <c r="P788" s="120"/>
      <c r="Q788" s="120"/>
    </row>
    <row r="789" spans="6:17" x14ac:dyDescent="0.25">
      <c r="F789" s="120"/>
      <c r="G789" s="121"/>
      <c r="H789" s="120"/>
      <c r="I789" s="121"/>
      <c r="J789" s="121"/>
      <c r="K789" s="53"/>
      <c r="L789" s="120"/>
      <c r="M789" s="120"/>
      <c r="N789" s="120"/>
      <c r="O789" s="120"/>
      <c r="P789" s="120"/>
      <c r="Q789" s="120"/>
    </row>
    <row r="790" spans="6:17" x14ac:dyDescent="0.25">
      <c r="F790" s="120"/>
      <c r="G790" s="121"/>
      <c r="H790" s="120"/>
      <c r="I790" s="121"/>
      <c r="J790" s="121"/>
      <c r="K790" s="53"/>
      <c r="L790" s="120"/>
      <c r="M790" s="120"/>
      <c r="N790" s="120"/>
      <c r="O790" s="120"/>
      <c r="P790" s="120"/>
      <c r="Q790" s="120"/>
    </row>
    <row r="791" spans="6:17" x14ac:dyDescent="0.25">
      <c r="F791" s="120"/>
      <c r="G791" s="121"/>
      <c r="H791" s="120"/>
      <c r="I791" s="121"/>
      <c r="J791" s="121"/>
      <c r="K791" s="53"/>
      <c r="L791" s="120"/>
      <c r="M791" s="120"/>
      <c r="N791" s="120"/>
      <c r="O791" s="120"/>
      <c r="P791" s="120"/>
      <c r="Q791" s="120"/>
    </row>
    <row r="792" spans="6:17" x14ac:dyDescent="0.25">
      <c r="F792" s="120"/>
      <c r="G792" s="121"/>
      <c r="H792" s="120"/>
      <c r="I792" s="121"/>
      <c r="J792" s="121"/>
      <c r="K792" s="53"/>
      <c r="L792" s="120"/>
      <c r="M792" s="120"/>
      <c r="N792" s="120"/>
      <c r="O792" s="120"/>
      <c r="P792" s="120"/>
      <c r="Q792" s="120"/>
    </row>
    <row r="793" spans="6:17" x14ac:dyDescent="0.25">
      <c r="F793" s="120"/>
      <c r="G793" s="121"/>
      <c r="H793" s="120"/>
      <c r="I793" s="121"/>
      <c r="J793" s="121"/>
      <c r="K793" s="53"/>
      <c r="L793" s="120"/>
      <c r="M793" s="120"/>
      <c r="N793" s="120"/>
      <c r="O793" s="120"/>
      <c r="P793" s="120"/>
      <c r="Q793" s="120"/>
    </row>
    <row r="794" spans="6:17" x14ac:dyDescent="0.25">
      <c r="F794" s="120"/>
      <c r="G794" s="121"/>
      <c r="H794" s="120"/>
      <c r="I794" s="121"/>
      <c r="J794" s="121"/>
      <c r="K794" s="53"/>
      <c r="L794" s="120"/>
      <c r="M794" s="120"/>
      <c r="N794" s="120"/>
      <c r="O794" s="120"/>
      <c r="P794" s="120"/>
      <c r="Q794" s="120"/>
    </row>
    <row r="795" spans="6:17" x14ac:dyDescent="0.25">
      <c r="F795" s="120"/>
      <c r="G795" s="121"/>
      <c r="H795" s="120"/>
      <c r="I795" s="121"/>
      <c r="J795" s="121"/>
      <c r="K795" s="53"/>
      <c r="L795" s="120"/>
      <c r="M795" s="120"/>
      <c r="N795" s="120"/>
      <c r="O795" s="120"/>
      <c r="P795" s="120"/>
      <c r="Q795" s="120"/>
    </row>
    <row r="796" spans="6:17" x14ac:dyDescent="0.25">
      <c r="F796" s="120"/>
      <c r="G796" s="121"/>
      <c r="H796" s="120"/>
      <c r="I796" s="121"/>
      <c r="J796" s="121"/>
      <c r="K796" s="53"/>
      <c r="L796" s="120"/>
      <c r="M796" s="120"/>
      <c r="N796" s="120"/>
      <c r="O796" s="120"/>
      <c r="P796" s="120"/>
      <c r="Q796" s="120"/>
    </row>
    <row r="797" spans="6:17" x14ac:dyDescent="0.25">
      <c r="F797" s="120"/>
      <c r="G797" s="121"/>
      <c r="H797" s="120"/>
      <c r="I797" s="121"/>
      <c r="J797" s="121"/>
      <c r="K797" s="53"/>
      <c r="L797" s="120"/>
      <c r="M797" s="120"/>
      <c r="N797" s="120"/>
      <c r="O797" s="120"/>
      <c r="P797" s="120"/>
      <c r="Q797" s="120"/>
    </row>
    <row r="798" spans="6:17" x14ac:dyDescent="0.25">
      <c r="F798" s="120"/>
      <c r="G798" s="121"/>
      <c r="H798" s="120"/>
      <c r="I798" s="121"/>
      <c r="J798" s="121"/>
      <c r="K798" s="53"/>
      <c r="L798" s="120"/>
      <c r="M798" s="120"/>
      <c r="N798" s="120"/>
      <c r="O798" s="120"/>
      <c r="P798" s="120"/>
      <c r="Q798" s="120"/>
    </row>
    <row r="799" spans="6:17" x14ac:dyDescent="0.25">
      <c r="F799" s="120"/>
      <c r="G799" s="121"/>
      <c r="H799" s="120"/>
      <c r="I799" s="121"/>
      <c r="J799" s="121"/>
      <c r="K799" s="53"/>
      <c r="L799" s="120"/>
      <c r="M799" s="120"/>
      <c r="N799" s="120"/>
      <c r="O799" s="120"/>
      <c r="P799" s="120"/>
      <c r="Q799" s="120"/>
    </row>
    <row r="800" spans="6:17" x14ac:dyDescent="0.25">
      <c r="F800" s="120"/>
      <c r="G800" s="121"/>
      <c r="H800" s="120"/>
      <c r="I800" s="121"/>
      <c r="J800" s="121"/>
      <c r="K800" s="53"/>
      <c r="L800" s="120"/>
      <c r="M800" s="120"/>
      <c r="N800" s="120"/>
      <c r="O800" s="120"/>
      <c r="P800" s="120"/>
      <c r="Q800" s="120"/>
    </row>
    <row r="801" spans="6:17" x14ac:dyDescent="0.25">
      <c r="F801" s="120"/>
      <c r="G801" s="121"/>
      <c r="H801" s="120"/>
      <c r="I801" s="121"/>
      <c r="J801" s="121"/>
      <c r="K801" s="53"/>
      <c r="L801" s="120"/>
      <c r="M801" s="120"/>
      <c r="N801" s="120"/>
      <c r="O801" s="120"/>
      <c r="P801" s="120"/>
      <c r="Q801" s="120"/>
    </row>
    <row r="802" spans="6:17" x14ac:dyDescent="0.25">
      <c r="F802" s="120"/>
      <c r="G802" s="121"/>
      <c r="H802" s="120"/>
      <c r="I802" s="121"/>
      <c r="J802" s="121"/>
      <c r="K802" s="53"/>
      <c r="L802" s="120"/>
      <c r="M802" s="120"/>
      <c r="N802" s="120"/>
      <c r="O802" s="120"/>
      <c r="P802" s="120"/>
      <c r="Q802" s="120"/>
    </row>
    <row r="803" spans="6:17" x14ac:dyDescent="0.25">
      <c r="F803" s="120"/>
      <c r="G803" s="121"/>
      <c r="H803" s="120"/>
      <c r="I803" s="121"/>
      <c r="J803" s="121"/>
      <c r="K803" s="53"/>
      <c r="L803" s="120"/>
      <c r="M803" s="120"/>
      <c r="N803" s="120"/>
      <c r="O803" s="120"/>
      <c r="P803" s="120"/>
      <c r="Q803" s="120"/>
    </row>
    <row r="804" spans="6:17" x14ac:dyDescent="0.25">
      <c r="F804" s="120"/>
      <c r="G804" s="121"/>
      <c r="H804" s="120"/>
      <c r="I804" s="121"/>
      <c r="J804" s="121"/>
      <c r="K804" s="53"/>
      <c r="L804" s="120"/>
      <c r="M804" s="120"/>
      <c r="N804" s="120"/>
      <c r="O804" s="120"/>
      <c r="P804" s="120"/>
      <c r="Q804" s="120"/>
    </row>
    <row r="805" spans="6:17" x14ac:dyDescent="0.25">
      <c r="F805" s="120"/>
      <c r="G805" s="121"/>
      <c r="H805" s="120"/>
      <c r="I805" s="121"/>
      <c r="J805" s="121"/>
      <c r="K805" s="53"/>
      <c r="L805" s="120"/>
      <c r="M805" s="120"/>
      <c r="N805" s="120"/>
      <c r="O805" s="120"/>
      <c r="P805" s="120"/>
      <c r="Q805" s="120"/>
    </row>
    <row r="806" spans="6:17" x14ac:dyDescent="0.25">
      <c r="F806" s="120"/>
      <c r="G806" s="121"/>
      <c r="H806" s="120"/>
      <c r="I806" s="121"/>
      <c r="J806" s="121"/>
      <c r="K806" s="53"/>
      <c r="L806" s="120"/>
      <c r="M806" s="120"/>
      <c r="N806" s="120"/>
      <c r="O806" s="120"/>
      <c r="P806" s="120"/>
      <c r="Q806" s="120"/>
    </row>
    <row r="807" spans="6:17" x14ac:dyDescent="0.25">
      <c r="F807" s="120"/>
      <c r="G807" s="121"/>
      <c r="H807" s="120"/>
      <c r="I807" s="121"/>
      <c r="J807" s="121"/>
      <c r="K807" s="53"/>
      <c r="L807" s="120"/>
      <c r="M807" s="120"/>
      <c r="N807" s="120"/>
      <c r="O807" s="120"/>
      <c r="P807" s="120"/>
      <c r="Q807" s="120"/>
    </row>
    <row r="808" spans="6:17" x14ac:dyDescent="0.25">
      <c r="F808" s="120"/>
      <c r="G808" s="121"/>
      <c r="H808" s="120"/>
      <c r="I808" s="121"/>
      <c r="J808" s="121"/>
      <c r="K808" s="53"/>
      <c r="L808" s="120"/>
      <c r="M808" s="120"/>
      <c r="N808" s="120"/>
      <c r="O808" s="120"/>
      <c r="P808" s="120"/>
      <c r="Q808" s="120"/>
    </row>
    <row r="809" spans="6:17" x14ac:dyDescent="0.25">
      <c r="F809" s="120"/>
      <c r="G809" s="121"/>
      <c r="H809" s="120"/>
      <c r="I809" s="121"/>
      <c r="J809" s="121"/>
      <c r="K809" s="53"/>
      <c r="L809" s="120"/>
      <c r="M809" s="120"/>
      <c r="N809" s="120"/>
      <c r="O809" s="120"/>
      <c r="P809" s="120"/>
      <c r="Q809" s="120"/>
    </row>
    <row r="810" spans="6:17" x14ac:dyDescent="0.25">
      <c r="F810" s="120"/>
      <c r="G810" s="121"/>
      <c r="H810" s="120"/>
      <c r="I810" s="121"/>
      <c r="J810" s="121"/>
      <c r="K810" s="53"/>
      <c r="L810" s="120"/>
      <c r="M810" s="120"/>
      <c r="N810" s="120"/>
      <c r="O810" s="120"/>
      <c r="P810" s="120"/>
      <c r="Q810" s="120"/>
    </row>
    <row r="811" spans="6:17" x14ac:dyDescent="0.25">
      <c r="F811" s="120"/>
      <c r="G811" s="121"/>
      <c r="H811" s="120"/>
      <c r="I811" s="121"/>
      <c r="J811" s="121"/>
      <c r="K811" s="53"/>
      <c r="L811" s="120"/>
      <c r="M811" s="120"/>
      <c r="N811" s="120"/>
      <c r="O811" s="120"/>
      <c r="P811" s="120"/>
      <c r="Q811" s="120"/>
    </row>
    <row r="812" spans="6:17" x14ac:dyDescent="0.25">
      <c r="F812" s="120"/>
      <c r="G812" s="121"/>
      <c r="H812" s="120"/>
      <c r="I812" s="121"/>
      <c r="J812" s="121"/>
      <c r="K812" s="53"/>
      <c r="L812" s="120"/>
      <c r="M812" s="120"/>
      <c r="N812" s="120"/>
      <c r="O812" s="120"/>
      <c r="P812" s="120"/>
      <c r="Q812" s="120"/>
    </row>
    <row r="813" spans="6:17" x14ac:dyDescent="0.25">
      <c r="F813" s="120"/>
      <c r="G813" s="121"/>
      <c r="H813" s="120"/>
      <c r="I813" s="121"/>
      <c r="J813" s="121"/>
      <c r="K813" s="53"/>
      <c r="L813" s="120"/>
      <c r="M813" s="120"/>
      <c r="N813" s="120"/>
      <c r="O813" s="120"/>
      <c r="P813" s="120"/>
      <c r="Q813" s="120"/>
    </row>
    <row r="814" spans="6:17" x14ac:dyDescent="0.25">
      <c r="F814" s="120"/>
      <c r="G814" s="121"/>
      <c r="H814" s="120"/>
      <c r="I814" s="121"/>
      <c r="J814" s="121"/>
      <c r="K814" s="53"/>
      <c r="L814" s="120"/>
      <c r="M814" s="120"/>
      <c r="N814" s="120"/>
      <c r="O814" s="120"/>
      <c r="P814" s="120"/>
      <c r="Q814" s="120"/>
    </row>
    <row r="815" spans="6:17" x14ac:dyDescent="0.25">
      <c r="F815" s="120"/>
      <c r="G815" s="121"/>
      <c r="H815" s="120"/>
      <c r="I815" s="121"/>
      <c r="J815" s="121"/>
      <c r="K815" s="53"/>
      <c r="L815" s="120"/>
      <c r="M815" s="120"/>
      <c r="N815" s="120"/>
      <c r="O815" s="120"/>
      <c r="P815" s="120"/>
      <c r="Q815" s="120"/>
    </row>
    <row r="816" spans="6:17" x14ac:dyDescent="0.25">
      <c r="F816" s="120"/>
      <c r="G816" s="121"/>
      <c r="H816" s="120"/>
      <c r="I816" s="121"/>
      <c r="J816" s="121"/>
      <c r="K816" s="53"/>
      <c r="L816" s="120"/>
      <c r="M816" s="120"/>
      <c r="N816" s="120"/>
      <c r="O816" s="120"/>
      <c r="P816" s="120"/>
      <c r="Q816" s="120"/>
    </row>
    <row r="817" spans="6:17" x14ac:dyDescent="0.25">
      <c r="F817" s="120"/>
      <c r="G817" s="121"/>
      <c r="H817" s="120"/>
      <c r="I817" s="121"/>
      <c r="J817" s="121"/>
      <c r="K817" s="53"/>
      <c r="L817" s="120"/>
      <c r="M817" s="120"/>
      <c r="N817" s="120"/>
      <c r="O817" s="120"/>
      <c r="P817" s="120"/>
      <c r="Q817" s="120"/>
    </row>
    <row r="818" spans="6:17" x14ac:dyDescent="0.25">
      <c r="F818" s="120"/>
      <c r="G818" s="121"/>
      <c r="H818" s="120"/>
      <c r="I818" s="121"/>
      <c r="J818" s="121"/>
      <c r="K818" s="53"/>
      <c r="L818" s="120"/>
      <c r="M818" s="120"/>
      <c r="N818" s="120"/>
      <c r="O818" s="120"/>
      <c r="P818" s="120"/>
      <c r="Q818" s="120"/>
    </row>
    <row r="819" spans="6:17" x14ac:dyDescent="0.25">
      <c r="F819" s="120"/>
      <c r="G819" s="121"/>
      <c r="H819" s="120"/>
      <c r="I819" s="121"/>
      <c r="J819" s="121"/>
      <c r="K819" s="53"/>
      <c r="L819" s="120"/>
      <c r="M819" s="120"/>
      <c r="N819" s="120"/>
      <c r="O819" s="120"/>
      <c r="P819" s="120"/>
      <c r="Q819" s="120"/>
    </row>
    <row r="820" spans="6:17" x14ac:dyDescent="0.25">
      <c r="F820" s="120"/>
      <c r="G820" s="121"/>
      <c r="H820" s="120"/>
      <c r="I820" s="121"/>
      <c r="J820" s="121"/>
      <c r="K820" s="53"/>
      <c r="L820" s="120"/>
      <c r="M820" s="120"/>
      <c r="N820" s="120"/>
      <c r="O820" s="120"/>
      <c r="P820" s="120"/>
      <c r="Q820" s="120"/>
    </row>
    <row r="821" spans="6:17" x14ac:dyDescent="0.25">
      <c r="F821" s="120"/>
      <c r="G821" s="121"/>
      <c r="H821" s="120"/>
      <c r="I821" s="121"/>
      <c r="J821" s="121"/>
      <c r="K821" s="53"/>
      <c r="L821" s="120"/>
      <c r="M821" s="120"/>
      <c r="N821" s="120"/>
      <c r="O821" s="120"/>
      <c r="P821" s="120"/>
      <c r="Q821" s="120"/>
    </row>
    <row r="822" spans="6:17" x14ac:dyDescent="0.25">
      <c r="F822" s="120"/>
      <c r="G822" s="121"/>
      <c r="H822" s="120"/>
      <c r="I822" s="121"/>
      <c r="J822" s="121"/>
      <c r="K822" s="53"/>
      <c r="L822" s="120"/>
      <c r="M822" s="120"/>
      <c r="N822" s="120"/>
      <c r="O822" s="120"/>
      <c r="P822" s="120"/>
      <c r="Q822" s="120"/>
    </row>
    <row r="823" spans="6:17" x14ac:dyDescent="0.25">
      <c r="F823" s="120"/>
      <c r="G823" s="121"/>
      <c r="H823" s="120"/>
      <c r="I823" s="121"/>
      <c r="J823" s="121"/>
      <c r="K823" s="53"/>
      <c r="L823" s="120"/>
      <c r="M823" s="120"/>
      <c r="N823" s="120"/>
      <c r="O823" s="120"/>
      <c r="P823" s="120"/>
      <c r="Q823" s="120"/>
    </row>
    <row r="824" spans="6:17" x14ac:dyDescent="0.25">
      <c r="F824" s="120"/>
      <c r="G824" s="121"/>
      <c r="H824" s="120"/>
      <c r="I824" s="121"/>
      <c r="J824" s="121"/>
      <c r="K824" s="53"/>
      <c r="L824" s="120"/>
      <c r="M824" s="120"/>
      <c r="N824" s="120"/>
      <c r="O824" s="120"/>
      <c r="P824" s="120"/>
      <c r="Q824" s="120"/>
    </row>
    <row r="825" spans="6:17" x14ac:dyDescent="0.25">
      <c r="F825" s="120"/>
      <c r="G825" s="121"/>
      <c r="H825" s="120"/>
      <c r="I825" s="121"/>
      <c r="J825" s="121"/>
      <c r="K825" s="53"/>
      <c r="L825" s="120"/>
      <c r="M825" s="120"/>
      <c r="N825" s="120"/>
      <c r="O825" s="120"/>
      <c r="P825" s="120"/>
      <c r="Q825" s="120"/>
    </row>
    <row r="826" spans="6:17" x14ac:dyDescent="0.25">
      <c r="F826" s="120"/>
      <c r="G826" s="121"/>
      <c r="H826" s="120"/>
      <c r="I826" s="121"/>
      <c r="J826" s="121"/>
      <c r="K826" s="53"/>
      <c r="L826" s="120"/>
      <c r="M826" s="120"/>
      <c r="N826" s="120"/>
      <c r="O826" s="120"/>
      <c r="P826" s="120"/>
      <c r="Q826" s="120"/>
    </row>
    <row r="827" spans="6:17" x14ac:dyDescent="0.25">
      <c r="F827" s="120"/>
      <c r="G827" s="121"/>
      <c r="H827" s="120"/>
      <c r="I827" s="121"/>
      <c r="J827" s="121"/>
      <c r="K827" s="53"/>
      <c r="L827" s="120"/>
      <c r="M827" s="120"/>
      <c r="N827" s="120"/>
      <c r="O827" s="120"/>
      <c r="P827" s="120"/>
      <c r="Q827" s="120"/>
    </row>
    <row r="828" spans="6:17" x14ac:dyDescent="0.25">
      <c r="F828" s="120"/>
      <c r="G828" s="121"/>
      <c r="H828" s="120"/>
      <c r="I828" s="121"/>
      <c r="J828" s="121"/>
      <c r="K828" s="53"/>
      <c r="L828" s="120"/>
      <c r="M828" s="120"/>
      <c r="N828" s="120"/>
      <c r="O828" s="120"/>
      <c r="P828" s="120"/>
      <c r="Q828" s="120"/>
    </row>
    <row r="829" spans="6:17" x14ac:dyDescent="0.25">
      <c r="F829" s="120"/>
      <c r="G829" s="121"/>
      <c r="H829" s="120"/>
      <c r="I829" s="121"/>
      <c r="J829" s="121"/>
      <c r="K829" s="53"/>
      <c r="L829" s="120"/>
      <c r="M829" s="120"/>
      <c r="N829" s="120"/>
      <c r="O829" s="120"/>
      <c r="P829" s="120"/>
      <c r="Q829" s="120"/>
    </row>
    <row r="830" spans="6:17" x14ac:dyDescent="0.25">
      <c r="F830" s="120"/>
      <c r="G830" s="121"/>
      <c r="H830" s="120"/>
      <c r="I830" s="121"/>
      <c r="J830" s="121"/>
      <c r="K830" s="53"/>
      <c r="L830" s="120"/>
      <c r="M830" s="120"/>
      <c r="N830" s="120"/>
      <c r="O830" s="120"/>
      <c r="P830" s="120"/>
      <c r="Q830" s="120"/>
    </row>
    <row r="831" spans="6:17" x14ac:dyDescent="0.25">
      <c r="F831" s="120"/>
      <c r="G831" s="121"/>
      <c r="H831" s="120"/>
      <c r="I831" s="121"/>
      <c r="J831" s="121"/>
      <c r="K831" s="53"/>
      <c r="L831" s="120"/>
      <c r="M831" s="120"/>
      <c r="N831" s="120"/>
      <c r="O831" s="120"/>
      <c r="P831" s="120"/>
      <c r="Q831" s="120"/>
    </row>
    <row r="832" spans="6:17" x14ac:dyDescent="0.25">
      <c r="F832" s="120"/>
      <c r="G832" s="121"/>
      <c r="H832" s="120"/>
      <c r="I832" s="121"/>
      <c r="J832" s="121"/>
      <c r="K832" s="53"/>
      <c r="L832" s="120"/>
      <c r="M832" s="120"/>
      <c r="N832" s="120"/>
      <c r="O832" s="120"/>
      <c r="P832" s="120"/>
      <c r="Q832" s="120"/>
    </row>
    <row r="833" spans="6:17" x14ac:dyDescent="0.25">
      <c r="F833" s="120"/>
      <c r="G833" s="121"/>
      <c r="H833" s="120"/>
      <c r="I833" s="121"/>
      <c r="J833" s="121"/>
      <c r="K833" s="53"/>
      <c r="L833" s="120"/>
      <c r="M833" s="120"/>
      <c r="N833" s="120"/>
      <c r="O833" s="120"/>
      <c r="P833" s="120"/>
      <c r="Q833" s="120"/>
    </row>
    <row r="834" spans="6:17" x14ac:dyDescent="0.25">
      <c r="F834" s="120"/>
      <c r="G834" s="121"/>
      <c r="H834" s="120"/>
      <c r="I834" s="121"/>
      <c r="J834" s="121"/>
      <c r="K834" s="53"/>
      <c r="L834" s="120"/>
      <c r="M834" s="120"/>
      <c r="N834" s="120"/>
      <c r="O834" s="120"/>
      <c r="P834" s="120"/>
      <c r="Q834" s="120"/>
    </row>
    <row r="835" spans="6:17" x14ac:dyDescent="0.25">
      <c r="F835" s="120"/>
      <c r="G835" s="121"/>
      <c r="H835" s="120"/>
      <c r="I835" s="121"/>
      <c r="J835" s="121"/>
      <c r="K835" s="53"/>
      <c r="L835" s="120"/>
      <c r="M835" s="120"/>
      <c r="N835" s="120"/>
      <c r="O835" s="120"/>
      <c r="P835" s="120"/>
      <c r="Q835" s="120"/>
    </row>
    <row r="836" spans="6:17" x14ac:dyDescent="0.25">
      <c r="F836" s="120"/>
      <c r="G836" s="121"/>
      <c r="H836" s="120"/>
      <c r="I836" s="121"/>
      <c r="J836" s="121"/>
      <c r="K836" s="53"/>
      <c r="L836" s="120"/>
      <c r="M836" s="120"/>
      <c r="N836" s="120"/>
      <c r="O836" s="120"/>
      <c r="P836" s="120"/>
      <c r="Q836" s="120"/>
    </row>
    <row r="837" spans="6:17" x14ac:dyDescent="0.25">
      <c r="F837" s="120"/>
      <c r="G837" s="121"/>
      <c r="H837" s="120"/>
      <c r="I837" s="121"/>
      <c r="J837" s="121"/>
      <c r="K837" s="53"/>
      <c r="L837" s="120"/>
      <c r="M837" s="120"/>
      <c r="N837" s="120"/>
      <c r="O837" s="120"/>
      <c r="P837" s="120"/>
      <c r="Q837" s="120"/>
    </row>
    <row r="838" spans="6:17" x14ac:dyDescent="0.25">
      <c r="F838" s="120"/>
      <c r="G838" s="121"/>
      <c r="H838" s="120"/>
      <c r="I838" s="121"/>
      <c r="J838" s="121"/>
      <c r="K838" s="53"/>
      <c r="L838" s="120"/>
      <c r="M838" s="120"/>
      <c r="N838" s="120"/>
      <c r="O838" s="120"/>
      <c r="P838" s="120"/>
      <c r="Q838" s="120"/>
    </row>
    <row r="839" spans="6:17" x14ac:dyDescent="0.25">
      <c r="F839" s="120"/>
      <c r="G839" s="121"/>
      <c r="H839" s="120"/>
      <c r="I839" s="121"/>
      <c r="J839" s="121"/>
      <c r="K839" s="53"/>
      <c r="L839" s="120"/>
      <c r="M839" s="120"/>
      <c r="N839" s="120"/>
      <c r="O839" s="120"/>
      <c r="P839" s="120"/>
      <c r="Q839" s="120"/>
    </row>
    <row r="840" spans="6:17" x14ac:dyDescent="0.25">
      <c r="F840" s="120"/>
      <c r="G840" s="121"/>
      <c r="H840" s="120"/>
      <c r="I840" s="121"/>
      <c r="J840" s="121"/>
      <c r="K840" s="53"/>
      <c r="L840" s="120"/>
      <c r="M840" s="120"/>
      <c r="N840" s="120"/>
      <c r="O840" s="120"/>
      <c r="P840" s="120"/>
      <c r="Q840" s="120"/>
    </row>
    <row r="841" spans="6:17" x14ac:dyDescent="0.25">
      <c r="F841" s="120"/>
      <c r="G841" s="121"/>
      <c r="H841" s="120"/>
      <c r="I841" s="121"/>
      <c r="J841" s="121"/>
      <c r="K841" s="53"/>
      <c r="L841" s="120"/>
      <c r="M841" s="120"/>
      <c r="N841" s="120"/>
      <c r="O841" s="120"/>
      <c r="P841" s="120"/>
      <c r="Q841" s="120"/>
    </row>
    <row r="842" spans="6:17" x14ac:dyDescent="0.25">
      <c r="F842" s="120"/>
      <c r="G842" s="121"/>
      <c r="H842" s="120"/>
      <c r="I842" s="121"/>
      <c r="J842" s="121"/>
      <c r="K842" s="53"/>
      <c r="L842" s="120"/>
      <c r="M842" s="120"/>
      <c r="N842" s="120"/>
      <c r="O842" s="120"/>
      <c r="P842" s="120"/>
      <c r="Q842" s="120"/>
    </row>
    <row r="843" spans="6:17" x14ac:dyDescent="0.25">
      <c r="F843" s="120"/>
      <c r="G843" s="121"/>
      <c r="H843" s="120"/>
      <c r="I843" s="121"/>
      <c r="J843" s="121"/>
      <c r="K843" s="53"/>
      <c r="L843" s="120"/>
      <c r="M843" s="120"/>
      <c r="N843" s="120"/>
      <c r="O843" s="120"/>
      <c r="P843" s="120"/>
      <c r="Q843" s="120"/>
    </row>
    <row r="844" spans="6:17" x14ac:dyDescent="0.25">
      <c r="F844" s="120"/>
      <c r="G844" s="121"/>
      <c r="H844" s="120"/>
      <c r="I844" s="121"/>
      <c r="J844" s="121"/>
      <c r="K844" s="53"/>
      <c r="L844" s="120"/>
      <c r="M844" s="120"/>
      <c r="N844" s="120"/>
      <c r="O844" s="120"/>
      <c r="P844" s="120"/>
      <c r="Q844" s="120"/>
    </row>
    <row r="845" spans="6:17" x14ac:dyDescent="0.25">
      <c r="F845" s="120"/>
      <c r="G845" s="121"/>
      <c r="H845" s="120"/>
      <c r="I845" s="121"/>
      <c r="J845" s="121"/>
      <c r="K845" s="53"/>
      <c r="L845" s="120"/>
      <c r="M845" s="120"/>
      <c r="N845" s="120"/>
      <c r="O845" s="120"/>
      <c r="P845" s="120"/>
      <c r="Q845" s="120"/>
    </row>
    <row r="846" spans="6:17" x14ac:dyDescent="0.25">
      <c r="F846" s="120"/>
      <c r="G846" s="121"/>
      <c r="H846" s="120"/>
      <c r="I846" s="121"/>
      <c r="J846" s="121"/>
      <c r="K846" s="53"/>
      <c r="L846" s="120"/>
      <c r="M846" s="120"/>
      <c r="N846" s="120"/>
      <c r="O846" s="120"/>
      <c r="P846" s="120"/>
      <c r="Q846" s="120"/>
    </row>
    <row r="847" spans="6:17" x14ac:dyDescent="0.25">
      <c r="F847" s="120"/>
      <c r="G847" s="121"/>
      <c r="H847" s="120"/>
      <c r="I847" s="121"/>
      <c r="J847" s="121"/>
      <c r="K847" s="53"/>
      <c r="L847" s="120"/>
      <c r="M847" s="120"/>
      <c r="N847" s="120"/>
      <c r="O847" s="120"/>
      <c r="P847" s="120"/>
      <c r="Q847" s="120"/>
    </row>
    <row r="848" spans="6:17" x14ac:dyDescent="0.25">
      <c r="F848" s="120"/>
      <c r="G848" s="121"/>
      <c r="H848" s="120"/>
      <c r="I848" s="121"/>
      <c r="J848" s="121"/>
      <c r="K848" s="53"/>
      <c r="L848" s="120"/>
      <c r="M848" s="120"/>
      <c r="N848" s="120"/>
      <c r="O848" s="120"/>
      <c r="P848" s="120"/>
      <c r="Q848" s="120"/>
    </row>
    <row r="849" spans="6:17" x14ac:dyDescent="0.25">
      <c r="F849" s="120"/>
      <c r="G849" s="121"/>
      <c r="H849" s="120"/>
      <c r="I849" s="121"/>
      <c r="J849" s="121"/>
      <c r="K849" s="53"/>
      <c r="L849" s="120"/>
      <c r="M849" s="120"/>
      <c r="N849" s="120"/>
      <c r="O849" s="120"/>
      <c r="P849" s="120"/>
      <c r="Q849" s="120"/>
    </row>
    <row r="850" spans="6:17" x14ac:dyDescent="0.25">
      <c r="F850" s="120"/>
      <c r="G850" s="121"/>
      <c r="H850" s="120"/>
      <c r="I850" s="121"/>
      <c r="J850" s="121"/>
      <c r="K850" s="53"/>
      <c r="L850" s="120"/>
      <c r="M850" s="120"/>
      <c r="N850" s="120"/>
      <c r="O850" s="120"/>
      <c r="P850" s="120"/>
      <c r="Q850" s="120"/>
    </row>
    <row r="851" spans="6:17" x14ac:dyDescent="0.25">
      <c r="F851" s="120"/>
      <c r="G851" s="121"/>
      <c r="H851" s="120"/>
      <c r="I851" s="121"/>
      <c r="J851" s="121"/>
      <c r="K851" s="53"/>
      <c r="L851" s="120"/>
      <c r="M851" s="120"/>
      <c r="N851" s="120"/>
      <c r="O851" s="120"/>
      <c r="P851" s="120"/>
      <c r="Q851" s="120"/>
    </row>
    <row r="852" spans="6:17" x14ac:dyDescent="0.25">
      <c r="F852" s="120"/>
      <c r="G852" s="121"/>
      <c r="H852" s="120"/>
      <c r="I852" s="121"/>
      <c r="J852" s="121"/>
      <c r="K852" s="53"/>
      <c r="L852" s="120"/>
      <c r="M852" s="120"/>
      <c r="N852" s="120"/>
      <c r="O852" s="120"/>
      <c r="P852" s="120"/>
      <c r="Q852" s="120"/>
    </row>
    <row r="853" spans="6:17" x14ac:dyDescent="0.25">
      <c r="F853" s="120"/>
      <c r="G853" s="121"/>
      <c r="H853" s="120"/>
      <c r="I853" s="121"/>
      <c r="J853" s="121"/>
      <c r="K853" s="53"/>
      <c r="L853" s="120"/>
      <c r="M853" s="120"/>
      <c r="N853" s="120"/>
      <c r="O853" s="120"/>
      <c r="P853" s="120"/>
      <c r="Q853" s="120"/>
    </row>
    <row r="854" spans="6:17" x14ac:dyDescent="0.25">
      <c r="F854" s="120"/>
      <c r="G854" s="121"/>
      <c r="H854" s="120"/>
      <c r="I854" s="121"/>
      <c r="J854" s="121"/>
      <c r="K854" s="53"/>
      <c r="L854" s="120"/>
      <c r="M854" s="120"/>
      <c r="N854" s="120"/>
      <c r="O854" s="120"/>
      <c r="P854" s="120"/>
      <c r="Q854" s="120"/>
    </row>
    <row r="855" spans="6:17" x14ac:dyDescent="0.25">
      <c r="F855" s="120"/>
      <c r="G855" s="121"/>
      <c r="H855" s="120"/>
      <c r="I855" s="121"/>
      <c r="J855" s="121"/>
      <c r="K855" s="53"/>
      <c r="L855" s="120"/>
      <c r="M855" s="120"/>
      <c r="N855" s="120"/>
      <c r="O855" s="120"/>
      <c r="P855" s="120"/>
      <c r="Q855" s="120"/>
    </row>
    <row r="856" spans="6:17" x14ac:dyDescent="0.25">
      <c r="F856" s="120"/>
      <c r="G856" s="121"/>
      <c r="H856" s="120"/>
      <c r="I856" s="121"/>
      <c r="J856" s="121"/>
      <c r="K856" s="53"/>
      <c r="L856" s="120"/>
      <c r="M856" s="120"/>
      <c r="N856" s="120"/>
      <c r="O856" s="120"/>
      <c r="P856" s="120"/>
      <c r="Q856" s="120"/>
    </row>
    <row r="857" spans="6:17" x14ac:dyDescent="0.25">
      <c r="F857" s="120"/>
      <c r="G857" s="121"/>
      <c r="H857" s="120"/>
      <c r="I857" s="121"/>
      <c r="J857" s="121"/>
      <c r="K857" s="53"/>
      <c r="L857" s="120"/>
      <c r="M857" s="120"/>
      <c r="N857" s="120"/>
      <c r="O857" s="120"/>
      <c r="P857" s="120"/>
      <c r="Q857" s="120"/>
    </row>
    <row r="858" spans="6:17" x14ac:dyDescent="0.25">
      <c r="F858" s="120"/>
      <c r="G858" s="121"/>
      <c r="H858" s="120"/>
      <c r="I858" s="121"/>
      <c r="J858" s="121"/>
      <c r="K858" s="53"/>
      <c r="L858" s="120"/>
      <c r="M858" s="120"/>
      <c r="N858" s="120"/>
      <c r="O858" s="120"/>
      <c r="P858" s="120"/>
      <c r="Q858" s="120"/>
    </row>
    <row r="859" spans="6:17" x14ac:dyDescent="0.25">
      <c r="F859" s="120"/>
      <c r="G859" s="121"/>
      <c r="H859" s="120"/>
      <c r="I859" s="121"/>
      <c r="J859" s="121"/>
      <c r="K859" s="53"/>
      <c r="L859" s="120"/>
      <c r="M859" s="120"/>
      <c r="N859" s="120"/>
      <c r="O859" s="120"/>
      <c r="P859" s="120"/>
      <c r="Q859" s="120"/>
    </row>
    <row r="860" spans="6:17" x14ac:dyDescent="0.25">
      <c r="F860" s="120"/>
      <c r="G860" s="121"/>
      <c r="H860" s="120"/>
      <c r="I860" s="121"/>
      <c r="J860" s="121"/>
      <c r="K860" s="53"/>
      <c r="L860" s="120"/>
      <c r="M860" s="120"/>
      <c r="N860" s="120"/>
      <c r="O860" s="120"/>
      <c r="P860" s="120"/>
      <c r="Q860" s="120"/>
    </row>
    <row r="861" spans="6:17" x14ac:dyDescent="0.25">
      <c r="F861" s="120"/>
      <c r="G861" s="121"/>
      <c r="H861" s="120"/>
      <c r="I861" s="121"/>
      <c r="J861" s="121"/>
      <c r="K861" s="53"/>
      <c r="L861" s="120"/>
      <c r="M861" s="120"/>
      <c r="N861" s="120"/>
      <c r="O861" s="120"/>
      <c r="P861" s="120"/>
      <c r="Q861" s="120"/>
    </row>
  </sheetData>
  <sheetProtection sheet="1" objects="1" scenarios="1" sort="0" autoFilter="0"/>
  <mergeCells count="2">
    <mergeCell ref="C5:K5"/>
    <mergeCell ref="A1:K1"/>
  </mergeCells>
  <dataValidations count="1">
    <dataValidation type="list" allowBlank="1" showInputMessage="1" showErrorMessage="1" prompt="Click down arrow in the corner of this cell to choose a response option." sqref="I12:J23" xr:uid="{CCF7E976-9B54-4FF8-9FB5-DA34E79A85A8}">
      <formula1>$L12:$Q12</formula1>
    </dataValidation>
  </dataValidations>
  <hyperlinks>
    <hyperlink ref="G12" r:id="rId1" display="https://www.mass.gov/doc/105-cmr-665-minimum-standards-for-retail-sale-of-tobacco-and-electronic-nicotine-delivery/download" xr:uid="{8CA9F27F-85B6-42B5-ABFA-06A8BECDDAC0}"/>
    <hyperlink ref="G13" r:id="rId2" display="https://www.mass.gov/doc/105-cmr-665-minimum-standards-for-retail-sale-of-tobacco-and-electronic-nicotine-delivery/download" xr:uid="{84D144F2-8FF1-433C-BBAE-894D8628D045}"/>
    <hyperlink ref="G14" r:id="rId3" display="https://www.mass.gov/doc/105-cmr-665-minimum-standards-for-retail-sale-of-tobacco-and-electronic-nicotine-delivery/download" xr:uid="{48EC2402-768C-4DF2-8D42-B56A51DB934E}"/>
    <hyperlink ref="G15" r:id="rId4" display="https://www.mass.gov/doc/105-cmr-665-minimum-standards-for-retail-sale-of-tobacco-and-electronic-nicotine-delivery/download" xr:uid="{834A1B98-1BF6-4966-B309-4D849FE43B88}"/>
    <hyperlink ref="G16" r:id="rId5" display="https://www.mass.gov/doc/105-cmr-665-minimum-standards-for-retail-sale-of-tobacco-and-electronic-nicotine-delivery/download" xr:uid="{B820E2DB-3446-4B0B-8E13-179DA928A3F1}"/>
    <hyperlink ref="G19" r:id="rId6" display="https://malegislature.gov/Laws/SessionLaws/Acts/2019/Chapter133" xr:uid="{51AB6761-8A20-451E-A384-D48C28100A36}"/>
    <hyperlink ref="G18" r:id="rId7" display="https://malegislature.gov/Laws/GeneralLaws/PartIV/TitleI/Chapter270/Section6A" xr:uid="{C7579FE5-3247-4109-BC16-3420AE3AF419}"/>
    <hyperlink ref="G20" r:id="rId8" display="https://malegislature.gov/Laws/SessionLaws/Acts/2019/Chapter133" xr:uid="{694D2CC9-AFF8-42B5-A617-C548E5E14688}"/>
    <hyperlink ref="G21" r:id="rId9" display="https://malegislature.gov/Laws/GeneralLaws/PartIV/TitleI/Chapter270/Section22" xr:uid="{52F03882-4F9B-4BDC-8EB1-93BC45E4364A}"/>
    <hyperlink ref="G22" r:id="rId10" display="https://www.mass.gov/doc/105-cmr-661-regulations-implementing-mgl-c270-s22/download" xr:uid="{98ABFC3A-DD21-4657-B1CC-5C38A096F632}"/>
    <hyperlink ref="G23" r:id="rId11" display="https://www.mass.gov/doc/105-cmr-661-regulations-implementing-mgl-c270-s22/download" xr:uid="{93039849-5914-448C-BA9E-3978F4A361A6}"/>
  </hyperlinks>
  <pageMargins left="0.7" right="0.7" top="0.75" bottom="0.75" header="0" footer="0"/>
  <pageSetup orientation="landscape" r:id="rId12"/>
  <tableParts count="1">
    <tablePart r:id="rId1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91389-39A4-4E43-BA93-667F6C28CAEC}">
  <sheetPr codeName="Sheet11"/>
  <dimension ref="A1:AF860"/>
  <sheetViews>
    <sheetView showGridLines="0" showRowColHeaders="0" zoomScaleNormal="100" workbookViewId="0">
      <selection sqref="A1:K1"/>
    </sheetView>
  </sheetViews>
  <sheetFormatPr defaultColWidth="14.42578125" defaultRowHeight="15" x14ac:dyDescent="0.25"/>
  <cols>
    <col min="1" max="1" width="1.42578125" style="7" customWidth="1"/>
    <col min="2" max="2" width="1.7109375" style="7" customWidth="1"/>
    <col min="3" max="3" width="6.7109375" style="5" bestFit="1" customWidth="1"/>
    <col min="4" max="4" width="15.28515625" style="12" customWidth="1"/>
    <col min="5" max="5" width="30.42578125" style="11" hidden="1" customWidth="1"/>
    <col min="6" max="6" width="91" style="12" customWidth="1"/>
    <col min="7" max="7" width="9.42578125" style="5" customWidth="1"/>
    <col min="8" max="8" width="52.42578125" style="11" customWidth="1"/>
    <col min="9" max="10" width="26.85546875" style="5" customWidth="1"/>
    <col min="11" max="11" width="29.7109375" style="54" customWidth="1"/>
    <col min="12" max="16" width="15.7109375" style="11" hidden="1" customWidth="1"/>
    <col min="17" max="17" width="16.42578125" style="11" hidden="1" customWidth="1"/>
    <col min="18" max="32" width="8.7109375" style="7" customWidth="1"/>
    <col min="33" max="16384" width="14.42578125" style="7"/>
  </cols>
  <sheetData>
    <row r="1" spans="1:32" customFormat="1" ht="48" customHeight="1" x14ac:dyDescent="0.25">
      <c r="A1" s="156" t="s">
        <v>0</v>
      </c>
      <c r="B1" s="156"/>
      <c r="C1" s="156"/>
      <c r="D1" s="156"/>
      <c r="E1" s="156"/>
      <c r="F1" s="156"/>
      <c r="G1" s="156"/>
      <c r="H1" s="156"/>
      <c r="I1" s="156"/>
      <c r="J1" s="156"/>
      <c r="K1" s="156"/>
      <c r="L1" s="22"/>
      <c r="M1" s="22"/>
      <c r="N1" s="22"/>
      <c r="O1" s="22"/>
      <c r="P1" s="22"/>
      <c r="Q1" s="22"/>
    </row>
    <row r="2" spans="1:32" customFormat="1" ht="30" customHeight="1" x14ac:dyDescent="0.25">
      <c r="A2" s="1" t="s">
        <v>597</v>
      </c>
      <c r="B2" s="1"/>
      <c r="C2" s="1"/>
      <c r="D2" s="1"/>
      <c r="E2" s="1"/>
      <c r="F2" s="1"/>
      <c r="G2" s="1"/>
      <c r="H2" s="1"/>
      <c r="I2" s="1"/>
      <c r="J2" s="1"/>
      <c r="K2" s="1"/>
      <c r="L2" s="1"/>
      <c r="M2" s="1"/>
      <c r="N2" s="1"/>
      <c r="O2" s="1"/>
      <c r="P2" s="1"/>
      <c r="Q2" s="1"/>
    </row>
    <row r="3" spans="1:32" customFormat="1" ht="8.25" customHeight="1" x14ac:dyDescent="0.25">
      <c r="A3" s="2"/>
      <c r="B3" s="2"/>
      <c r="C3" s="3"/>
      <c r="D3" s="8"/>
      <c r="E3" s="2"/>
      <c r="F3" s="2"/>
      <c r="G3" s="3"/>
      <c r="H3" s="2"/>
      <c r="I3" s="3"/>
      <c r="J3" s="3"/>
      <c r="K3" s="3"/>
      <c r="L3" s="2"/>
      <c r="M3" s="2"/>
      <c r="N3" s="2"/>
      <c r="O3" s="2"/>
      <c r="P3" s="2"/>
      <c r="Q3" s="2"/>
    </row>
    <row r="4" spans="1:32" customFormat="1" ht="30" customHeight="1" x14ac:dyDescent="0.25">
      <c r="A4" s="2"/>
      <c r="B4" s="23" t="s">
        <v>47</v>
      </c>
      <c r="C4" s="23"/>
      <c r="D4" s="23"/>
      <c r="E4" s="23"/>
      <c r="F4" s="23"/>
      <c r="G4" s="23"/>
      <c r="H4" s="23"/>
      <c r="I4" s="23"/>
      <c r="J4" s="23"/>
      <c r="K4" s="23"/>
      <c r="L4" s="23"/>
      <c r="M4" s="23"/>
      <c r="N4" s="23"/>
      <c r="O4" s="23"/>
      <c r="P4" s="23"/>
      <c r="Q4" s="23"/>
    </row>
    <row r="5" spans="1:32" customFormat="1" ht="34.5" customHeight="1" x14ac:dyDescent="0.25">
      <c r="A5" s="2"/>
      <c r="B5" s="4"/>
      <c r="C5" s="165" t="s">
        <v>598</v>
      </c>
      <c r="D5" s="165"/>
      <c r="E5" s="165"/>
      <c r="F5" s="165"/>
      <c r="G5" s="165"/>
      <c r="H5" s="165"/>
      <c r="I5" s="165"/>
      <c r="J5" s="165"/>
      <c r="K5" s="165"/>
      <c r="L5" s="56"/>
      <c r="M5" s="56"/>
      <c r="N5" s="56"/>
      <c r="O5" s="56"/>
      <c r="P5" s="56"/>
      <c r="Q5" s="56"/>
    </row>
    <row r="6" spans="1:32" s="24" customFormat="1" ht="20.100000000000001" customHeight="1" x14ac:dyDescent="0.3">
      <c r="C6" s="41" t="s">
        <v>11</v>
      </c>
      <c r="D6" s="42" t="s">
        <v>49</v>
      </c>
      <c r="E6" s="42"/>
      <c r="F6" s="42"/>
      <c r="G6" s="43"/>
      <c r="H6" s="42"/>
      <c r="I6" s="43"/>
      <c r="J6" s="43"/>
      <c r="K6" s="50"/>
      <c r="L6" s="42"/>
      <c r="M6" s="42"/>
      <c r="N6" s="42"/>
      <c r="O6" s="42"/>
      <c r="P6" s="42"/>
      <c r="Q6" s="42"/>
    </row>
    <row r="7" spans="1:32" s="24" customFormat="1" ht="20.100000000000001" customHeight="1" x14ac:dyDescent="0.3">
      <c r="C7" s="41" t="s">
        <v>11</v>
      </c>
      <c r="D7" s="80" t="s">
        <v>573</v>
      </c>
      <c r="E7" s="42"/>
      <c r="F7" s="42"/>
      <c r="G7" s="43"/>
      <c r="H7" s="42"/>
      <c r="I7" s="43"/>
      <c r="J7" s="43"/>
      <c r="K7" s="50"/>
      <c r="L7" s="42"/>
      <c r="M7" s="42"/>
      <c r="N7" s="42"/>
      <c r="O7" s="42"/>
      <c r="P7" s="42"/>
      <c r="Q7" s="42"/>
    </row>
    <row r="8" spans="1:32" ht="18.75" customHeight="1" x14ac:dyDescent="0.3">
      <c r="C8" s="41" t="s">
        <v>11</v>
      </c>
      <c r="D8" s="60" t="s">
        <v>574</v>
      </c>
      <c r="E8" s="57"/>
      <c r="F8" s="57"/>
      <c r="G8" s="57"/>
      <c r="H8" s="57"/>
      <c r="I8" s="57"/>
      <c r="J8" s="57"/>
      <c r="K8" s="57"/>
      <c r="L8" s="57"/>
      <c r="M8" s="57"/>
      <c r="N8" s="57"/>
      <c r="O8" s="57"/>
      <c r="P8" s="57"/>
      <c r="Q8" s="57"/>
    </row>
    <row r="9" spans="1:32" customFormat="1" ht="6.75" customHeight="1" x14ac:dyDescent="0.25">
      <c r="A9" s="2"/>
      <c r="B9" s="4"/>
      <c r="C9" s="39"/>
      <c r="D9" s="39"/>
      <c r="E9" s="39"/>
      <c r="F9" s="39"/>
      <c r="G9" s="39"/>
      <c r="H9" s="39"/>
      <c r="I9" s="39"/>
      <c r="J9" s="39"/>
      <c r="K9" s="51"/>
      <c r="L9" s="39"/>
      <c r="M9" s="39"/>
      <c r="N9" s="39"/>
      <c r="O9" s="39"/>
      <c r="P9" s="39"/>
      <c r="Q9" s="39"/>
    </row>
    <row r="10" spans="1:32" customFormat="1" ht="30" customHeight="1" x14ac:dyDescent="0.25">
      <c r="A10" s="2"/>
      <c r="B10" s="23" t="s">
        <v>599</v>
      </c>
      <c r="C10" s="23"/>
      <c r="D10" s="23"/>
      <c r="E10" s="23"/>
      <c r="F10" s="23"/>
      <c r="G10" s="23"/>
      <c r="H10" s="23"/>
      <c r="I10" s="23"/>
      <c r="J10" s="23"/>
      <c r="K10" s="23"/>
      <c r="L10" s="23"/>
      <c r="M10" s="23"/>
      <c r="N10" s="23"/>
      <c r="O10" s="23"/>
      <c r="P10" s="23"/>
      <c r="Q10" s="23"/>
    </row>
    <row r="11" spans="1:32" s="55" customFormat="1" ht="41.25" customHeight="1" x14ac:dyDescent="0.25">
      <c r="C11" s="9" t="s">
        <v>51</v>
      </c>
      <c r="D11" s="9" t="s">
        <v>52</v>
      </c>
      <c r="E11" s="9" t="s">
        <v>53</v>
      </c>
      <c r="F11" s="9" t="s">
        <v>54</v>
      </c>
      <c r="G11" s="9" t="s">
        <v>55</v>
      </c>
      <c r="H11" s="9" t="s">
        <v>56</v>
      </c>
      <c r="I11" s="9" t="s">
        <v>576</v>
      </c>
      <c r="J11" s="9" t="s">
        <v>577</v>
      </c>
      <c r="K11" s="9" t="s">
        <v>58</v>
      </c>
      <c r="L11" s="62" t="s">
        <v>59</v>
      </c>
      <c r="M11" s="9" t="s">
        <v>60</v>
      </c>
      <c r="N11" s="9" t="s">
        <v>61</v>
      </c>
      <c r="O11" s="9" t="s">
        <v>62</v>
      </c>
      <c r="P11" s="9" t="s">
        <v>63</v>
      </c>
      <c r="Q11" s="62" t="s">
        <v>64</v>
      </c>
      <c r="R11" s="6"/>
      <c r="S11" s="6"/>
      <c r="T11" s="6"/>
      <c r="U11" s="6"/>
      <c r="V11" s="6"/>
      <c r="W11" s="6"/>
      <c r="X11" s="6"/>
      <c r="Y11" s="6"/>
      <c r="Z11" s="6"/>
      <c r="AA11" s="6"/>
      <c r="AB11" s="6"/>
      <c r="AC11" s="6"/>
      <c r="AD11" s="6"/>
      <c r="AE11" s="6"/>
      <c r="AF11" s="6"/>
    </row>
    <row r="12" spans="1:32" ht="60" x14ac:dyDescent="0.25">
      <c r="C12" s="115">
        <v>9</v>
      </c>
      <c r="D12" s="79" t="s">
        <v>38</v>
      </c>
      <c r="E12" s="116" t="s">
        <v>85</v>
      </c>
      <c r="F12" s="79" t="s">
        <v>86</v>
      </c>
      <c r="G12" s="14" t="s">
        <v>87</v>
      </c>
      <c r="H12" s="79" t="s">
        <v>88</v>
      </c>
      <c r="I12" s="122"/>
      <c r="J12" s="122"/>
      <c r="K12" s="52"/>
      <c r="L12" s="79" t="s">
        <v>59</v>
      </c>
      <c r="M12" s="79" t="s">
        <v>70</v>
      </c>
      <c r="N12" s="79" t="s">
        <v>71</v>
      </c>
      <c r="O12" s="79" t="s">
        <v>72</v>
      </c>
      <c r="P12" s="79" t="s">
        <v>73</v>
      </c>
      <c r="Q12" s="79" t="s">
        <v>64</v>
      </c>
    </row>
    <row r="13" spans="1:32" ht="60" x14ac:dyDescent="0.25">
      <c r="C13" s="115">
        <v>11</v>
      </c>
      <c r="D13" s="79" t="s">
        <v>38</v>
      </c>
      <c r="E13" s="116" t="s">
        <v>93</v>
      </c>
      <c r="F13" s="79" t="s">
        <v>94</v>
      </c>
      <c r="G13" s="14" t="s">
        <v>68</v>
      </c>
      <c r="H13" s="79" t="s">
        <v>95</v>
      </c>
      <c r="I13" s="122"/>
      <c r="J13" s="122"/>
      <c r="K13" s="52"/>
      <c r="L13" s="79" t="s">
        <v>59</v>
      </c>
      <c r="M13" s="79" t="s">
        <v>70</v>
      </c>
      <c r="N13" s="79" t="s">
        <v>71</v>
      </c>
      <c r="O13" s="79" t="s">
        <v>72</v>
      </c>
      <c r="P13" s="79" t="s">
        <v>73</v>
      </c>
      <c r="Q13" s="79" t="s">
        <v>64</v>
      </c>
    </row>
    <row r="14" spans="1:32" ht="60" x14ac:dyDescent="0.25">
      <c r="C14" s="115">
        <v>13</v>
      </c>
      <c r="D14" s="79" t="s">
        <v>38</v>
      </c>
      <c r="E14" s="116" t="s">
        <v>99</v>
      </c>
      <c r="F14" s="79" t="s">
        <v>100</v>
      </c>
      <c r="G14" s="14" t="s">
        <v>101</v>
      </c>
      <c r="H14" s="79" t="s">
        <v>102</v>
      </c>
      <c r="I14" s="122"/>
      <c r="J14" s="122"/>
      <c r="K14" s="52"/>
      <c r="L14" s="79" t="s">
        <v>59</v>
      </c>
      <c r="M14" s="79" t="s">
        <v>70</v>
      </c>
      <c r="N14" s="79" t="s">
        <v>71</v>
      </c>
      <c r="O14" s="79" t="s">
        <v>72</v>
      </c>
      <c r="P14" s="79" t="s">
        <v>73</v>
      </c>
      <c r="Q14" s="79" t="s">
        <v>64</v>
      </c>
    </row>
    <row r="15" spans="1:32" ht="60" x14ac:dyDescent="0.25">
      <c r="C15" s="115">
        <v>63</v>
      </c>
      <c r="D15" s="79" t="s">
        <v>38</v>
      </c>
      <c r="E15" s="116" t="s">
        <v>248</v>
      </c>
      <c r="F15" s="79" t="s">
        <v>249</v>
      </c>
      <c r="G15" s="14" t="s">
        <v>250</v>
      </c>
      <c r="H15" s="79" t="s">
        <v>251</v>
      </c>
      <c r="I15" s="122"/>
      <c r="J15" s="122"/>
      <c r="K15" s="52"/>
      <c r="L15" s="79" t="s">
        <v>59</v>
      </c>
      <c r="M15" s="79" t="s">
        <v>70</v>
      </c>
      <c r="N15" s="79" t="s">
        <v>71</v>
      </c>
      <c r="O15" s="79" t="s">
        <v>72</v>
      </c>
      <c r="P15" s="79" t="s">
        <v>73</v>
      </c>
      <c r="Q15" s="79" t="s">
        <v>64</v>
      </c>
    </row>
    <row r="16" spans="1:32" ht="60" x14ac:dyDescent="0.25">
      <c r="C16" s="115">
        <v>64</v>
      </c>
      <c r="D16" s="79" t="s">
        <v>38</v>
      </c>
      <c r="E16" s="116" t="s">
        <v>252</v>
      </c>
      <c r="F16" s="79" t="s">
        <v>253</v>
      </c>
      <c r="G16" s="14" t="s">
        <v>250</v>
      </c>
      <c r="H16" s="79" t="s">
        <v>254</v>
      </c>
      <c r="I16" s="122"/>
      <c r="J16" s="122"/>
      <c r="K16" s="52"/>
      <c r="L16" s="79" t="s">
        <v>59</v>
      </c>
      <c r="M16" s="79" t="s">
        <v>70</v>
      </c>
      <c r="N16" s="79" t="s">
        <v>71</v>
      </c>
      <c r="O16" s="79" t="s">
        <v>72</v>
      </c>
      <c r="P16" s="79" t="s">
        <v>73</v>
      </c>
      <c r="Q16" s="79" t="s">
        <v>64</v>
      </c>
    </row>
    <row r="17" spans="3:17" ht="60" x14ac:dyDescent="0.25">
      <c r="C17" s="115">
        <v>73</v>
      </c>
      <c r="D17" s="79" t="s">
        <v>38</v>
      </c>
      <c r="E17" s="116" t="s">
        <v>283</v>
      </c>
      <c r="F17" s="79" t="s">
        <v>284</v>
      </c>
      <c r="G17" s="14" t="s">
        <v>285</v>
      </c>
      <c r="H17" s="79" t="s">
        <v>286</v>
      </c>
      <c r="I17" s="122"/>
      <c r="J17" s="122"/>
      <c r="K17" s="52"/>
      <c r="L17" s="79" t="s">
        <v>59</v>
      </c>
      <c r="M17" s="79" t="s">
        <v>70</v>
      </c>
      <c r="N17" s="79" t="s">
        <v>71</v>
      </c>
      <c r="O17" s="79" t="s">
        <v>72</v>
      </c>
      <c r="P17" s="79" t="s">
        <v>73</v>
      </c>
      <c r="Q17" s="79" t="s">
        <v>64</v>
      </c>
    </row>
    <row r="18" spans="3:17" ht="60" x14ac:dyDescent="0.25">
      <c r="C18" s="115">
        <v>141</v>
      </c>
      <c r="D18" s="79" t="s">
        <v>38</v>
      </c>
      <c r="E18" s="116" t="s">
        <v>485</v>
      </c>
      <c r="F18" s="79" t="s">
        <v>486</v>
      </c>
      <c r="G18" s="14" t="s">
        <v>487</v>
      </c>
      <c r="H18" s="79" t="s">
        <v>488</v>
      </c>
      <c r="I18" s="122"/>
      <c r="J18" s="122"/>
      <c r="K18" s="52"/>
      <c r="L18" s="79" t="s">
        <v>59</v>
      </c>
      <c r="M18" s="79" t="s">
        <v>70</v>
      </c>
      <c r="N18" s="79" t="s">
        <v>71</v>
      </c>
      <c r="O18" s="79" t="s">
        <v>72</v>
      </c>
      <c r="P18" s="79" t="s">
        <v>73</v>
      </c>
      <c r="Q18" s="79" t="s">
        <v>64</v>
      </c>
    </row>
    <row r="19" spans="3:17" ht="60" x14ac:dyDescent="0.25">
      <c r="C19" s="115">
        <v>142</v>
      </c>
      <c r="D19" s="79" t="s">
        <v>38</v>
      </c>
      <c r="E19" s="116" t="s">
        <v>489</v>
      </c>
      <c r="F19" s="79" t="s">
        <v>490</v>
      </c>
      <c r="G19" s="14" t="s">
        <v>491</v>
      </c>
      <c r="H19" s="79" t="s">
        <v>492</v>
      </c>
      <c r="I19" s="122"/>
      <c r="J19" s="122"/>
      <c r="K19" s="52"/>
      <c r="L19" s="79" t="s">
        <v>59</v>
      </c>
      <c r="M19" s="79" t="s">
        <v>70</v>
      </c>
      <c r="N19" s="79" t="s">
        <v>71</v>
      </c>
      <c r="O19" s="79" t="s">
        <v>72</v>
      </c>
      <c r="P19" s="79" t="s">
        <v>73</v>
      </c>
      <c r="Q19" s="79" t="s">
        <v>64</v>
      </c>
    </row>
    <row r="20" spans="3:17" ht="60" x14ac:dyDescent="0.25">
      <c r="C20" s="115">
        <v>147</v>
      </c>
      <c r="D20" s="79" t="s">
        <v>38</v>
      </c>
      <c r="E20" s="116" t="s">
        <v>507</v>
      </c>
      <c r="F20" s="79" t="s">
        <v>508</v>
      </c>
      <c r="G20" s="14" t="s">
        <v>509</v>
      </c>
      <c r="H20" s="79" t="s">
        <v>510</v>
      </c>
      <c r="I20" s="122"/>
      <c r="J20" s="122"/>
      <c r="K20" s="52"/>
      <c r="L20" s="79" t="s">
        <v>59</v>
      </c>
      <c r="M20" s="79" t="s">
        <v>70</v>
      </c>
      <c r="N20" s="79" t="s">
        <v>71</v>
      </c>
      <c r="O20" s="79" t="s">
        <v>72</v>
      </c>
      <c r="P20" s="79" t="s">
        <v>73</v>
      </c>
      <c r="Q20" s="79" t="s">
        <v>64</v>
      </c>
    </row>
    <row r="21" spans="3:17" ht="120" x14ac:dyDescent="0.25">
      <c r="C21" s="115">
        <v>160</v>
      </c>
      <c r="D21" s="79" t="s">
        <v>38</v>
      </c>
      <c r="E21" s="116" t="s">
        <v>549</v>
      </c>
      <c r="F21" s="79" t="s">
        <v>550</v>
      </c>
      <c r="G21" s="14" t="s">
        <v>551</v>
      </c>
      <c r="H21" s="79" t="s">
        <v>552</v>
      </c>
      <c r="I21" s="122"/>
      <c r="J21" s="122"/>
      <c r="K21" s="52"/>
      <c r="L21" s="79" t="s">
        <v>59</v>
      </c>
      <c r="M21" s="79" t="s">
        <v>70</v>
      </c>
      <c r="N21" s="79" t="s">
        <v>71</v>
      </c>
      <c r="O21" s="79" t="s">
        <v>72</v>
      </c>
      <c r="P21" s="79" t="s">
        <v>73</v>
      </c>
      <c r="Q21" s="79" t="s">
        <v>64</v>
      </c>
    </row>
    <row r="22" spans="3:17" ht="60" x14ac:dyDescent="0.25">
      <c r="C22" s="115">
        <v>168</v>
      </c>
      <c r="D22" s="79" t="s">
        <v>38</v>
      </c>
      <c r="E22" s="116" t="s">
        <v>569</v>
      </c>
      <c r="F22" s="79" t="s">
        <v>570</v>
      </c>
      <c r="G22" s="117"/>
      <c r="H22" s="79"/>
      <c r="I22" s="122"/>
      <c r="J22" s="122"/>
      <c r="K22" s="52"/>
      <c r="L22" s="79" t="s">
        <v>59</v>
      </c>
      <c r="M22" s="79" t="s">
        <v>70</v>
      </c>
      <c r="N22" s="79" t="s">
        <v>71</v>
      </c>
      <c r="O22" s="79" t="s">
        <v>72</v>
      </c>
      <c r="P22" s="79" t="s">
        <v>73</v>
      </c>
      <c r="Q22" s="79"/>
    </row>
    <row r="23" spans="3:17" x14ac:dyDescent="0.25">
      <c r="F23" s="120"/>
      <c r="G23" s="121"/>
      <c r="H23" s="120"/>
      <c r="I23" s="121"/>
      <c r="J23" s="121"/>
      <c r="K23" s="53"/>
      <c r="L23" s="120"/>
      <c r="M23" s="120"/>
      <c r="N23" s="120"/>
      <c r="O23" s="120"/>
      <c r="P23" s="120"/>
      <c r="Q23" s="120"/>
    </row>
    <row r="24" spans="3:17" x14ac:dyDescent="0.25">
      <c r="F24" s="120"/>
      <c r="G24" s="121"/>
      <c r="H24" s="120"/>
      <c r="I24" s="121"/>
      <c r="J24" s="121"/>
      <c r="K24" s="53"/>
      <c r="L24" s="120"/>
      <c r="M24" s="120"/>
      <c r="N24" s="120"/>
      <c r="O24" s="120"/>
      <c r="P24" s="120"/>
      <c r="Q24" s="120"/>
    </row>
    <row r="25" spans="3:17" x14ac:dyDescent="0.25">
      <c r="F25" s="120"/>
      <c r="G25" s="121"/>
      <c r="H25" s="120"/>
      <c r="I25" s="121"/>
      <c r="J25" s="121"/>
      <c r="K25" s="53"/>
      <c r="L25" s="120"/>
      <c r="M25" s="120"/>
      <c r="N25" s="120"/>
      <c r="O25" s="120"/>
      <c r="P25" s="120"/>
      <c r="Q25" s="120"/>
    </row>
    <row r="26" spans="3:17" x14ac:dyDescent="0.25">
      <c r="F26" s="120"/>
      <c r="G26" s="121"/>
      <c r="H26" s="120"/>
      <c r="I26" s="121"/>
      <c r="J26" s="121"/>
      <c r="K26" s="53"/>
      <c r="L26" s="120"/>
      <c r="M26" s="120"/>
      <c r="N26" s="120"/>
      <c r="O26" s="120"/>
      <c r="P26" s="120"/>
      <c r="Q26" s="120"/>
    </row>
    <row r="27" spans="3:17" x14ac:dyDescent="0.25">
      <c r="F27" s="120"/>
      <c r="G27" s="121"/>
      <c r="H27" s="120"/>
      <c r="I27" s="121"/>
      <c r="J27" s="121"/>
      <c r="K27" s="53"/>
      <c r="L27" s="120"/>
      <c r="M27" s="120"/>
      <c r="N27" s="120"/>
      <c r="O27" s="120"/>
      <c r="P27" s="120"/>
      <c r="Q27" s="120"/>
    </row>
    <row r="28" spans="3:17" x14ac:dyDescent="0.25">
      <c r="F28" s="120"/>
      <c r="G28" s="121"/>
      <c r="H28" s="120"/>
      <c r="I28" s="121"/>
      <c r="J28" s="121"/>
      <c r="K28" s="53"/>
      <c r="L28" s="120"/>
      <c r="M28" s="120"/>
      <c r="N28" s="120"/>
      <c r="O28" s="120"/>
      <c r="P28" s="120"/>
      <c r="Q28" s="120"/>
    </row>
    <row r="29" spans="3:17" x14ac:dyDescent="0.25">
      <c r="F29" s="120"/>
      <c r="G29" s="121"/>
      <c r="H29" s="120"/>
      <c r="I29" s="121"/>
      <c r="J29" s="121"/>
      <c r="K29" s="53"/>
      <c r="L29" s="120"/>
      <c r="M29" s="120"/>
      <c r="N29" s="120"/>
      <c r="O29" s="120"/>
      <c r="P29" s="120"/>
      <c r="Q29" s="120"/>
    </row>
    <row r="30" spans="3:17" x14ac:dyDescent="0.25">
      <c r="F30" s="120"/>
      <c r="G30" s="121"/>
      <c r="H30" s="120"/>
      <c r="I30" s="121"/>
      <c r="J30" s="121"/>
      <c r="K30" s="53"/>
      <c r="L30" s="120"/>
      <c r="M30" s="120"/>
      <c r="N30" s="120"/>
      <c r="O30" s="120"/>
      <c r="P30" s="120"/>
      <c r="Q30" s="120"/>
    </row>
    <row r="31" spans="3:17" x14ac:dyDescent="0.25">
      <c r="F31" s="120"/>
      <c r="G31" s="121"/>
      <c r="H31" s="120"/>
      <c r="I31" s="121"/>
      <c r="J31" s="121"/>
      <c r="K31" s="53"/>
      <c r="L31" s="120"/>
      <c r="M31" s="120"/>
      <c r="N31" s="120"/>
      <c r="O31" s="120"/>
      <c r="P31" s="120"/>
      <c r="Q31" s="120"/>
    </row>
    <row r="32" spans="3:17" x14ac:dyDescent="0.25">
      <c r="F32" s="120"/>
      <c r="G32" s="121"/>
      <c r="H32" s="120"/>
      <c r="I32" s="121"/>
      <c r="J32" s="121"/>
      <c r="K32" s="53"/>
      <c r="L32" s="120"/>
      <c r="M32" s="120"/>
      <c r="N32" s="120"/>
      <c r="O32" s="120"/>
      <c r="P32" s="120"/>
      <c r="Q32" s="120"/>
    </row>
    <row r="33" spans="6:17" x14ac:dyDescent="0.25">
      <c r="F33" s="120"/>
      <c r="G33" s="121"/>
      <c r="H33" s="120"/>
      <c r="I33" s="121"/>
      <c r="J33" s="121"/>
      <c r="K33" s="53"/>
      <c r="L33" s="120"/>
      <c r="M33" s="120"/>
      <c r="N33" s="120"/>
      <c r="O33" s="120"/>
      <c r="P33" s="120"/>
      <c r="Q33" s="120"/>
    </row>
    <row r="34" spans="6:17" x14ac:dyDescent="0.25">
      <c r="F34" s="120"/>
      <c r="G34" s="121"/>
      <c r="H34" s="120"/>
      <c r="I34" s="121"/>
      <c r="J34" s="121"/>
      <c r="K34" s="53"/>
      <c r="L34" s="120"/>
      <c r="M34" s="120"/>
      <c r="N34" s="120"/>
      <c r="O34" s="120"/>
      <c r="P34" s="120"/>
      <c r="Q34" s="120"/>
    </row>
    <row r="35" spans="6:17" x14ac:dyDescent="0.25">
      <c r="F35" s="120"/>
      <c r="G35" s="121"/>
      <c r="H35" s="120"/>
      <c r="I35" s="121"/>
      <c r="J35" s="121"/>
      <c r="K35" s="53"/>
      <c r="L35" s="120"/>
      <c r="M35" s="120"/>
      <c r="N35" s="120"/>
      <c r="O35" s="120"/>
      <c r="P35" s="120"/>
      <c r="Q35" s="120"/>
    </row>
    <row r="36" spans="6:17" x14ac:dyDescent="0.25">
      <c r="F36" s="120"/>
      <c r="G36" s="121"/>
      <c r="H36" s="120"/>
      <c r="I36" s="121"/>
      <c r="J36" s="121"/>
      <c r="K36" s="53"/>
      <c r="L36" s="120"/>
      <c r="M36" s="120"/>
      <c r="N36" s="120"/>
      <c r="O36" s="120"/>
      <c r="P36" s="120"/>
      <c r="Q36" s="120"/>
    </row>
    <row r="37" spans="6:17" x14ac:dyDescent="0.25">
      <c r="F37" s="120"/>
      <c r="G37" s="121"/>
      <c r="H37" s="120"/>
      <c r="I37" s="121"/>
      <c r="J37" s="121"/>
      <c r="K37" s="53"/>
      <c r="L37" s="120"/>
      <c r="M37" s="120"/>
      <c r="N37" s="120"/>
      <c r="O37" s="120"/>
      <c r="P37" s="120"/>
      <c r="Q37" s="120"/>
    </row>
    <row r="38" spans="6:17" x14ac:dyDescent="0.25">
      <c r="F38" s="120"/>
      <c r="G38" s="121"/>
      <c r="H38" s="120"/>
      <c r="I38" s="121"/>
      <c r="J38" s="121"/>
      <c r="K38" s="53"/>
      <c r="L38" s="120"/>
      <c r="M38" s="120"/>
      <c r="N38" s="120"/>
      <c r="O38" s="120"/>
      <c r="P38" s="120"/>
      <c r="Q38" s="120"/>
    </row>
    <row r="39" spans="6:17" x14ac:dyDescent="0.25">
      <c r="F39" s="120"/>
      <c r="G39" s="121"/>
      <c r="H39" s="120"/>
      <c r="I39" s="121"/>
      <c r="J39" s="121"/>
      <c r="K39" s="53"/>
      <c r="L39" s="120"/>
      <c r="M39" s="120"/>
      <c r="N39" s="120"/>
      <c r="O39" s="120"/>
      <c r="P39" s="120"/>
      <c r="Q39" s="120"/>
    </row>
    <row r="40" spans="6:17" x14ac:dyDescent="0.25">
      <c r="F40" s="120"/>
      <c r="G40" s="121"/>
      <c r="H40" s="120"/>
      <c r="I40" s="121"/>
      <c r="J40" s="121"/>
      <c r="K40" s="53"/>
      <c r="L40" s="120"/>
      <c r="M40" s="120"/>
      <c r="N40" s="120"/>
      <c r="O40" s="120"/>
      <c r="P40" s="120"/>
      <c r="Q40" s="120"/>
    </row>
    <row r="41" spans="6:17" x14ac:dyDescent="0.25">
      <c r="F41" s="120"/>
      <c r="G41" s="121"/>
      <c r="H41" s="120"/>
      <c r="I41" s="121"/>
      <c r="J41" s="121"/>
      <c r="K41" s="53"/>
      <c r="L41" s="120"/>
      <c r="M41" s="120"/>
      <c r="N41" s="120"/>
      <c r="O41" s="120"/>
      <c r="P41" s="120"/>
      <c r="Q41" s="120"/>
    </row>
    <row r="42" spans="6:17" x14ac:dyDescent="0.25">
      <c r="F42" s="120"/>
      <c r="G42" s="121"/>
      <c r="H42" s="120"/>
      <c r="I42" s="121"/>
      <c r="J42" s="121"/>
      <c r="K42" s="53"/>
      <c r="L42" s="120"/>
      <c r="M42" s="120"/>
      <c r="N42" s="120"/>
      <c r="O42" s="120"/>
      <c r="P42" s="120"/>
      <c r="Q42" s="120"/>
    </row>
    <row r="43" spans="6:17" x14ac:dyDescent="0.25">
      <c r="F43" s="120"/>
      <c r="G43" s="121"/>
      <c r="H43" s="120"/>
      <c r="I43" s="121"/>
      <c r="J43" s="121"/>
      <c r="K43" s="53"/>
      <c r="L43" s="120"/>
      <c r="M43" s="120"/>
      <c r="N43" s="120"/>
      <c r="O43" s="120"/>
      <c r="P43" s="120"/>
      <c r="Q43" s="120"/>
    </row>
    <row r="44" spans="6:17" x14ac:dyDescent="0.25">
      <c r="F44" s="120"/>
      <c r="G44" s="121"/>
      <c r="H44" s="120"/>
      <c r="I44" s="121"/>
      <c r="J44" s="121"/>
      <c r="K44" s="53"/>
      <c r="L44" s="120"/>
      <c r="M44" s="120"/>
      <c r="N44" s="120"/>
      <c r="O44" s="120"/>
      <c r="P44" s="120"/>
      <c r="Q44" s="120"/>
    </row>
    <row r="45" spans="6:17" x14ac:dyDescent="0.25">
      <c r="F45" s="120"/>
      <c r="G45" s="121"/>
      <c r="H45" s="120"/>
      <c r="I45" s="121"/>
      <c r="J45" s="121"/>
      <c r="K45" s="53"/>
      <c r="L45" s="120"/>
      <c r="M45" s="120"/>
      <c r="N45" s="120"/>
      <c r="O45" s="120"/>
      <c r="P45" s="120"/>
      <c r="Q45" s="120"/>
    </row>
    <row r="46" spans="6:17" x14ac:dyDescent="0.25">
      <c r="F46" s="120"/>
      <c r="G46" s="121"/>
      <c r="H46" s="120"/>
      <c r="I46" s="121"/>
      <c r="J46" s="121"/>
      <c r="K46" s="53"/>
      <c r="L46" s="120"/>
      <c r="M46" s="120"/>
      <c r="N46" s="120"/>
      <c r="O46" s="120"/>
      <c r="P46" s="120"/>
      <c r="Q46" s="120"/>
    </row>
    <row r="47" spans="6:17" x14ac:dyDescent="0.25">
      <c r="F47" s="120"/>
      <c r="G47" s="121"/>
      <c r="H47" s="120"/>
      <c r="I47" s="121"/>
      <c r="J47" s="121"/>
      <c r="K47" s="53"/>
      <c r="L47" s="120"/>
      <c r="M47" s="120"/>
      <c r="N47" s="120"/>
      <c r="O47" s="120"/>
      <c r="P47" s="120"/>
      <c r="Q47" s="120"/>
    </row>
    <row r="48" spans="6:17" x14ac:dyDescent="0.25">
      <c r="F48" s="120"/>
      <c r="G48" s="121"/>
      <c r="H48" s="120"/>
      <c r="I48" s="121"/>
      <c r="J48" s="121"/>
      <c r="K48" s="53"/>
      <c r="L48" s="120"/>
      <c r="M48" s="120"/>
      <c r="N48" s="120"/>
      <c r="O48" s="120"/>
      <c r="P48" s="120"/>
      <c r="Q48" s="120"/>
    </row>
    <row r="49" spans="6:17" x14ac:dyDescent="0.25">
      <c r="F49" s="120"/>
      <c r="G49" s="121"/>
      <c r="H49" s="120"/>
      <c r="I49" s="121"/>
      <c r="J49" s="121"/>
      <c r="K49" s="53"/>
      <c r="L49" s="120"/>
      <c r="M49" s="120"/>
      <c r="N49" s="120"/>
      <c r="O49" s="120"/>
      <c r="P49" s="120"/>
      <c r="Q49" s="120"/>
    </row>
    <row r="50" spans="6:17" x14ac:dyDescent="0.25">
      <c r="F50" s="120"/>
      <c r="G50" s="121"/>
      <c r="H50" s="120"/>
      <c r="I50" s="121"/>
      <c r="J50" s="121"/>
      <c r="K50" s="53"/>
      <c r="L50" s="120"/>
      <c r="M50" s="120"/>
      <c r="N50" s="120"/>
      <c r="O50" s="120"/>
      <c r="P50" s="120"/>
      <c r="Q50" s="120"/>
    </row>
    <row r="51" spans="6:17" x14ac:dyDescent="0.25">
      <c r="F51" s="120"/>
      <c r="G51" s="121"/>
      <c r="H51" s="120"/>
      <c r="I51" s="121"/>
      <c r="J51" s="121"/>
      <c r="K51" s="53"/>
      <c r="L51" s="120"/>
      <c r="M51" s="120"/>
      <c r="N51" s="120"/>
      <c r="O51" s="120"/>
      <c r="P51" s="120"/>
      <c r="Q51" s="120"/>
    </row>
    <row r="52" spans="6:17" x14ac:dyDescent="0.25">
      <c r="F52" s="120"/>
      <c r="G52" s="121"/>
      <c r="H52" s="120"/>
      <c r="I52" s="121"/>
      <c r="J52" s="121"/>
      <c r="K52" s="53"/>
      <c r="L52" s="120"/>
      <c r="M52" s="120"/>
      <c r="N52" s="120"/>
      <c r="O52" s="120"/>
      <c r="P52" s="120"/>
      <c r="Q52" s="120"/>
    </row>
    <row r="53" spans="6:17" x14ac:dyDescent="0.25">
      <c r="F53" s="120"/>
      <c r="G53" s="121"/>
      <c r="H53" s="120"/>
      <c r="I53" s="121"/>
      <c r="J53" s="121"/>
      <c r="K53" s="53"/>
      <c r="L53" s="120"/>
      <c r="M53" s="120"/>
      <c r="N53" s="120"/>
      <c r="O53" s="120"/>
      <c r="P53" s="120"/>
      <c r="Q53" s="120"/>
    </row>
    <row r="54" spans="6:17" x14ac:dyDescent="0.25">
      <c r="F54" s="120"/>
      <c r="G54" s="121"/>
      <c r="H54" s="120"/>
      <c r="I54" s="121"/>
      <c r="J54" s="121"/>
      <c r="K54" s="53"/>
      <c r="L54" s="120"/>
      <c r="M54" s="120"/>
      <c r="N54" s="120"/>
      <c r="O54" s="120"/>
      <c r="P54" s="120"/>
      <c r="Q54" s="120"/>
    </row>
    <row r="55" spans="6:17" x14ac:dyDescent="0.25">
      <c r="F55" s="120"/>
      <c r="G55" s="121"/>
      <c r="H55" s="120"/>
      <c r="I55" s="121"/>
      <c r="J55" s="121"/>
      <c r="K55" s="53"/>
      <c r="L55" s="120"/>
      <c r="M55" s="120"/>
      <c r="N55" s="120"/>
      <c r="O55" s="120"/>
      <c r="P55" s="120"/>
      <c r="Q55" s="120"/>
    </row>
    <row r="56" spans="6:17" x14ac:dyDescent="0.25">
      <c r="F56" s="120"/>
      <c r="G56" s="121"/>
      <c r="H56" s="120"/>
      <c r="I56" s="121"/>
      <c r="J56" s="121"/>
      <c r="K56" s="53"/>
      <c r="L56" s="120"/>
      <c r="M56" s="120"/>
      <c r="N56" s="120"/>
      <c r="O56" s="120"/>
      <c r="P56" s="120"/>
      <c r="Q56" s="120"/>
    </row>
    <row r="57" spans="6:17" x14ac:dyDescent="0.25">
      <c r="F57" s="120"/>
      <c r="G57" s="121"/>
      <c r="H57" s="120"/>
      <c r="I57" s="121"/>
      <c r="J57" s="121"/>
      <c r="K57" s="53"/>
      <c r="L57" s="120"/>
      <c r="M57" s="120"/>
      <c r="N57" s="120"/>
      <c r="O57" s="120"/>
      <c r="P57" s="120"/>
      <c r="Q57" s="120"/>
    </row>
    <row r="58" spans="6:17" x14ac:dyDescent="0.25">
      <c r="F58" s="120"/>
      <c r="G58" s="121"/>
      <c r="H58" s="120"/>
      <c r="I58" s="121"/>
      <c r="J58" s="121"/>
      <c r="K58" s="53"/>
      <c r="L58" s="120"/>
      <c r="M58" s="120"/>
      <c r="N58" s="120"/>
      <c r="O58" s="120"/>
      <c r="P58" s="120"/>
      <c r="Q58" s="120"/>
    </row>
    <row r="59" spans="6:17" x14ac:dyDescent="0.25">
      <c r="F59" s="120"/>
      <c r="G59" s="121"/>
      <c r="H59" s="120"/>
      <c r="I59" s="121"/>
      <c r="J59" s="121"/>
      <c r="K59" s="53"/>
      <c r="L59" s="120"/>
      <c r="M59" s="120"/>
      <c r="N59" s="120"/>
      <c r="O59" s="120"/>
      <c r="P59" s="120"/>
      <c r="Q59" s="120"/>
    </row>
    <row r="60" spans="6:17" x14ac:dyDescent="0.25">
      <c r="F60" s="120"/>
      <c r="G60" s="121"/>
      <c r="H60" s="120"/>
      <c r="I60" s="121"/>
      <c r="J60" s="121"/>
      <c r="K60" s="53"/>
      <c r="L60" s="120"/>
      <c r="M60" s="120"/>
      <c r="N60" s="120"/>
      <c r="O60" s="120"/>
      <c r="P60" s="120"/>
      <c r="Q60" s="120"/>
    </row>
    <row r="61" spans="6:17" x14ac:dyDescent="0.25">
      <c r="F61" s="120"/>
      <c r="G61" s="121"/>
      <c r="H61" s="120"/>
      <c r="I61" s="121"/>
      <c r="J61" s="121"/>
      <c r="K61" s="53"/>
      <c r="L61" s="120"/>
      <c r="M61" s="120"/>
      <c r="N61" s="120"/>
      <c r="O61" s="120"/>
      <c r="P61" s="120"/>
      <c r="Q61" s="120"/>
    </row>
    <row r="62" spans="6:17" x14ac:dyDescent="0.25">
      <c r="F62" s="120"/>
      <c r="G62" s="121"/>
      <c r="H62" s="120"/>
      <c r="I62" s="121"/>
      <c r="J62" s="121"/>
      <c r="K62" s="53"/>
      <c r="L62" s="120"/>
      <c r="M62" s="120"/>
      <c r="N62" s="120"/>
      <c r="O62" s="120"/>
      <c r="P62" s="120"/>
      <c r="Q62" s="120"/>
    </row>
    <row r="63" spans="6:17" x14ac:dyDescent="0.25">
      <c r="F63" s="120"/>
      <c r="G63" s="121"/>
      <c r="H63" s="120"/>
      <c r="I63" s="121"/>
      <c r="J63" s="121"/>
      <c r="K63" s="53"/>
      <c r="L63" s="120"/>
      <c r="M63" s="120"/>
      <c r="N63" s="120"/>
      <c r="O63" s="120"/>
      <c r="P63" s="120"/>
      <c r="Q63" s="120"/>
    </row>
    <row r="64" spans="6:17" x14ac:dyDescent="0.25">
      <c r="F64" s="120"/>
      <c r="G64" s="121"/>
      <c r="H64" s="120"/>
      <c r="I64" s="121"/>
      <c r="J64" s="121"/>
      <c r="K64" s="53"/>
      <c r="L64" s="120"/>
      <c r="M64" s="120"/>
      <c r="N64" s="120"/>
      <c r="O64" s="120"/>
      <c r="P64" s="120"/>
      <c r="Q64" s="120"/>
    </row>
    <row r="65" spans="6:17" x14ac:dyDescent="0.25">
      <c r="F65" s="120"/>
      <c r="G65" s="121"/>
      <c r="H65" s="120"/>
      <c r="I65" s="121"/>
      <c r="J65" s="121"/>
      <c r="K65" s="53"/>
      <c r="L65" s="120"/>
      <c r="M65" s="120"/>
      <c r="N65" s="120"/>
      <c r="O65" s="120"/>
      <c r="P65" s="120"/>
      <c r="Q65" s="120"/>
    </row>
    <row r="66" spans="6:17" x14ac:dyDescent="0.25">
      <c r="F66" s="120"/>
      <c r="G66" s="121"/>
      <c r="H66" s="120"/>
      <c r="I66" s="121"/>
      <c r="J66" s="121"/>
      <c r="K66" s="53"/>
      <c r="L66" s="120"/>
      <c r="M66" s="120"/>
      <c r="N66" s="120"/>
      <c r="O66" s="120"/>
      <c r="P66" s="120"/>
      <c r="Q66" s="120"/>
    </row>
    <row r="67" spans="6:17" x14ac:dyDescent="0.25">
      <c r="F67" s="120"/>
      <c r="G67" s="121"/>
      <c r="H67" s="120"/>
      <c r="I67" s="121"/>
      <c r="J67" s="121"/>
      <c r="K67" s="53"/>
      <c r="L67" s="120"/>
      <c r="M67" s="120"/>
      <c r="N67" s="120"/>
      <c r="O67" s="120"/>
      <c r="P67" s="120"/>
      <c r="Q67" s="120"/>
    </row>
    <row r="68" spans="6:17" x14ac:dyDescent="0.25">
      <c r="F68" s="120"/>
      <c r="G68" s="121"/>
      <c r="H68" s="120"/>
      <c r="I68" s="121"/>
      <c r="J68" s="121"/>
      <c r="K68" s="53"/>
      <c r="L68" s="120"/>
      <c r="M68" s="120"/>
      <c r="N68" s="120"/>
      <c r="O68" s="120"/>
      <c r="P68" s="120"/>
      <c r="Q68" s="120"/>
    </row>
    <row r="69" spans="6:17" x14ac:dyDescent="0.25">
      <c r="F69" s="120"/>
      <c r="G69" s="121"/>
      <c r="H69" s="120"/>
      <c r="I69" s="121"/>
      <c r="J69" s="121"/>
      <c r="K69" s="53"/>
      <c r="L69" s="120"/>
      <c r="M69" s="120"/>
      <c r="N69" s="120"/>
      <c r="O69" s="120"/>
      <c r="P69" s="120"/>
      <c r="Q69" s="120"/>
    </row>
    <row r="70" spans="6:17" x14ac:dyDescent="0.25">
      <c r="F70" s="120"/>
      <c r="G70" s="121"/>
      <c r="H70" s="120"/>
      <c r="I70" s="121"/>
      <c r="J70" s="121"/>
      <c r="K70" s="53"/>
      <c r="L70" s="120"/>
      <c r="M70" s="120"/>
      <c r="N70" s="120"/>
      <c r="O70" s="120"/>
      <c r="P70" s="120"/>
      <c r="Q70" s="120"/>
    </row>
    <row r="71" spans="6:17" x14ac:dyDescent="0.25">
      <c r="F71" s="120"/>
      <c r="G71" s="121"/>
      <c r="H71" s="120"/>
      <c r="I71" s="121"/>
      <c r="J71" s="121"/>
      <c r="K71" s="53"/>
      <c r="L71" s="120"/>
      <c r="M71" s="120"/>
      <c r="N71" s="120"/>
      <c r="O71" s="120"/>
      <c r="P71" s="120"/>
      <c r="Q71" s="120"/>
    </row>
    <row r="72" spans="6:17" x14ac:dyDescent="0.25">
      <c r="F72" s="120"/>
      <c r="G72" s="121"/>
      <c r="H72" s="120"/>
      <c r="I72" s="121"/>
      <c r="J72" s="121"/>
      <c r="K72" s="53"/>
      <c r="L72" s="120"/>
      <c r="M72" s="120"/>
      <c r="N72" s="120"/>
      <c r="O72" s="120"/>
      <c r="P72" s="120"/>
      <c r="Q72" s="120"/>
    </row>
    <row r="73" spans="6:17" x14ac:dyDescent="0.25">
      <c r="F73" s="120"/>
      <c r="G73" s="121"/>
      <c r="H73" s="120"/>
      <c r="I73" s="121"/>
      <c r="J73" s="121"/>
      <c r="K73" s="53"/>
      <c r="L73" s="120"/>
      <c r="M73" s="120"/>
      <c r="N73" s="120"/>
      <c r="O73" s="120"/>
      <c r="P73" s="120"/>
      <c r="Q73" s="120"/>
    </row>
    <row r="74" spans="6:17" x14ac:dyDescent="0.25">
      <c r="F74" s="120"/>
      <c r="G74" s="121"/>
      <c r="H74" s="120"/>
      <c r="I74" s="121"/>
      <c r="J74" s="121"/>
      <c r="K74" s="53"/>
      <c r="L74" s="120"/>
      <c r="M74" s="120"/>
      <c r="N74" s="120"/>
      <c r="O74" s="120"/>
      <c r="P74" s="120"/>
      <c r="Q74" s="120"/>
    </row>
    <row r="75" spans="6:17" x14ac:dyDescent="0.25">
      <c r="F75" s="120"/>
      <c r="G75" s="121"/>
      <c r="H75" s="120"/>
      <c r="I75" s="121"/>
      <c r="J75" s="121"/>
      <c r="K75" s="53"/>
      <c r="L75" s="120"/>
      <c r="M75" s="120"/>
      <c r="N75" s="120"/>
      <c r="O75" s="120"/>
      <c r="P75" s="120"/>
      <c r="Q75" s="120"/>
    </row>
    <row r="76" spans="6:17" x14ac:dyDescent="0.25">
      <c r="F76" s="120"/>
      <c r="G76" s="121"/>
      <c r="H76" s="120"/>
      <c r="I76" s="121"/>
      <c r="J76" s="121"/>
      <c r="K76" s="53"/>
      <c r="L76" s="120"/>
      <c r="M76" s="120"/>
      <c r="N76" s="120"/>
      <c r="O76" s="120"/>
      <c r="P76" s="120"/>
      <c r="Q76" s="120"/>
    </row>
    <row r="77" spans="6:17" x14ac:dyDescent="0.25">
      <c r="F77" s="120"/>
      <c r="G77" s="121"/>
      <c r="H77" s="120"/>
      <c r="I77" s="121"/>
      <c r="J77" s="121"/>
      <c r="K77" s="53"/>
      <c r="L77" s="120"/>
      <c r="M77" s="120"/>
      <c r="N77" s="120"/>
      <c r="O77" s="120"/>
      <c r="P77" s="120"/>
      <c r="Q77" s="120"/>
    </row>
    <row r="78" spans="6:17" x14ac:dyDescent="0.25">
      <c r="F78" s="120"/>
      <c r="G78" s="121"/>
      <c r="H78" s="120"/>
      <c r="I78" s="121"/>
      <c r="J78" s="121"/>
      <c r="K78" s="53"/>
      <c r="L78" s="120"/>
      <c r="M78" s="120"/>
      <c r="N78" s="120"/>
      <c r="O78" s="120"/>
      <c r="P78" s="120"/>
      <c r="Q78" s="120"/>
    </row>
    <row r="79" spans="6:17" x14ac:dyDescent="0.25">
      <c r="F79" s="120"/>
      <c r="G79" s="121"/>
      <c r="H79" s="120"/>
      <c r="I79" s="121"/>
      <c r="J79" s="121"/>
      <c r="K79" s="53"/>
      <c r="L79" s="120"/>
      <c r="M79" s="120"/>
      <c r="N79" s="120"/>
      <c r="O79" s="120"/>
      <c r="P79" s="120"/>
      <c r="Q79" s="120"/>
    </row>
    <row r="80" spans="6:17" x14ac:dyDescent="0.25">
      <c r="F80" s="120"/>
      <c r="G80" s="121"/>
      <c r="H80" s="120"/>
      <c r="I80" s="121"/>
      <c r="J80" s="121"/>
      <c r="K80" s="53"/>
      <c r="L80" s="120"/>
      <c r="M80" s="120"/>
      <c r="N80" s="120"/>
      <c r="O80" s="120"/>
      <c r="P80" s="120"/>
      <c r="Q80" s="120"/>
    </row>
    <row r="81" spans="6:17" x14ac:dyDescent="0.25">
      <c r="F81" s="120"/>
      <c r="G81" s="121"/>
      <c r="H81" s="120"/>
      <c r="I81" s="121"/>
      <c r="J81" s="121"/>
      <c r="K81" s="53"/>
      <c r="L81" s="120"/>
      <c r="M81" s="120"/>
      <c r="N81" s="120"/>
      <c r="O81" s="120"/>
      <c r="P81" s="120"/>
      <c r="Q81" s="120"/>
    </row>
    <row r="82" spans="6:17" x14ac:dyDescent="0.25">
      <c r="F82" s="120"/>
      <c r="G82" s="121"/>
      <c r="H82" s="120"/>
      <c r="I82" s="121"/>
      <c r="J82" s="121"/>
      <c r="K82" s="53"/>
      <c r="L82" s="120"/>
      <c r="M82" s="120"/>
      <c r="N82" s="120"/>
      <c r="O82" s="120"/>
      <c r="P82" s="120"/>
      <c r="Q82" s="120"/>
    </row>
    <row r="83" spans="6:17" x14ac:dyDescent="0.25">
      <c r="F83" s="120"/>
      <c r="G83" s="121"/>
      <c r="H83" s="120"/>
      <c r="I83" s="121"/>
      <c r="J83" s="121"/>
      <c r="K83" s="53"/>
      <c r="L83" s="120"/>
      <c r="M83" s="120"/>
      <c r="N83" s="120"/>
      <c r="O83" s="120"/>
      <c r="P83" s="120"/>
      <c r="Q83" s="120"/>
    </row>
    <row r="84" spans="6:17" x14ac:dyDescent="0.25">
      <c r="F84" s="120"/>
      <c r="G84" s="121"/>
      <c r="H84" s="120"/>
      <c r="I84" s="121"/>
      <c r="J84" s="121"/>
      <c r="K84" s="53"/>
      <c r="L84" s="120"/>
      <c r="M84" s="120"/>
      <c r="N84" s="120"/>
      <c r="O84" s="120"/>
      <c r="P84" s="120"/>
      <c r="Q84" s="120"/>
    </row>
    <row r="85" spans="6:17" x14ac:dyDescent="0.25">
      <c r="F85" s="120"/>
      <c r="G85" s="121"/>
      <c r="H85" s="120"/>
      <c r="I85" s="121"/>
      <c r="J85" s="121"/>
      <c r="K85" s="53"/>
      <c r="L85" s="120"/>
      <c r="M85" s="120"/>
      <c r="N85" s="120"/>
      <c r="O85" s="120"/>
      <c r="P85" s="120"/>
      <c r="Q85" s="120"/>
    </row>
    <row r="86" spans="6:17" x14ac:dyDescent="0.25">
      <c r="F86" s="120"/>
      <c r="G86" s="121"/>
      <c r="H86" s="120"/>
      <c r="I86" s="121"/>
      <c r="J86" s="121"/>
      <c r="K86" s="53"/>
      <c r="L86" s="120"/>
      <c r="M86" s="120"/>
      <c r="N86" s="120"/>
      <c r="O86" s="120"/>
      <c r="P86" s="120"/>
      <c r="Q86" s="120"/>
    </row>
    <row r="87" spans="6:17" x14ac:dyDescent="0.25">
      <c r="F87" s="120"/>
      <c r="G87" s="121"/>
      <c r="H87" s="120"/>
      <c r="I87" s="121"/>
      <c r="J87" s="121"/>
      <c r="K87" s="53"/>
      <c r="L87" s="120"/>
      <c r="M87" s="120"/>
      <c r="N87" s="120"/>
      <c r="O87" s="120"/>
      <c r="P87" s="120"/>
      <c r="Q87" s="120"/>
    </row>
    <row r="88" spans="6:17" x14ac:dyDescent="0.25">
      <c r="F88" s="120"/>
      <c r="G88" s="121"/>
      <c r="H88" s="120"/>
      <c r="I88" s="121"/>
      <c r="J88" s="121"/>
      <c r="K88" s="53"/>
      <c r="L88" s="120"/>
      <c r="M88" s="120"/>
      <c r="N88" s="120"/>
      <c r="O88" s="120"/>
      <c r="P88" s="120"/>
      <c r="Q88" s="120"/>
    </row>
    <row r="89" spans="6:17" x14ac:dyDescent="0.25">
      <c r="F89" s="120"/>
      <c r="G89" s="121"/>
      <c r="H89" s="120"/>
      <c r="I89" s="121"/>
      <c r="J89" s="121"/>
      <c r="K89" s="53"/>
      <c r="L89" s="120"/>
      <c r="M89" s="120"/>
      <c r="N89" s="120"/>
      <c r="O89" s="120"/>
      <c r="P89" s="120"/>
      <c r="Q89" s="120"/>
    </row>
    <row r="90" spans="6:17" x14ac:dyDescent="0.25">
      <c r="F90" s="120"/>
      <c r="G90" s="121"/>
      <c r="H90" s="120"/>
      <c r="I90" s="121"/>
      <c r="J90" s="121"/>
      <c r="K90" s="53"/>
      <c r="L90" s="120"/>
      <c r="M90" s="120"/>
      <c r="N90" s="120"/>
      <c r="O90" s="120"/>
      <c r="P90" s="120"/>
      <c r="Q90" s="120"/>
    </row>
    <row r="91" spans="6:17" x14ac:dyDescent="0.25">
      <c r="F91" s="120"/>
      <c r="G91" s="121"/>
      <c r="H91" s="120"/>
      <c r="I91" s="121"/>
      <c r="J91" s="121"/>
      <c r="K91" s="53"/>
      <c r="L91" s="120"/>
      <c r="M91" s="120"/>
      <c r="N91" s="120"/>
      <c r="O91" s="120"/>
      <c r="P91" s="120"/>
      <c r="Q91" s="120"/>
    </row>
    <row r="92" spans="6:17" x14ac:dyDescent="0.25">
      <c r="F92" s="120"/>
      <c r="G92" s="121"/>
      <c r="H92" s="120"/>
      <c r="I92" s="121"/>
      <c r="J92" s="121"/>
      <c r="K92" s="53"/>
      <c r="L92" s="120"/>
      <c r="M92" s="120"/>
      <c r="N92" s="120"/>
      <c r="O92" s="120"/>
      <c r="P92" s="120"/>
      <c r="Q92" s="120"/>
    </row>
    <row r="93" spans="6:17" x14ac:dyDescent="0.25">
      <c r="F93" s="120"/>
      <c r="G93" s="121"/>
      <c r="H93" s="120"/>
      <c r="I93" s="121"/>
      <c r="J93" s="121"/>
      <c r="K93" s="53"/>
      <c r="L93" s="120"/>
      <c r="M93" s="120"/>
      <c r="N93" s="120"/>
      <c r="O93" s="120"/>
      <c r="P93" s="120"/>
      <c r="Q93" s="120"/>
    </row>
    <row r="94" spans="6:17" x14ac:dyDescent="0.25">
      <c r="F94" s="120"/>
      <c r="G94" s="121"/>
      <c r="H94" s="120"/>
      <c r="I94" s="121"/>
      <c r="J94" s="121"/>
      <c r="K94" s="53"/>
      <c r="L94" s="120"/>
      <c r="M94" s="120"/>
      <c r="N94" s="120"/>
      <c r="O94" s="120"/>
      <c r="P94" s="120"/>
      <c r="Q94" s="120"/>
    </row>
    <row r="95" spans="6:17" x14ac:dyDescent="0.25">
      <c r="F95" s="120"/>
      <c r="G95" s="121"/>
      <c r="H95" s="120"/>
      <c r="I95" s="121"/>
      <c r="J95" s="121"/>
      <c r="K95" s="53"/>
      <c r="L95" s="120"/>
      <c r="M95" s="120"/>
      <c r="N95" s="120"/>
      <c r="O95" s="120"/>
      <c r="P95" s="120"/>
      <c r="Q95" s="120"/>
    </row>
    <row r="96" spans="6:17" x14ac:dyDescent="0.25">
      <c r="F96" s="120"/>
      <c r="G96" s="121"/>
      <c r="H96" s="120"/>
      <c r="I96" s="121"/>
      <c r="J96" s="121"/>
      <c r="K96" s="53"/>
      <c r="L96" s="120"/>
      <c r="M96" s="120"/>
      <c r="N96" s="120"/>
      <c r="O96" s="120"/>
      <c r="P96" s="120"/>
      <c r="Q96" s="120"/>
    </row>
    <row r="97" spans="6:17" x14ac:dyDescent="0.25">
      <c r="F97" s="120"/>
      <c r="G97" s="121"/>
      <c r="H97" s="120"/>
      <c r="I97" s="121"/>
      <c r="J97" s="121"/>
      <c r="K97" s="53"/>
      <c r="L97" s="120"/>
      <c r="M97" s="120"/>
      <c r="N97" s="120"/>
      <c r="O97" s="120"/>
      <c r="P97" s="120"/>
      <c r="Q97" s="120"/>
    </row>
    <row r="98" spans="6:17" x14ac:dyDescent="0.25">
      <c r="F98" s="120"/>
      <c r="G98" s="121"/>
      <c r="H98" s="120"/>
      <c r="I98" s="121"/>
      <c r="J98" s="121"/>
      <c r="K98" s="53"/>
      <c r="L98" s="120"/>
      <c r="M98" s="120"/>
      <c r="N98" s="120"/>
      <c r="O98" s="120"/>
      <c r="P98" s="120"/>
      <c r="Q98" s="120"/>
    </row>
    <row r="99" spans="6:17" x14ac:dyDescent="0.25">
      <c r="F99" s="120"/>
      <c r="G99" s="121"/>
      <c r="H99" s="120"/>
      <c r="I99" s="121"/>
      <c r="J99" s="121"/>
      <c r="K99" s="53"/>
      <c r="L99" s="120"/>
      <c r="M99" s="120"/>
      <c r="N99" s="120"/>
      <c r="O99" s="120"/>
      <c r="P99" s="120"/>
      <c r="Q99" s="120"/>
    </row>
    <row r="100" spans="6:17" x14ac:dyDescent="0.25">
      <c r="F100" s="120"/>
      <c r="G100" s="121"/>
      <c r="H100" s="120"/>
      <c r="I100" s="121"/>
      <c r="J100" s="121"/>
      <c r="K100" s="53"/>
      <c r="L100" s="120"/>
      <c r="M100" s="120"/>
      <c r="N100" s="120"/>
      <c r="O100" s="120"/>
      <c r="P100" s="120"/>
      <c r="Q100" s="120"/>
    </row>
    <row r="101" spans="6:17" x14ac:dyDescent="0.25">
      <c r="F101" s="120"/>
      <c r="G101" s="121"/>
      <c r="H101" s="120"/>
      <c r="I101" s="121"/>
      <c r="J101" s="121"/>
      <c r="K101" s="53"/>
      <c r="L101" s="120"/>
      <c r="M101" s="120"/>
      <c r="N101" s="120"/>
      <c r="O101" s="120"/>
      <c r="P101" s="120"/>
      <c r="Q101" s="120"/>
    </row>
    <row r="102" spans="6:17" x14ac:dyDescent="0.25">
      <c r="F102" s="120"/>
      <c r="G102" s="121"/>
      <c r="H102" s="120"/>
      <c r="I102" s="121"/>
      <c r="J102" s="121"/>
      <c r="K102" s="53"/>
      <c r="L102" s="120"/>
      <c r="M102" s="120"/>
      <c r="N102" s="120"/>
      <c r="O102" s="120"/>
      <c r="P102" s="120"/>
      <c r="Q102" s="120"/>
    </row>
    <row r="103" spans="6:17" x14ac:dyDescent="0.25">
      <c r="F103" s="120"/>
      <c r="G103" s="121"/>
      <c r="H103" s="120"/>
      <c r="I103" s="121"/>
      <c r="J103" s="121"/>
      <c r="K103" s="53"/>
      <c r="L103" s="120"/>
      <c r="M103" s="120"/>
      <c r="N103" s="120"/>
      <c r="O103" s="120"/>
      <c r="P103" s="120"/>
      <c r="Q103" s="120"/>
    </row>
    <row r="104" spans="6:17" x14ac:dyDescent="0.25">
      <c r="F104" s="120"/>
      <c r="G104" s="121"/>
      <c r="H104" s="120"/>
      <c r="I104" s="121"/>
      <c r="J104" s="121"/>
      <c r="K104" s="53"/>
      <c r="L104" s="120"/>
      <c r="M104" s="120"/>
      <c r="N104" s="120"/>
      <c r="O104" s="120"/>
      <c r="P104" s="120"/>
      <c r="Q104" s="120"/>
    </row>
    <row r="105" spans="6:17" x14ac:dyDescent="0.25">
      <c r="F105" s="120"/>
      <c r="G105" s="121"/>
      <c r="H105" s="120"/>
      <c r="I105" s="121"/>
      <c r="J105" s="121"/>
      <c r="K105" s="53"/>
      <c r="L105" s="120"/>
      <c r="M105" s="120"/>
      <c r="N105" s="120"/>
      <c r="O105" s="120"/>
      <c r="P105" s="120"/>
      <c r="Q105" s="120"/>
    </row>
    <row r="106" spans="6:17" x14ac:dyDescent="0.25">
      <c r="F106" s="120"/>
      <c r="G106" s="121"/>
      <c r="H106" s="120"/>
      <c r="I106" s="121"/>
      <c r="J106" s="121"/>
      <c r="K106" s="53"/>
      <c r="L106" s="120"/>
      <c r="M106" s="120"/>
      <c r="N106" s="120"/>
      <c r="O106" s="120"/>
      <c r="P106" s="120"/>
      <c r="Q106" s="120"/>
    </row>
    <row r="107" spans="6:17" x14ac:dyDescent="0.25">
      <c r="F107" s="120"/>
      <c r="G107" s="121"/>
      <c r="H107" s="120"/>
      <c r="I107" s="121"/>
      <c r="J107" s="121"/>
      <c r="K107" s="53"/>
      <c r="L107" s="120"/>
      <c r="M107" s="120"/>
      <c r="N107" s="120"/>
      <c r="O107" s="120"/>
      <c r="P107" s="120"/>
      <c r="Q107" s="120"/>
    </row>
    <row r="108" spans="6:17" x14ac:dyDescent="0.25">
      <c r="F108" s="120"/>
      <c r="G108" s="121"/>
      <c r="H108" s="120"/>
      <c r="I108" s="121"/>
      <c r="J108" s="121"/>
      <c r="K108" s="53"/>
      <c r="L108" s="120"/>
      <c r="M108" s="120"/>
      <c r="N108" s="120"/>
      <c r="O108" s="120"/>
      <c r="P108" s="120"/>
      <c r="Q108" s="120"/>
    </row>
    <row r="109" spans="6:17" x14ac:dyDescent="0.25">
      <c r="F109" s="120"/>
      <c r="G109" s="121"/>
      <c r="H109" s="120"/>
      <c r="I109" s="121"/>
      <c r="J109" s="121"/>
      <c r="K109" s="53"/>
      <c r="L109" s="120"/>
      <c r="M109" s="120"/>
      <c r="N109" s="120"/>
      <c r="O109" s="120"/>
      <c r="P109" s="120"/>
      <c r="Q109" s="120"/>
    </row>
    <row r="110" spans="6:17" x14ac:dyDescent="0.25">
      <c r="F110" s="120"/>
      <c r="G110" s="121"/>
      <c r="H110" s="120"/>
      <c r="I110" s="121"/>
      <c r="J110" s="121"/>
      <c r="K110" s="53"/>
      <c r="L110" s="120"/>
      <c r="M110" s="120"/>
      <c r="N110" s="120"/>
      <c r="O110" s="120"/>
      <c r="P110" s="120"/>
      <c r="Q110" s="120"/>
    </row>
    <row r="111" spans="6:17" x14ac:dyDescent="0.25">
      <c r="F111" s="120"/>
      <c r="G111" s="121"/>
      <c r="H111" s="120"/>
      <c r="I111" s="121"/>
      <c r="J111" s="121"/>
      <c r="K111" s="53"/>
      <c r="L111" s="120"/>
      <c r="M111" s="120"/>
      <c r="N111" s="120"/>
      <c r="O111" s="120"/>
      <c r="P111" s="120"/>
      <c r="Q111" s="120"/>
    </row>
    <row r="112" spans="6:17" x14ac:dyDescent="0.25">
      <c r="F112" s="120"/>
      <c r="G112" s="121"/>
      <c r="H112" s="120"/>
      <c r="I112" s="121"/>
      <c r="J112" s="121"/>
      <c r="K112" s="53"/>
      <c r="L112" s="120"/>
      <c r="M112" s="120"/>
      <c r="N112" s="120"/>
      <c r="O112" s="120"/>
      <c r="P112" s="120"/>
      <c r="Q112" s="120"/>
    </row>
    <row r="113" spans="6:17" x14ac:dyDescent="0.25">
      <c r="F113" s="120"/>
      <c r="G113" s="121"/>
      <c r="H113" s="120"/>
      <c r="I113" s="121"/>
      <c r="J113" s="121"/>
      <c r="K113" s="53"/>
      <c r="L113" s="120"/>
      <c r="M113" s="120"/>
      <c r="N113" s="120"/>
      <c r="O113" s="120"/>
      <c r="P113" s="120"/>
      <c r="Q113" s="120"/>
    </row>
    <row r="114" spans="6:17" x14ac:dyDescent="0.25">
      <c r="F114" s="120"/>
      <c r="G114" s="121"/>
      <c r="H114" s="120"/>
      <c r="I114" s="121"/>
      <c r="J114" s="121"/>
      <c r="K114" s="53"/>
      <c r="L114" s="120"/>
      <c r="M114" s="120"/>
      <c r="N114" s="120"/>
      <c r="O114" s="120"/>
      <c r="P114" s="120"/>
      <c r="Q114" s="120"/>
    </row>
    <row r="115" spans="6:17" x14ac:dyDescent="0.25">
      <c r="F115" s="120"/>
      <c r="G115" s="121"/>
      <c r="H115" s="120"/>
      <c r="I115" s="121"/>
      <c r="J115" s="121"/>
      <c r="K115" s="53"/>
      <c r="L115" s="120"/>
      <c r="M115" s="120"/>
      <c r="N115" s="120"/>
      <c r="O115" s="120"/>
      <c r="P115" s="120"/>
      <c r="Q115" s="120"/>
    </row>
    <row r="116" spans="6:17" x14ac:dyDescent="0.25">
      <c r="F116" s="120"/>
      <c r="G116" s="121"/>
      <c r="H116" s="120"/>
      <c r="I116" s="121"/>
      <c r="J116" s="121"/>
      <c r="K116" s="53"/>
      <c r="L116" s="120"/>
      <c r="M116" s="120"/>
      <c r="N116" s="120"/>
      <c r="O116" s="120"/>
      <c r="P116" s="120"/>
      <c r="Q116" s="120"/>
    </row>
    <row r="117" spans="6:17" x14ac:dyDescent="0.25">
      <c r="F117" s="120"/>
      <c r="G117" s="121"/>
      <c r="H117" s="120"/>
      <c r="I117" s="121"/>
      <c r="J117" s="121"/>
      <c r="K117" s="53"/>
      <c r="L117" s="120"/>
      <c r="M117" s="120"/>
      <c r="N117" s="120"/>
      <c r="O117" s="120"/>
      <c r="P117" s="120"/>
      <c r="Q117" s="120"/>
    </row>
    <row r="118" spans="6:17" x14ac:dyDescent="0.25">
      <c r="F118" s="120"/>
      <c r="G118" s="121"/>
      <c r="H118" s="120"/>
      <c r="I118" s="121"/>
      <c r="J118" s="121"/>
      <c r="K118" s="53"/>
      <c r="L118" s="120"/>
      <c r="M118" s="120"/>
      <c r="N118" s="120"/>
      <c r="O118" s="120"/>
      <c r="P118" s="120"/>
      <c r="Q118" s="120"/>
    </row>
    <row r="119" spans="6:17" x14ac:dyDescent="0.25">
      <c r="F119" s="120"/>
      <c r="G119" s="121"/>
      <c r="H119" s="120"/>
      <c r="I119" s="121"/>
      <c r="J119" s="121"/>
      <c r="K119" s="53"/>
      <c r="L119" s="120"/>
      <c r="M119" s="120"/>
      <c r="N119" s="120"/>
      <c r="O119" s="120"/>
      <c r="P119" s="120"/>
      <c r="Q119" s="120"/>
    </row>
    <row r="120" spans="6:17" x14ac:dyDescent="0.25">
      <c r="F120" s="120"/>
      <c r="G120" s="121"/>
      <c r="H120" s="120"/>
      <c r="I120" s="121"/>
      <c r="J120" s="121"/>
      <c r="K120" s="53"/>
      <c r="L120" s="120"/>
      <c r="M120" s="120"/>
      <c r="N120" s="120"/>
      <c r="O120" s="120"/>
      <c r="P120" s="120"/>
      <c r="Q120" s="120"/>
    </row>
    <row r="121" spans="6:17" x14ac:dyDescent="0.25">
      <c r="F121" s="120"/>
      <c r="G121" s="121"/>
      <c r="H121" s="120"/>
      <c r="I121" s="121"/>
      <c r="J121" s="121"/>
      <c r="K121" s="53"/>
      <c r="L121" s="120"/>
      <c r="M121" s="120"/>
      <c r="N121" s="120"/>
      <c r="O121" s="120"/>
      <c r="P121" s="120"/>
      <c r="Q121" s="120"/>
    </row>
    <row r="122" spans="6:17" x14ac:dyDescent="0.25">
      <c r="F122" s="120"/>
      <c r="G122" s="121"/>
      <c r="H122" s="120"/>
      <c r="I122" s="121"/>
      <c r="J122" s="121"/>
      <c r="K122" s="53"/>
      <c r="L122" s="120"/>
      <c r="M122" s="120"/>
      <c r="N122" s="120"/>
      <c r="O122" s="120"/>
      <c r="P122" s="120"/>
      <c r="Q122" s="120"/>
    </row>
    <row r="123" spans="6:17" x14ac:dyDescent="0.25">
      <c r="F123" s="120"/>
      <c r="G123" s="121"/>
      <c r="H123" s="120"/>
      <c r="I123" s="121"/>
      <c r="J123" s="121"/>
      <c r="K123" s="53"/>
      <c r="L123" s="120"/>
      <c r="M123" s="120"/>
      <c r="N123" s="120"/>
      <c r="O123" s="120"/>
      <c r="P123" s="120"/>
      <c r="Q123" s="120"/>
    </row>
    <row r="124" spans="6:17" x14ac:dyDescent="0.25">
      <c r="F124" s="120"/>
      <c r="G124" s="121"/>
      <c r="H124" s="120"/>
      <c r="I124" s="121"/>
      <c r="J124" s="121"/>
      <c r="K124" s="53"/>
      <c r="L124" s="120"/>
      <c r="M124" s="120"/>
      <c r="N124" s="120"/>
      <c r="O124" s="120"/>
      <c r="P124" s="120"/>
      <c r="Q124" s="120"/>
    </row>
    <row r="125" spans="6:17" x14ac:dyDescent="0.25">
      <c r="F125" s="120"/>
      <c r="G125" s="121"/>
      <c r="H125" s="120"/>
      <c r="I125" s="121"/>
      <c r="J125" s="121"/>
      <c r="K125" s="53"/>
      <c r="L125" s="120"/>
      <c r="M125" s="120"/>
      <c r="N125" s="120"/>
      <c r="O125" s="120"/>
      <c r="P125" s="120"/>
      <c r="Q125" s="120"/>
    </row>
    <row r="126" spans="6:17" x14ac:dyDescent="0.25">
      <c r="F126" s="120"/>
      <c r="G126" s="121"/>
      <c r="H126" s="120"/>
      <c r="I126" s="121"/>
      <c r="J126" s="121"/>
      <c r="K126" s="53"/>
      <c r="L126" s="120"/>
      <c r="M126" s="120"/>
      <c r="N126" s="120"/>
      <c r="O126" s="120"/>
      <c r="P126" s="120"/>
      <c r="Q126" s="120"/>
    </row>
    <row r="127" spans="6:17" x14ac:dyDescent="0.25">
      <c r="F127" s="120"/>
      <c r="G127" s="121"/>
      <c r="H127" s="120"/>
      <c r="I127" s="121"/>
      <c r="J127" s="121"/>
      <c r="K127" s="53"/>
      <c r="L127" s="120"/>
      <c r="M127" s="120"/>
      <c r="N127" s="120"/>
      <c r="O127" s="120"/>
      <c r="P127" s="120"/>
      <c r="Q127" s="120"/>
    </row>
    <row r="128" spans="6:17" x14ac:dyDescent="0.25">
      <c r="F128" s="120"/>
      <c r="G128" s="121"/>
      <c r="H128" s="120"/>
      <c r="I128" s="121"/>
      <c r="J128" s="121"/>
      <c r="K128" s="53"/>
      <c r="L128" s="120"/>
      <c r="M128" s="120"/>
      <c r="N128" s="120"/>
      <c r="O128" s="120"/>
      <c r="P128" s="120"/>
      <c r="Q128" s="120"/>
    </row>
    <row r="129" spans="6:17" x14ac:dyDescent="0.25">
      <c r="F129" s="120"/>
      <c r="G129" s="121"/>
      <c r="H129" s="120"/>
      <c r="I129" s="121"/>
      <c r="J129" s="121"/>
      <c r="K129" s="53"/>
      <c r="L129" s="120"/>
      <c r="M129" s="120"/>
      <c r="N129" s="120"/>
      <c r="O129" s="120"/>
      <c r="P129" s="120"/>
      <c r="Q129" s="120"/>
    </row>
    <row r="130" spans="6:17" x14ac:dyDescent="0.25">
      <c r="F130" s="120"/>
      <c r="G130" s="121"/>
      <c r="H130" s="120"/>
      <c r="I130" s="121"/>
      <c r="J130" s="121"/>
      <c r="K130" s="53"/>
      <c r="L130" s="120"/>
      <c r="M130" s="120"/>
      <c r="N130" s="120"/>
      <c r="O130" s="120"/>
      <c r="P130" s="120"/>
      <c r="Q130" s="120"/>
    </row>
    <row r="131" spans="6:17" x14ac:dyDescent="0.25">
      <c r="F131" s="120"/>
      <c r="G131" s="121"/>
      <c r="H131" s="120"/>
      <c r="I131" s="121"/>
      <c r="J131" s="121"/>
      <c r="K131" s="53"/>
      <c r="L131" s="120"/>
      <c r="M131" s="120"/>
      <c r="N131" s="120"/>
      <c r="O131" s="120"/>
      <c r="P131" s="120"/>
      <c r="Q131" s="120"/>
    </row>
    <row r="132" spans="6:17" x14ac:dyDescent="0.25">
      <c r="F132" s="120"/>
      <c r="G132" s="121"/>
      <c r="H132" s="120"/>
      <c r="I132" s="121"/>
      <c r="J132" s="121"/>
      <c r="K132" s="53"/>
      <c r="L132" s="120"/>
      <c r="M132" s="120"/>
      <c r="N132" s="120"/>
      <c r="O132" s="120"/>
      <c r="P132" s="120"/>
      <c r="Q132" s="120"/>
    </row>
    <row r="133" spans="6:17" x14ac:dyDescent="0.25">
      <c r="F133" s="120"/>
      <c r="G133" s="121"/>
      <c r="H133" s="120"/>
      <c r="I133" s="121"/>
      <c r="J133" s="121"/>
      <c r="K133" s="53"/>
      <c r="L133" s="120"/>
      <c r="M133" s="120"/>
      <c r="N133" s="120"/>
      <c r="O133" s="120"/>
      <c r="P133" s="120"/>
      <c r="Q133" s="120"/>
    </row>
    <row r="134" spans="6:17" x14ac:dyDescent="0.25">
      <c r="F134" s="120"/>
      <c r="G134" s="121"/>
      <c r="H134" s="120"/>
      <c r="I134" s="121"/>
      <c r="J134" s="121"/>
      <c r="K134" s="53"/>
      <c r="L134" s="120"/>
      <c r="M134" s="120"/>
      <c r="N134" s="120"/>
      <c r="O134" s="120"/>
      <c r="P134" s="120"/>
      <c r="Q134" s="120"/>
    </row>
    <row r="135" spans="6:17" x14ac:dyDescent="0.25">
      <c r="F135" s="120"/>
      <c r="G135" s="121"/>
      <c r="H135" s="120"/>
      <c r="I135" s="121"/>
      <c r="J135" s="121"/>
      <c r="K135" s="53"/>
      <c r="L135" s="120"/>
      <c r="M135" s="120"/>
      <c r="N135" s="120"/>
      <c r="O135" s="120"/>
      <c r="P135" s="120"/>
      <c r="Q135" s="120"/>
    </row>
    <row r="136" spans="6:17" x14ac:dyDescent="0.25">
      <c r="F136" s="120"/>
      <c r="G136" s="121"/>
      <c r="H136" s="120"/>
      <c r="I136" s="121"/>
      <c r="J136" s="121"/>
      <c r="K136" s="53"/>
      <c r="L136" s="120"/>
      <c r="M136" s="120"/>
      <c r="N136" s="120"/>
      <c r="O136" s="120"/>
      <c r="P136" s="120"/>
      <c r="Q136" s="120"/>
    </row>
    <row r="137" spans="6:17" x14ac:dyDescent="0.25">
      <c r="F137" s="120"/>
      <c r="G137" s="121"/>
      <c r="H137" s="120"/>
      <c r="I137" s="121"/>
      <c r="J137" s="121"/>
      <c r="K137" s="53"/>
      <c r="L137" s="120"/>
      <c r="M137" s="120"/>
      <c r="N137" s="120"/>
      <c r="O137" s="120"/>
      <c r="P137" s="120"/>
      <c r="Q137" s="120"/>
    </row>
    <row r="138" spans="6:17" x14ac:dyDescent="0.25">
      <c r="F138" s="120"/>
      <c r="G138" s="121"/>
      <c r="H138" s="120"/>
      <c r="I138" s="121"/>
      <c r="J138" s="121"/>
      <c r="K138" s="53"/>
      <c r="L138" s="120"/>
      <c r="M138" s="120"/>
      <c r="N138" s="120"/>
      <c r="O138" s="120"/>
      <c r="P138" s="120"/>
      <c r="Q138" s="120"/>
    </row>
    <row r="139" spans="6:17" x14ac:dyDescent="0.25">
      <c r="F139" s="120"/>
      <c r="G139" s="121"/>
      <c r="H139" s="120"/>
      <c r="I139" s="121"/>
      <c r="J139" s="121"/>
      <c r="K139" s="53"/>
      <c r="L139" s="120"/>
      <c r="M139" s="120"/>
      <c r="N139" s="120"/>
      <c r="O139" s="120"/>
      <c r="P139" s="120"/>
      <c r="Q139" s="120"/>
    </row>
    <row r="140" spans="6:17" x14ac:dyDescent="0.25">
      <c r="F140" s="120"/>
      <c r="G140" s="121"/>
      <c r="H140" s="120"/>
      <c r="I140" s="121"/>
      <c r="J140" s="121"/>
      <c r="K140" s="53"/>
      <c r="L140" s="120"/>
      <c r="M140" s="120"/>
      <c r="N140" s="120"/>
      <c r="O140" s="120"/>
      <c r="P140" s="120"/>
      <c r="Q140" s="120"/>
    </row>
    <row r="141" spans="6:17" x14ac:dyDescent="0.25">
      <c r="F141" s="120"/>
      <c r="G141" s="121"/>
      <c r="H141" s="120"/>
      <c r="I141" s="121"/>
      <c r="J141" s="121"/>
      <c r="K141" s="53"/>
      <c r="L141" s="120"/>
      <c r="M141" s="120"/>
      <c r="N141" s="120"/>
      <c r="O141" s="120"/>
      <c r="P141" s="120"/>
      <c r="Q141" s="120"/>
    </row>
    <row r="142" spans="6:17" x14ac:dyDescent="0.25">
      <c r="F142" s="120"/>
      <c r="G142" s="121"/>
      <c r="H142" s="120"/>
      <c r="I142" s="121"/>
      <c r="J142" s="121"/>
      <c r="K142" s="53"/>
      <c r="L142" s="120"/>
      <c r="M142" s="120"/>
      <c r="N142" s="120"/>
      <c r="O142" s="120"/>
      <c r="P142" s="120"/>
      <c r="Q142" s="120"/>
    </row>
    <row r="143" spans="6:17" x14ac:dyDescent="0.25">
      <c r="F143" s="120"/>
      <c r="G143" s="121"/>
      <c r="H143" s="120"/>
      <c r="I143" s="121"/>
      <c r="J143" s="121"/>
      <c r="K143" s="53"/>
      <c r="L143" s="120"/>
      <c r="M143" s="120"/>
      <c r="N143" s="120"/>
      <c r="O143" s="120"/>
      <c r="P143" s="120"/>
      <c r="Q143" s="120"/>
    </row>
    <row r="144" spans="6:17" x14ac:dyDescent="0.25">
      <c r="F144" s="120"/>
      <c r="G144" s="121"/>
      <c r="H144" s="120"/>
      <c r="I144" s="121"/>
      <c r="J144" s="121"/>
      <c r="K144" s="53"/>
      <c r="L144" s="120"/>
      <c r="M144" s="120"/>
      <c r="N144" s="120"/>
      <c r="O144" s="120"/>
      <c r="P144" s="120"/>
      <c r="Q144" s="120"/>
    </row>
    <row r="145" spans="6:17" x14ac:dyDescent="0.25">
      <c r="F145" s="120"/>
      <c r="G145" s="121"/>
      <c r="H145" s="120"/>
      <c r="I145" s="121"/>
      <c r="J145" s="121"/>
      <c r="K145" s="53"/>
      <c r="L145" s="120"/>
      <c r="M145" s="120"/>
      <c r="N145" s="120"/>
      <c r="O145" s="120"/>
      <c r="P145" s="120"/>
      <c r="Q145" s="120"/>
    </row>
    <row r="146" spans="6:17" x14ac:dyDescent="0.25">
      <c r="F146" s="120"/>
      <c r="G146" s="121"/>
      <c r="H146" s="120"/>
      <c r="I146" s="121"/>
      <c r="J146" s="121"/>
      <c r="K146" s="53"/>
      <c r="L146" s="120"/>
      <c r="M146" s="120"/>
      <c r="N146" s="120"/>
      <c r="O146" s="120"/>
      <c r="P146" s="120"/>
      <c r="Q146" s="120"/>
    </row>
    <row r="147" spans="6:17" x14ac:dyDescent="0.25">
      <c r="F147" s="120"/>
      <c r="G147" s="121"/>
      <c r="H147" s="120"/>
      <c r="I147" s="121"/>
      <c r="J147" s="121"/>
      <c r="K147" s="53"/>
      <c r="L147" s="120"/>
      <c r="M147" s="120"/>
      <c r="N147" s="120"/>
      <c r="O147" s="120"/>
      <c r="P147" s="120"/>
      <c r="Q147" s="120"/>
    </row>
    <row r="148" spans="6:17" x14ac:dyDescent="0.25">
      <c r="F148" s="120"/>
      <c r="G148" s="121"/>
      <c r="H148" s="120"/>
      <c r="I148" s="121"/>
      <c r="J148" s="121"/>
      <c r="K148" s="53"/>
      <c r="L148" s="120"/>
      <c r="M148" s="120"/>
      <c r="N148" s="120"/>
      <c r="O148" s="120"/>
      <c r="P148" s="120"/>
      <c r="Q148" s="120"/>
    </row>
    <row r="149" spans="6:17" x14ac:dyDescent="0.25">
      <c r="F149" s="120"/>
      <c r="G149" s="121"/>
      <c r="H149" s="120"/>
      <c r="I149" s="121"/>
      <c r="J149" s="121"/>
      <c r="K149" s="53"/>
      <c r="L149" s="120"/>
      <c r="M149" s="120"/>
      <c r="N149" s="120"/>
      <c r="O149" s="120"/>
      <c r="P149" s="120"/>
      <c r="Q149" s="120"/>
    </row>
    <row r="150" spans="6:17" x14ac:dyDescent="0.25">
      <c r="F150" s="120"/>
      <c r="G150" s="121"/>
      <c r="H150" s="120"/>
      <c r="I150" s="121"/>
      <c r="J150" s="121"/>
      <c r="K150" s="53"/>
      <c r="L150" s="120"/>
      <c r="M150" s="120"/>
      <c r="N150" s="120"/>
      <c r="O150" s="120"/>
      <c r="P150" s="120"/>
      <c r="Q150" s="120"/>
    </row>
    <row r="151" spans="6:17" x14ac:dyDescent="0.25">
      <c r="F151" s="120"/>
      <c r="G151" s="121"/>
      <c r="H151" s="120"/>
      <c r="I151" s="121"/>
      <c r="J151" s="121"/>
      <c r="K151" s="53"/>
      <c r="L151" s="120"/>
      <c r="M151" s="120"/>
      <c r="N151" s="120"/>
      <c r="O151" s="120"/>
      <c r="P151" s="120"/>
      <c r="Q151" s="120"/>
    </row>
    <row r="152" spans="6:17" x14ac:dyDescent="0.25">
      <c r="F152" s="120"/>
      <c r="G152" s="121"/>
      <c r="H152" s="120"/>
      <c r="I152" s="121"/>
      <c r="J152" s="121"/>
      <c r="K152" s="53"/>
      <c r="L152" s="120"/>
      <c r="M152" s="120"/>
      <c r="N152" s="120"/>
      <c r="O152" s="120"/>
      <c r="P152" s="120"/>
      <c r="Q152" s="120"/>
    </row>
    <row r="153" spans="6:17" x14ac:dyDescent="0.25">
      <c r="F153" s="120"/>
      <c r="G153" s="121"/>
      <c r="H153" s="120"/>
      <c r="I153" s="121"/>
      <c r="J153" s="121"/>
      <c r="K153" s="53"/>
      <c r="L153" s="120"/>
      <c r="M153" s="120"/>
      <c r="N153" s="120"/>
      <c r="O153" s="120"/>
      <c r="P153" s="120"/>
      <c r="Q153" s="120"/>
    </row>
    <row r="154" spans="6:17" x14ac:dyDescent="0.25">
      <c r="F154" s="120"/>
      <c r="G154" s="121"/>
      <c r="H154" s="120"/>
      <c r="I154" s="121"/>
      <c r="J154" s="121"/>
      <c r="K154" s="53"/>
      <c r="L154" s="120"/>
      <c r="M154" s="120"/>
      <c r="N154" s="120"/>
      <c r="O154" s="120"/>
      <c r="P154" s="120"/>
      <c r="Q154" s="120"/>
    </row>
    <row r="155" spans="6:17" x14ac:dyDescent="0.25">
      <c r="F155" s="120"/>
      <c r="G155" s="121"/>
      <c r="H155" s="120"/>
      <c r="I155" s="121"/>
      <c r="J155" s="121"/>
      <c r="K155" s="53"/>
      <c r="L155" s="120"/>
      <c r="M155" s="120"/>
      <c r="N155" s="120"/>
      <c r="O155" s="120"/>
      <c r="P155" s="120"/>
      <c r="Q155" s="120"/>
    </row>
    <row r="156" spans="6:17" x14ac:dyDescent="0.25">
      <c r="F156" s="120"/>
      <c r="G156" s="121"/>
      <c r="H156" s="120"/>
      <c r="I156" s="121"/>
      <c r="J156" s="121"/>
      <c r="K156" s="53"/>
      <c r="L156" s="120"/>
      <c r="M156" s="120"/>
      <c r="N156" s="120"/>
      <c r="O156" s="120"/>
      <c r="P156" s="120"/>
      <c r="Q156" s="120"/>
    </row>
    <row r="157" spans="6:17" x14ac:dyDescent="0.25">
      <c r="F157" s="120"/>
      <c r="G157" s="121"/>
      <c r="H157" s="120"/>
      <c r="I157" s="121"/>
      <c r="J157" s="121"/>
      <c r="K157" s="53"/>
      <c r="L157" s="120"/>
      <c r="M157" s="120"/>
      <c r="N157" s="120"/>
      <c r="O157" s="120"/>
      <c r="P157" s="120"/>
      <c r="Q157" s="120"/>
    </row>
    <row r="158" spans="6:17" x14ac:dyDescent="0.25">
      <c r="F158" s="120"/>
      <c r="G158" s="121"/>
      <c r="H158" s="120"/>
      <c r="I158" s="121"/>
      <c r="J158" s="121"/>
      <c r="K158" s="53"/>
      <c r="L158" s="120"/>
      <c r="M158" s="120"/>
      <c r="N158" s="120"/>
      <c r="O158" s="120"/>
      <c r="P158" s="120"/>
      <c r="Q158" s="120"/>
    </row>
    <row r="159" spans="6:17" x14ac:dyDescent="0.25">
      <c r="F159" s="120"/>
      <c r="G159" s="121"/>
      <c r="H159" s="120"/>
      <c r="I159" s="121"/>
      <c r="J159" s="121"/>
      <c r="K159" s="53"/>
      <c r="L159" s="120"/>
      <c r="M159" s="120"/>
      <c r="N159" s="120"/>
      <c r="O159" s="120"/>
      <c r="P159" s="120"/>
      <c r="Q159" s="120"/>
    </row>
    <row r="160" spans="6:17" x14ac:dyDescent="0.25">
      <c r="F160" s="120"/>
      <c r="G160" s="121"/>
      <c r="H160" s="120"/>
      <c r="I160" s="121"/>
      <c r="J160" s="121"/>
      <c r="K160" s="53"/>
      <c r="L160" s="120"/>
      <c r="M160" s="120"/>
      <c r="N160" s="120"/>
      <c r="O160" s="120"/>
      <c r="P160" s="120"/>
      <c r="Q160" s="120"/>
    </row>
    <row r="161" spans="6:17" x14ac:dyDescent="0.25">
      <c r="F161" s="120"/>
      <c r="G161" s="121"/>
      <c r="H161" s="120"/>
      <c r="I161" s="121"/>
      <c r="J161" s="121"/>
      <c r="K161" s="53"/>
      <c r="L161" s="120"/>
      <c r="M161" s="120"/>
      <c r="N161" s="120"/>
      <c r="O161" s="120"/>
      <c r="P161" s="120"/>
      <c r="Q161" s="120"/>
    </row>
    <row r="162" spans="6:17" x14ac:dyDescent="0.25">
      <c r="F162" s="120"/>
      <c r="G162" s="121"/>
      <c r="H162" s="120"/>
      <c r="I162" s="121"/>
      <c r="J162" s="121"/>
      <c r="K162" s="53"/>
      <c r="L162" s="120"/>
      <c r="M162" s="120"/>
      <c r="N162" s="120"/>
      <c r="O162" s="120"/>
      <c r="P162" s="120"/>
      <c r="Q162" s="120"/>
    </row>
    <row r="163" spans="6:17" x14ac:dyDescent="0.25">
      <c r="F163" s="120"/>
      <c r="G163" s="121"/>
      <c r="H163" s="120"/>
      <c r="I163" s="121"/>
      <c r="J163" s="121"/>
      <c r="K163" s="53"/>
      <c r="L163" s="120"/>
      <c r="M163" s="120"/>
      <c r="N163" s="120"/>
      <c r="O163" s="120"/>
      <c r="P163" s="120"/>
      <c r="Q163" s="120"/>
    </row>
    <row r="164" spans="6:17" x14ac:dyDescent="0.25">
      <c r="F164" s="120"/>
      <c r="G164" s="121"/>
      <c r="H164" s="120"/>
      <c r="I164" s="121"/>
      <c r="J164" s="121"/>
      <c r="K164" s="53"/>
      <c r="L164" s="120"/>
      <c r="M164" s="120"/>
      <c r="N164" s="120"/>
      <c r="O164" s="120"/>
      <c r="P164" s="120"/>
      <c r="Q164" s="120"/>
    </row>
    <row r="165" spans="6:17" x14ac:dyDescent="0.25">
      <c r="F165" s="120"/>
      <c r="G165" s="121"/>
      <c r="H165" s="120"/>
      <c r="I165" s="121"/>
      <c r="J165" s="121"/>
      <c r="K165" s="53"/>
      <c r="L165" s="120"/>
      <c r="M165" s="120"/>
      <c r="N165" s="120"/>
      <c r="O165" s="120"/>
      <c r="P165" s="120"/>
      <c r="Q165" s="120"/>
    </row>
    <row r="166" spans="6:17" x14ac:dyDescent="0.25">
      <c r="F166" s="120"/>
      <c r="G166" s="121"/>
      <c r="H166" s="120"/>
      <c r="I166" s="121"/>
      <c r="J166" s="121"/>
      <c r="K166" s="53"/>
      <c r="L166" s="120"/>
      <c r="M166" s="120"/>
      <c r="N166" s="120"/>
      <c r="O166" s="120"/>
      <c r="P166" s="120"/>
      <c r="Q166" s="120"/>
    </row>
    <row r="167" spans="6:17" x14ac:dyDescent="0.25">
      <c r="F167" s="120"/>
      <c r="G167" s="121"/>
      <c r="H167" s="120"/>
      <c r="I167" s="121"/>
      <c r="J167" s="121"/>
      <c r="K167" s="53"/>
      <c r="L167" s="120"/>
      <c r="M167" s="120"/>
      <c r="N167" s="120"/>
      <c r="O167" s="120"/>
      <c r="P167" s="120"/>
      <c r="Q167" s="120"/>
    </row>
    <row r="168" spans="6:17" x14ac:dyDescent="0.25">
      <c r="F168" s="120"/>
      <c r="G168" s="121"/>
      <c r="H168" s="120"/>
      <c r="I168" s="121"/>
      <c r="J168" s="121"/>
      <c r="K168" s="53"/>
      <c r="L168" s="120"/>
      <c r="M168" s="120"/>
      <c r="N168" s="120"/>
      <c r="O168" s="120"/>
      <c r="P168" s="120"/>
      <c r="Q168" s="120"/>
    </row>
    <row r="169" spans="6:17" x14ac:dyDescent="0.25">
      <c r="F169" s="120"/>
      <c r="G169" s="121"/>
      <c r="H169" s="120"/>
      <c r="I169" s="121"/>
      <c r="J169" s="121"/>
      <c r="K169" s="53"/>
      <c r="L169" s="120"/>
      <c r="M169" s="120"/>
      <c r="N169" s="120"/>
      <c r="O169" s="120"/>
      <c r="P169" s="120"/>
      <c r="Q169" s="120"/>
    </row>
    <row r="170" spans="6:17" x14ac:dyDescent="0.25">
      <c r="F170" s="120"/>
      <c r="G170" s="121"/>
      <c r="H170" s="120"/>
      <c r="I170" s="121"/>
      <c r="J170" s="121"/>
      <c r="K170" s="53"/>
      <c r="L170" s="120"/>
      <c r="M170" s="120"/>
      <c r="N170" s="120"/>
      <c r="O170" s="120"/>
      <c r="P170" s="120"/>
      <c r="Q170" s="120"/>
    </row>
    <row r="171" spans="6:17" x14ac:dyDescent="0.25">
      <c r="F171" s="120"/>
      <c r="G171" s="121"/>
      <c r="H171" s="120"/>
      <c r="I171" s="121"/>
      <c r="J171" s="121"/>
      <c r="K171" s="53"/>
      <c r="L171" s="120"/>
      <c r="M171" s="120"/>
      <c r="N171" s="120"/>
      <c r="O171" s="120"/>
      <c r="P171" s="120"/>
      <c r="Q171" s="120"/>
    </row>
    <row r="172" spans="6:17" x14ac:dyDescent="0.25">
      <c r="F172" s="120"/>
      <c r="G172" s="121"/>
      <c r="H172" s="120"/>
      <c r="I172" s="121"/>
      <c r="J172" s="121"/>
      <c r="K172" s="53"/>
      <c r="L172" s="120"/>
      <c r="M172" s="120"/>
      <c r="N172" s="120"/>
      <c r="O172" s="120"/>
      <c r="P172" s="120"/>
      <c r="Q172" s="120"/>
    </row>
    <row r="173" spans="6:17" x14ac:dyDescent="0.25">
      <c r="F173" s="120"/>
      <c r="G173" s="121"/>
      <c r="H173" s="120"/>
      <c r="I173" s="121"/>
      <c r="J173" s="121"/>
      <c r="K173" s="53"/>
      <c r="L173" s="120"/>
      <c r="M173" s="120"/>
      <c r="N173" s="120"/>
      <c r="O173" s="120"/>
      <c r="P173" s="120"/>
      <c r="Q173" s="120"/>
    </row>
    <row r="174" spans="6:17" x14ac:dyDescent="0.25">
      <c r="F174" s="120"/>
      <c r="G174" s="121"/>
      <c r="H174" s="120"/>
      <c r="I174" s="121"/>
      <c r="J174" s="121"/>
      <c r="K174" s="53"/>
      <c r="L174" s="120"/>
      <c r="M174" s="120"/>
      <c r="N174" s="120"/>
      <c r="O174" s="120"/>
      <c r="P174" s="120"/>
      <c r="Q174" s="120"/>
    </row>
    <row r="175" spans="6:17" x14ac:dyDescent="0.25">
      <c r="F175" s="120"/>
      <c r="G175" s="121"/>
      <c r="H175" s="120"/>
      <c r="I175" s="121"/>
      <c r="J175" s="121"/>
      <c r="K175" s="53"/>
      <c r="L175" s="120"/>
      <c r="M175" s="120"/>
      <c r="N175" s="120"/>
      <c r="O175" s="120"/>
      <c r="P175" s="120"/>
      <c r="Q175" s="120"/>
    </row>
    <row r="176" spans="6:17" x14ac:dyDescent="0.25">
      <c r="F176" s="120"/>
      <c r="G176" s="121"/>
      <c r="H176" s="120"/>
      <c r="I176" s="121"/>
      <c r="J176" s="121"/>
      <c r="K176" s="53"/>
      <c r="L176" s="120"/>
      <c r="M176" s="120"/>
      <c r="N176" s="120"/>
      <c r="O176" s="120"/>
      <c r="P176" s="120"/>
      <c r="Q176" s="120"/>
    </row>
    <row r="177" spans="6:17" x14ac:dyDescent="0.25">
      <c r="F177" s="120"/>
      <c r="G177" s="121"/>
      <c r="H177" s="120"/>
      <c r="I177" s="121"/>
      <c r="J177" s="121"/>
      <c r="K177" s="53"/>
      <c r="L177" s="120"/>
      <c r="M177" s="120"/>
      <c r="N177" s="120"/>
      <c r="O177" s="120"/>
      <c r="P177" s="120"/>
      <c r="Q177" s="120"/>
    </row>
    <row r="178" spans="6:17" x14ac:dyDescent="0.25">
      <c r="F178" s="120"/>
      <c r="G178" s="121"/>
      <c r="H178" s="120"/>
      <c r="I178" s="121"/>
      <c r="J178" s="121"/>
      <c r="K178" s="53"/>
      <c r="L178" s="120"/>
      <c r="M178" s="120"/>
      <c r="N178" s="120"/>
      <c r="O178" s="120"/>
      <c r="P178" s="120"/>
      <c r="Q178" s="120"/>
    </row>
    <row r="179" spans="6:17" x14ac:dyDescent="0.25">
      <c r="F179" s="120"/>
      <c r="G179" s="121"/>
      <c r="H179" s="120"/>
      <c r="I179" s="121"/>
      <c r="J179" s="121"/>
      <c r="K179" s="53"/>
      <c r="L179" s="120"/>
      <c r="M179" s="120"/>
      <c r="N179" s="120"/>
      <c r="O179" s="120"/>
      <c r="P179" s="120"/>
      <c r="Q179" s="120"/>
    </row>
    <row r="180" spans="6:17" x14ac:dyDescent="0.25">
      <c r="F180" s="120"/>
      <c r="G180" s="121"/>
      <c r="H180" s="120"/>
      <c r="I180" s="121"/>
      <c r="J180" s="121"/>
      <c r="K180" s="53"/>
      <c r="L180" s="120"/>
      <c r="M180" s="120"/>
      <c r="N180" s="120"/>
      <c r="O180" s="120"/>
      <c r="P180" s="120"/>
      <c r="Q180" s="120"/>
    </row>
    <row r="181" spans="6:17" x14ac:dyDescent="0.25">
      <c r="F181" s="120"/>
      <c r="G181" s="121"/>
      <c r="H181" s="120"/>
      <c r="I181" s="121"/>
      <c r="J181" s="121"/>
      <c r="K181" s="53"/>
      <c r="L181" s="120"/>
      <c r="M181" s="120"/>
      <c r="N181" s="120"/>
      <c r="O181" s="120"/>
      <c r="P181" s="120"/>
      <c r="Q181" s="120"/>
    </row>
    <row r="182" spans="6:17" x14ac:dyDescent="0.25">
      <c r="F182" s="120"/>
      <c r="G182" s="121"/>
      <c r="H182" s="120"/>
      <c r="I182" s="121"/>
      <c r="J182" s="121"/>
      <c r="K182" s="53"/>
      <c r="L182" s="120"/>
      <c r="M182" s="120"/>
      <c r="N182" s="120"/>
      <c r="O182" s="120"/>
      <c r="P182" s="120"/>
      <c r="Q182" s="120"/>
    </row>
    <row r="183" spans="6:17" x14ac:dyDescent="0.25">
      <c r="F183" s="120"/>
      <c r="G183" s="121"/>
      <c r="H183" s="120"/>
      <c r="I183" s="121"/>
      <c r="J183" s="121"/>
      <c r="K183" s="53"/>
      <c r="L183" s="120"/>
      <c r="M183" s="120"/>
      <c r="N183" s="120"/>
      <c r="O183" s="120"/>
      <c r="P183" s="120"/>
      <c r="Q183" s="120"/>
    </row>
    <row r="184" spans="6:17" x14ac:dyDescent="0.25">
      <c r="F184" s="120"/>
      <c r="G184" s="121"/>
      <c r="H184" s="120"/>
      <c r="I184" s="121"/>
      <c r="J184" s="121"/>
      <c r="K184" s="53"/>
      <c r="L184" s="120"/>
      <c r="M184" s="120"/>
      <c r="N184" s="120"/>
      <c r="O184" s="120"/>
      <c r="P184" s="120"/>
      <c r="Q184" s="120"/>
    </row>
    <row r="185" spans="6:17" x14ac:dyDescent="0.25">
      <c r="F185" s="120"/>
      <c r="G185" s="121"/>
      <c r="H185" s="120"/>
      <c r="I185" s="121"/>
      <c r="J185" s="121"/>
      <c r="K185" s="53"/>
      <c r="L185" s="120"/>
      <c r="M185" s="120"/>
      <c r="N185" s="120"/>
      <c r="O185" s="120"/>
      <c r="P185" s="120"/>
      <c r="Q185" s="120"/>
    </row>
    <row r="186" spans="6:17" x14ac:dyDescent="0.25">
      <c r="F186" s="120"/>
      <c r="G186" s="121"/>
      <c r="H186" s="120"/>
      <c r="I186" s="121"/>
      <c r="J186" s="121"/>
      <c r="K186" s="53"/>
      <c r="L186" s="120"/>
      <c r="M186" s="120"/>
      <c r="N186" s="120"/>
      <c r="O186" s="120"/>
      <c r="P186" s="120"/>
      <c r="Q186" s="120"/>
    </row>
    <row r="187" spans="6:17" x14ac:dyDescent="0.25">
      <c r="F187" s="120"/>
      <c r="G187" s="121"/>
      <c r="H187" s="120"/>
      <c r="I187" s="121"/>
      <c r="J187" s="121"/>
      <c r="K187" s="53"/>
      <c r="L187" s="120"/>
      <c r="M187" s="120"/>
      <c r="N187" s="120"/>
      <c r="O187" s="120"/>
      <c r="P187" s="120"/>
      <c r="Q187" s="120"/>
    </row>
    <row r="188" spans="6:17" x14ac:dyDescent="0.25">
      <c r="F188" s="120"/>
      <c r="G188" s="121"/>
      <c r="H188" s="120"/>
      <c r="I188" s="121"/>
      <c r="J188" s="121"/>
      <c r="K188" s="53"/>
      <c r="L188" s="120"/>
      <c r="M188" s="120"/>
      <c r="N188" s="120"/>
      <c r="O188" s="120"/>
      <c r="P188" s="120"/>
      <c r="Q188" s="120"/>
    </row>
    <row r="189" spans="6:17" x14ac:dyDescent="0.25">
      <c r="F189" s="120"/>
      <c r="G189" s="121"/>
      <c r="H189" s="120"/>
      <c r="I189" s="121"/>
      <c r="J189" s="121"/>
      <c r="K189" s="53"/>
      <c r="L189" s="120"/>
      <c r="M189" s="120"/>
      <c r="N189" s="120"/>
      <c r="O189" s="120"/>
      <c r="P189" s="120"/>
      <c r="Q189" s="120"/>
    </row>
    <row r="190" spans="6:17" x14ac:dyDescent="0.25">
      <c r="F190" s="120"/>
      <c r="G190" s="121"/>
      <c r="H190" s="120"/>
      <c r="I190" s="121"/>
      <c r="J190" s="121"/>
      <c r="K190" s="53"/>
      <c r="L190" s="120"/>
      <c r="M190" s="120"/>
      <c r="N190" s="120"/>
      <c r="O190" s="120"/>
      <c r="P190" s="120"/>
      <c r="Q190" s="120"/>
    </row>
    <row r="191" spans="6:17" x14ac:dyDescent="0.25">
      <c r="F191" s="120"/>
      <c r="G191" s="121"/>
      <c r="H191" s="120"/>
      <c r="I191" s="121"/>
      <c r="J191" s="121"/>
      <c r="K191" s="53"/>
      <c r="L191" s="120"/>
      <c r="M191" s="120"/>
      <c r="N191" s="120"/>
      <c r="O191" s="120"/>
      <c r="P191" s="120"/>
      <c r="Q191" s="120"/>
    </row>
    <row r="192" spans="6:17" x14ac:dyDescent="0.25">
      <c r="F192" s="120"/>
      <c r="G192" s="121"/>
      <c r="H192" s="120"/>
      <c r="I192" s="121"/>
      <c r="J192" s="121"/>
      <c r="K192" s="53"/>
      <c r="L192" s="120"/>
      <c r="M192" s="120"/>
      <c r="N192" s="120"/>
      <c r="O192" s="120"/>
      <c r="P192" s="120"/>
      <c r="Q192" s="120"/>
    </row>
    <row r="193" spans="6:17" x14ac:dyDescent="0.25">
      <c r="F193" s="120"/>
      <c r="G193" s="121"/>
      <c r="H193" s="120"/>
      <c r="I193" s="121"/>
      <c r="J193" s="121"/>
      <c r="K193" s="53"/>
      <c r="L193" s="120"/>
      <c r="M193" s="120"/>
      <c r="N193" s="120"/>
      <c r="O193" s="120"/>
      <c r="P193" s="120"/>
      <c r="Q193" s="120"/>
    </row>
    <row r="194" spans="6:17" x14ac:dyDescent="0.25">
      <c r="F194" s="120"/>
      <c r="G194" s="121"/>
      <c r="H194" s="120"/>
      <c r="I194" s="121"/>
      <c r="J194" s="121"/>
      <c r="K194" s="53"/>
      <c r="L194" s="120"/>
      <c r="M194" s="120"/>
      <c r="N194" s="120"/>
      <c r="O194" s="120"/>
      <c r="P194" s="120"/>
      <c r="Q194" s="120"/>
    </row>
    <row r="195" spans="6:17" x14ac:dyDescent="0.25">
      <c r="F195" s="120"/>
      <c r="G195" s="121"/>
      <c r="H195" s="120"/>
      <c r="I195" s="121"/>
      <c r="J195" s="121"/>
      <c r="K195" s="53"/>
      <c r="L195" s="120"/>
      <c r="M195" s="120"/>
      <c r="N195" s="120"/>
      <c r="O195" s="120"/>
      <c r="P195" s="120"/>
      <c r="Q195" s="120"/>
    </row>
    <row r="196" spans="6:17" x14ac:dyDescent="0.25">
      <c r="F196" s="120"/>
      <c r="G196" s="121"/>
      <c r="H196" s="120"/>
      <c r="I196" s="121"/>
      <c r="J196" s="121"/>
      <c r="K196" s="53"/>
      <c r="L196" s="120"/>
      <c r="M196" s="120"/>
      <c r="N196" s="120"/>
      <c r="O196" s="120"/>
      <c r="P196" s="120"/>
      <c r="Q196" s="120"/>
    </row>
    <row r="197" spans="6:17" x14ac:dyDescent="0.25">
      <c r="F197" s="120"/>
      <c r="G197" s="121"/>
      <c r="H197" s="120"/>
      <c r="I197" s="121"/>
      <c r="J197" s="121"/>
      <c r="K197" s="53"/>
      <c r="L197" s="120"/>
      <c r="M197" s="120"/>
      <c r="N197" s="120"/>
      <c r="O197" s="120"/>
      <c r="P197" s="120"/>
      <c r="Q197" s="120"/>
    </row>
    <row r="198" spans="6:17" x14ac:dyDescent="0.25">
      <c r="F198" s="120"/>
      <c r="G198" s="121"/>
      <c r="H198" s="120"/>
      <c r="I198" s="121"/>
      <c r="J198" s="121"/>
      <c r="K198" s="53"/>
      <c r="L198" s="120"/>
      <c r="M198" s="120"/>
      <c r="N198" s="120"/>
      <c r="O198" s="120"/>
      <c r="P198" s="120"/>
      <c r="Q198" s="120"/>
    </row>
    <row r="199" spans="6:17" x14ac:dyDescent="0.25">
      <c r="F199" s="120"/>
      <c r="G199" s="121"/>
      <c r="H199" s="120"/>
      <c r="I199" s="121"/>
      <c r="J199" s="121"/>
      <c r="K199" s="53"/>
      <c r="L199" s="120"/>
      <c r="M199" s="120"/>
      <c r="N199" s="120"/>
      <c r="O199" s="120"/>
      <c r="P199" s="120"/>
      <c r="Q199" s="120"/>
    </row>
    <row r="200" spans="6:17" x14ac:dyDescent="0.25">
      <c r="F200" s="120"/>
      <c r="G200" s="121"/>
      <c r="H200" s="120"/>
      <c r="I200" s="121"/>
      <c r="J200" s="121"/>
      <c r="K200" s="53"/>
      <c r="L200" s="120"/>
      <c r="M200" s="120"/>
      <c r="N200" s="120"/>
      <c r="O200" s="120"/>
      <c r="P200" s="120"/>
      <c r="Q200" s="120"/>
    </row>
    <row r="201" spans="6:17" x14ac:dyDescent="0.25">
      <c r="F201" s="120"/>
      <c r="G201" s="121"/>
      <c r="H201" s="120"/>
      <c r="I201" s="121"/>
      <c r="J201" s="121"/>
      <c r="K201" s="53"/>
      <c r="L201" s="120"/>
      <c r="M201" s="120"/>
      <c r="N201" s="120"/>
      <c r="O201" s="120"/>
      <c r="P201" s="120"/>
      <c r="Q201" s="120"/>
    </row>
    <row r="202" spans="6:17" x14ac:dyDescent="0.25">
      <c r="F202" s="120"/>
      <c r="G202" s="121"/>
      <c r="H202" s="120"/>
      <c r="I202" s="121"/>
      <c r="J202" s="121"/>
      <c r="K202" s="53"/>
      <c r="L202" s="120"/>
      <c r="M202" s="120"/>
      <c r="N202" s="120"/>
      <c r="O202" s="120"/>
      <c r="P202" s="120"/>
      <c r="Q202" s="120"/>
    </row>
    <row r="203" spans="6:17" x14ac:dyDescent="0.25">
      <c r="F203" s="120"/>
      <c r="G203" s="121"/>
      <c r="H203" s="120"/>
      <c r="I203" s="121"/>
      <c r="J203" s="121"/>
      <c r="K203" s="53"/>
      <c r="L203" s="120"/>
      <c r="M203" s="120"/>
      <c r="N203" s="120"/>
      <c r="O203" s="120"/>
      <c r="P203" s="120"/>
      <c r="Q203" s="120"/>
    </row>
    <row r="204" spans="6:17" x14ac:dyDescent="0.25">
      <c r="F204" s="120"/>
      <c r="G204" s="121"/>
      <c r="H204" s="120"/>
      <c r="I204" s="121"/>
      <c r="J204" s="121"/>
      <c r="K204" s="53"/>
      <c r="L204" s="120"/>
      <c r="M204" s="120"/>
      <c r="N204" s="120"/>
      <c r="O204" s="120"/>
      <c r="P204" s="120"/>
      <c r="Q204" s="120"/>
    </row>
    <row r="205" spans="6:17" x14ac:dyDescent="0.25">
      <c r="F205" s="120"/>
      <c r="G205" s="121"/>
      <c r="H205" s="120"/>
      <c r="I205" s="121"/>
      <c r="J205" s="121"/>
      <c r="K205" s="53"/>
      <c r="L205" s="120"/>
      <c r="M205" s="120"/>
      <c r="N205" s="120"/>
      <c r="O205" s="120"/>
      <c r="P205" s="120"/>
      <c r="Q205" s="120"/>
    </row>
    <row r="206" spans="6:17" x14ac:dyDescent="0.25">
      <c r="F206" s="120"/>
      <c r="G206" s="121"/>
      <c r="H206" s="120"/>
      <c r="I206" s="121"/>
      <c r="J206" s="121"/>
      <c r="K206" s="53"/>
      <c r="L206" s="120"/>
      <c r="M206" s="120"/>
      <c r="N206" s="120"/>
      <c r="O206" s="120"/>
      <c r="P206" s="120"/>
      <c r="Q206" s="120"/>
    </row>
    <row r="207" spans="6:17" x14ac:dyDescent="0.25">
      <c r="F207" s="120"/>
      <c r="G207" s="121"/>
      <c r="H207" s="120"/>
      <c r="I207" s="121"/>
      <c r="J207" s="121"/>
      <c r="K207" s="53"/>
      <c r="L207" s="120"/>
      <c r="M207" s="120"/>
      <c r="N207" s="120"/>
      <c r="O207" s="120"/>
      <c r="P207" s="120"/>
      <c r="Q207" s="120"/>
    </row>
    <row r="208" spans="6:17" x14ac:dyDescent="0.25">
      <c r="F208" s="120"/>
      <c r="G208" s="121"/>
      <c r="H208" s="120"/>
      <c r="I208" s="121"/>
      <c r="J208" s="121"/>
      <c r="K208" s="53"/>
      <c r="L208" s="120"/>
      <c r="M208" s="120"/>
      <c r="N208" s="120"/>
      <c r="O208" s="120"/>
      <c r="P208" s="120"/>
      <c r="Q208" s="120"/>
    </row>
    <row r="209" spans="6:17" x14ac:dyDescent="0.25">
      <c r="F209" s="120"/>
      <c r="G209" s="121"/>
      <c r="H209" s="120"/>
      <c r="I209" s="121"/>
      <c r="J209" s="121"/>
      <c r="K209" s="53"/>
      <c r="L209" s="120"/>
      <c r="M209" s="120"/>
      <c r="N209" s="120"/>
      <c r="O209" s="120"/>
      <c r="P209" s="120"/>
      <c r="Q209" s="120"/>
    </row>
    <row r="210" spans="6:17" x14ac:dyDescent="0.25">
      <c r="F210" s="120"/>
      <c r="G210" s="121"/>
      <c r="H210" s="120"/>
      <c r="I210" s="121"/>
      <c r="J210" s="121"/>
      <c r="K210" s="53"/>
      <c r="L210" s="120"/>
      <c r="M210" s="120"/>
      <c r="N210" s="120"/>
      <c r="O210" s="120"/>
      <c r="P210" s="120"/>
      <c r="Q210" s="120"/>
    </row>
    <row r="211" spans="6:17" x14ac:dyDescent="0.25">
      <c r="F211" s="120"/>
      <c r="G211" s="121"/>
      <c r="H211" s="120"/>
      <c r="I211" s="121"/>
      <c r="J211" s="121"/>
      <c r="K211" s="53"/>
      <c r="L211" s="120"/>
      <c r="M211" s="120"/>
      <c r="N211" s="120"/>
      <c r="O211" s="120"/>
      <c r="P211" s="120"/>
      <c r="Q211" s="120"/>
    </row>
    <row r="212" spans="6:17" x14ac:dyDescent="0.25">
      <c r="F212" s="120"/>
      <c r="G212" s="121"/>
      <c r="H212" s="120"/>
      <c r="I212" s="121"/>
      <c r="J212" s="121"/>
      <c r="K212" s="53"/>
      <c r="L212" s="120"/>
      <c r="M212" s="120"/>
      <c r="N212" s="120"/>
      <c r="O212" s="120"/>
      <c r="P212" s="120"/>
      <c r="Q212" s="120"/>
    </row>
    <row r="213" spans="6:17" x14ac:dyDescent="0.25">
      <c r="F213" s="120"/>
      <c r="G213" s="121"/>
      <c r="H213" s="120"/>
      <c r="I213" s="121"/>
      <c r="J213" s="121"/>
      <c r="K213" s="53"/>
      <c r="L213" s="120"/>
      <c r="M213" s="120"/>
      <c r="N213" s="120"/>
      <c r="O213" s="120"/>
      <c r="P213" s="120"/>
      <c r="Q213" s="120"/>
    </row>
    <row r="214" spans="6:17" x14ac:dyDescent="0.25">
      <c r="F214" s="120"/>
      <c r="G214" s="121"/>
      <c r="H214" s="120"/>
      <c r="I214" s="121"/>
      <c r="J214" s="121"/>
      <c r="K214" s="53"/>
      <c r="L214" s="120"/>
      <c r="M214" s="120"/>
      <c r="N214" s="120"/>
      <c r="O214" s="120"/>
      <c r="P214" s="120"/>
      <c r="Q214" s="120"/>
    </row>
    <row r="215" spans="6:17" x14ac:dyDescent="0.25">
      <c r="F215" s="120"/>
      <c r="G215" s="121"/>
      <c r="H215" s="120"/>
      <c r="I215" s="121"/>
      <c r="J215" s="121"/>
      <c r="K215" s="53"/>
      <c r="L215" s="120"/>
      <c r="M215" s="120"/>
      <c r="N215" s="120"/>
      <c r="O215" s="120"/>
      <c r="P215" s="120"/>
      <c r="Q215" s="120"/>
    </row>
    <row r="216" spans="6:17" x14ac:dyDescent="0.25">
      <c r="F216" s="120"/>
      <c r="G216" s="121"/>
      <c r="H216" s="120"/>
      <c r="I216" s="121"/>
      <c r="J216" s="121"/>
      <c r="K216" s="53"/>
      <c r="L216" s="120"/>
      <c r="M216" s="120"/>
      <c r="N216" s="120"/>
      <c r="O216" s="120"/>
      <c r="P216" s="120"/>
      <c r="Q216" s="120"/>
    </row>
    <row r="217" spans="6:17" x14ac:dyDescent="0.25">
      <c r="F217" s="120"/>
      <c r="G217" s="121"/>
      <c r="H217" s="120"/>
      <c r="I217" s="121"/>
      <c r="J217" s="121"/>
      <c r="K217" s="53"/>
      <c r="L217" s="120"/>
      <c r="M217" s="120"/>
      <c r="N217" s="120"/>
      <c r="O217" s="120"/>
      <c r="P217" s="120"/>
      <c r="Q217" s="120"/>
    </row>
    <row r="218" spans="6:17" x14ac:dyDescent="0.25">
      <c r="F218" s="120"/>
      <c r="G218" s="121"/>
      <c r="H218" s="120"/>
      <c r="I218" s="121"/>
      <c r="J218" s="121"/>
      <c r="K218" s="53"/>
      <c r="L218" s="120"/>
      <c r="M218" s="120"/>
      <c r="N218" s="120"/>
      <c r="O218" s="120"/>
      <c r="P218" s="120"/>
      <c r="Q218" s="120"/>
    </row>
    <row r="219" spans="6:17" x14ac:dyDescent="0.25">
      <c r="F219" s="120"/>
      <c r="G219" s="121"/>
      <c r="H219" s="120"/>
      <c r="I219" s="121"/>
      <c r="J219" s="121"/>
      <c r="K219" s="53"/>
      <c r="L219" s="120"/>
      <c r="M219" s="120"/>
      <c r="N219" s="120"/>
      <c r="O219" s="120"/>
      <c r="P219" s="120"/>
      <c r="Q219" s="120"/>
    </row>
    <row r="220" spans="6:17" x14ac:dyDescent="0.25">
      <c r="F220" s="120"/>
      <c r="G220" s="121"/>
      <c r="H220" s="120"/>
      <c r="I220" s="121"/>
      <c r="J220" s="121"/>
      <c r="K220" s="53"/>
      <c r="L220" s="120"/>
      <c r="M220" s="120"/>
      <c r="N220" s="120"/>
      <c r="O220" s="120"/>
      <c r="P220" s="120"/>
      <c r="Q220" s="120"/>
    </row>
    <row r="221" spans="6:17" x14ac:dyDescent="0.25">
      <c r="F221" s="120"/>
      <c r="G221" s="121"/>
      <c r="H221" s="120"/>
      <c r="I221" s="121"/>
      <c r="J221" s="121"/>
      <c r="K221" s="53"/>
      <c r="L221" s="120"/>
      <c r="M221" s="120"/>
      <c r="N221" s="120"/>
      <c r="O221" s="120"/>
      <c r="P221" s="120"/>
      <c r="Q221" s="120"/>
    </row>
    <row r="222" spans="6:17" x14ac:dyDescent="0.25">
      <c r="F222" s="120"/>
      <c r="G222" s="121"/>
      <c r="H222" s="120"/>
      <c r="I222" s="121"/>
      <c r="J222" s="121"/>
      <c r="K222" s="53"/>
      <c r="L222" s="120"/>
      <c r="M222" s="120"/>
      <c r="N222" s="120"/>
      <c r="O222" s="120"/>
      <c r="P222" s="120"/>
      <c r="Q222" s="120"/>
    </row>
    <row r="223" spans="6:17" x14ac:dyDescent="0.25">
      <c r="F223" s="120"/>
      <c r="G223" s="121"/>
      <c r="H223" s="120"/>
      <c r="I223" s="121"/>
      <c r="J223" s="121"/>
      <c r="K223" s="53"/>
      <c r="L223" s="120"/>
      <c r="M223" s="120"/>
      <c r="N223" s="120"/>
      <c r="O223" s="120"/>
      <c r="P223" s="120"/>
      <c r="Q223" s="120"/>
    </row>
    <row r="224" spans="6:17" x14ac:dyDescent="0.25">
      <c r="F224" s="120"/>
      <c r="G224" s="121"/>
      <c r="H224" s="120"/>
      <c r="I224" s="121"/>
      <c r="J224" s="121"/>
      <c r="K224" s="53"/>
      <c r="L224" s="120"/>
      <c r="M224" s="120"/>
      <c r="N224" s="120"/>
      <c r="O224" s="120"/>
      <c r="P224" s="120"/>
      <c r="Q224" s="120"/>
    </row>
    <row r="225" spans="6:17" x14ac:dyDescent="0.25">
      <c r="F225" s="120"/>
      <c r="G225" s="121"/>
      <c r="H225" s="120"/>
      <c r="I225" s="121"/>
      <c r="J225" s="121"/>
      <c r="K225" s="53"/>
      <c r="L225" s="120"/>
      <c r="M225" s="120"/>
      <c r="N225" s="120"/>
      <c r="O225" s="120"/>
      <c r="P225" s="120"/>
      <c r="Q225" s="120"/>
    </row>
    <row r="226" spans="6:17" x14ac:dyDescent="0.25">
      <c r="F226" s="120"/>
      <c r="G226" s="121"/>
      <c r="H226" s="120"/>
      <c r="I226" s="121"/>
      <c r="J226" s="121"/>
      <c r="K226" s="53"/>
      <c r="L226" s="120"/>
      <c r="M226" s="120"/>
      <c r="N226" s="120"/>
      <c r="O226" s="120"/>
      <c r="P226" s="120"/>
      <c r="Q226" s="120"/>
    </row>
    <row r="227" spans="6:17" x14ac:dyDescent="0.25">
      <c r="F227" s="120"/>
      <c r="G227" s="121"/>
      <c r="H227" s="120"/>
      <c r="I227" s="121"/>
      <c r="J227" s="121"/>
      <c r="K227" s="53"/>
      <c r="L227" s="120"/>
      <c r="M227" s="120"/>
      <c r="N227" s="120"/>
      <c r="O227" s="120"/>
      <c r="P227" s="120"/>
      <c r="Q227" s="120"/>
    </row>
    <row r="228" spans="6:17" x14ac:dyDescent="0.25">
      <c r="F228" s="120"/>
      <c r="G228" s="121"/>
      <c r="H228" s="120"/>
      <c r="I228" s="121"/>
      <c r="J228" s="121"/>
      <c r="K228" s="53"/>
      <c r="L228" s="120"/>
      <c r="M228" s="120"/>
      <c r="N228" s="120"/>
      <c r="O228" s="120"/>
      <c r="P228" s="120"/>
      <c r="Q228" s="120"/>
    </row>
    <row r="229" spans="6:17" x14ac:dyDescent="0.25">
      <c r="F229" s="120"/>
      <c r="G229" s="121"/>
      <c r="H229" s="120"/>
      <c r="I229" s="121"/>
      <c r="J229" s="121"/>
      <c r="K229" s="53"/>
      <c r="L229" s="120"/>
      <c r="M229" s="120"/>
      <c r="N229" s="120"/>
      <c r="O229" s="120"/>
      <c r="P229" s="120"/>
      <c r="Q229" s="120"/>
    </row>
    <row r="230" spans="6:17" x14ac:dyDescent="0.25">
      <c r="F230" s="120"/>
      <c r="G230" s="121"/>
      <c r="H230" s="120"/>
      <c r="I230" s="121"/>
      <c r="J230" s="121"/>
      <c r="K230" s="53"/>
      <c r="L230" s="120"/>
      <c r="M230" s="120"/>
      <c r="N230" s="120"/>
      <c r="O230" s="120"/>
      <c r="P230" s="120"/>
      <c r="Q230" s="120"/>
    </row>
    <row r="231" spans="6:17" x14ac:dyDescent="0.25">
      <c r="F231" s="120"/>
      <c r="G231" s="121"/>
      <c r="H231" s="120"/>
      <c r="I231" s="121"/>
      <c r="J231" s="121"/>
      <c r="K231" s="53"/>
      <c r="L231" s="120"/>
      <c r="M231" s="120"/>
      <c r="N231" s="120"/>
      <c r="O231" s="120"/>
      <c r="P231" s="120"/>
      <c r="Q231" s="120"/>
    </row>
    <row r="232" spans="6:17" x14ac:dyDescent="0.25">
      <c r="F232" s="120"/>
      <c r="G232" s="121"/>
      <c r="H232" s="120"/>
      <c r="I232" s="121"/>
      <c r="J232" s="121"/>
      <c r="K232" s="53"/>
      <c r="L232" s="120"/>
      <c r="M232" s="120"/>
      <c r="N232" s="120"/>
      <c r="O232" s="120"/>
      <c r="P232" s="120"/>
      <c r="Q232" s="120"/>
    </row>
    <row r="233" spans="6:17" x14ac:dyDescent="0.25">
      <c r="F233" s="120"/>
      <c r="G233" s="121"/>
      <c r="H233" s="120"/>
      <c r="I233" s="121"/>
      <c r="J233" s="121"/>
      <c r="K233" s="53"/>
      <c r="L233" s="120"/>
      <c r="M233" s="120"/>
      <c r="N233" s="120"/>
      <c r="O233" s="120"/>
      <c r="P233" s="120"/>
      <c r="Q233" s="120"/>
    </row>
    <row r="234" spans="6:17" x14ac:dyDescent="0.25">
      <c r="F234" s="120"/>
      <c r="G234" s="121"/>
      <c r="H234" s="120"/>
      <c r="I234" s="121"/>
      <c r="J234" s="121"/>
      <c r="K234" s="53"/>
      <c r="L234" s="120"/>
      <c r="M234" s="120"/>
      <c r="N234" s="120"/>
      <c r="O234" s="120"/>
      <c r="P234" s="120"/>
      <c r="Q234" s="120"/>
    </row>
    <row r="235" spans="6:17" x14ac:dyDescent="0.25">
      <c r="F235" s="120"/>
      <c r="G235" s="121"/>
      <c r="H235" s="120"/>
      <c r="I235" s="121"/>
      <c r="J235" s="121"/>
      <c r="K235" s="53"/>
      <c r="L235" s="120"/>
      <c r="M235" s="120"/>
      <c r="N235" s="120"/>
      <c r="O235" s="120"/>
      <c r="P235" s="120"/>
      <c r="Q235" s="120"/>
    </row>
    <row r="236" spans="6:17" x14ac:dyDescent="0.25">
      <c r="F236" s="120"/>
      <c r="G236" s="121"/>
      <c r="H236" s="120"/>
      <c r="I236" s="121"/>
      <c r="J236" s="121"/>
      <c r="K236" s="53"/>
      <c r="L236" s="120"/>
      <c r="M236" s="120"/>
      <c r="N236" s="120"/>
      <c r="O236" s="120"/>
      <c r="P236" s="120"/>
      <c r="Q236" s="120"/>
    </row>
    <row r="237" spans="6:17" x14ac:dyDescent="0.25">
      <c r="F237" s="120"/>
      <c r="G237" s="121"/>
      <c r="H237" s="120"/>
      <c r="I237" s="121"/>
      <c r="J237" s="121"/>
      <c r="K237" s="53"/>
      <c r="L237" s="120"/>
      <c r="M237" s="120"/>
      <c r="N237" s="120"/>
      <c r="O237" s="120"/>
      <c r="P237" s="120"/>
      <c r="Q237" s="120"/>
    </row>
    <row r="238" spans="6:17" x14ac:dyDescent="0.25">
      <c r="F238" s="120"/>
      <c r="G238" s="121"/>
      <c r="H238" s="120"/>
      <c r="I238" s="121"/>
      <c r="J238" s="121"/>
      <c r="K238" s="53"/>
      <c r="L238" s="120"/>
      <c r="M238" s="120"/>
      <c r="N238" s="120"/>
      <c r="O238" s="120"/>
      <c r="P238" s="120"/>
      <c r="Q238" s="120"/>
    </row>
    <row r="239" spans="6:17" x14ac:dyDescent="0.25">
      <c r="F239" s="120"/>
      <c r="G239" s="121"/>
      <c r="H239" s="120"/>
      <c r="I239" s="121"/>
      <c r="J239" s="121"/>
      <c r="K239" s="53"/>
      <c r="L239" s="120"/>
      <c r="M239" s="120"/>
      <c r="N239" s="120"/>
      <c r="O239" s="120"/>
      <c r="P239" s="120"/>
      <c r="Q239" s="120"/>
    </row>
    <row r="240" spans="6:17" x14ac:dyDescent="0.25">
      <c r="F240" s="120"/>
      <c r="G240" s="121"/>
      <c r="H240" s="120"/>
      <c r="I240" s="121"/>
      <c r="J240" s="121"/>
      <c r="K240" s="53"/>
      <c r="L240" s="120"/>
      <c r="M240" s="120"/>
      <c r="N240" s="120"/>
      <c r="O240" s="120"/>
      <c r="P240" s="120"/>
      <c r="Q240" s="120"/>
    </row>
    <row r="241" spans="6:17" x14ac:dyDescent="0.25">
      <c r="F241" s="120"/>
      <c r="G241" s="121"/>
      <c r="H241" s="120"/>
      <c r="I241" s="121"/>
      <c r="J241" s="121"/>
      <c r="K241" s="53"/>
      <c r="L241" s="120"/>
      <c r="M241" s="120"/>
      <c r="N241" s="120"/>
      <c r="O241" s="120"/>
      <c r="P241" s="120"/>
      <c r="Q241" s="120"/>
    </row>
    <row r="242" spans="6:17" x14ac:dyDescent="0.25">
      <c r="F242" s="120"/>
      <c r="G242" s="121"/>
      <c r="H242" s="120"/>
      <c r="I242" s="121"/>
      <c r="J242" s="121"/>
      <c r="K242" s="53"/>
      <c r="L242" s="120"/>
      <c r="M242" s="120"/>
      <c r="N242" s="120"/>
      <c r="O242" s="120"/>
      <c r="P242" s="120"/>
      <c r="Q242" s="120"/>
    </row>
    <row r="243" spans="6:17" x14ac:dyDescent="0.25">
      <c r="F243" s="120"/>
      <c r="G243" s="121"/>
      <c r="H243" s="120"/>
      <c r="I243" s="121"/>
      <c r="J243" s="121"/>
      <c r="K243" s="53"/>
      <c r="L243" s="120"/>
      <c r="M243" s="120"/>
      <c r="N243" s="120"/>
      <c r="O243" s="120"/>
      <c r="P243" s="120"/>
      <c r="Q243" s="120"/>
    </row>
    <row r="244" spans="6:17" x14ac:dyDescent="0.25">
      <c r="F244" s="120"/>
      <c r="G244" s="121"/>
      <c r="H244" s="120"/>
      <c r="I244" s="121"/>
      <c r="J244" s="121"/>
      <c r="K244" s="53"/>
      <c r="L244" s="120"/>
      <c r="M244" s="120"/>
      <c r="N244" s="120"/>
      <c r="O244" s="120"/>
      <c r="P244" s="120"/>
      <c r="Q244" s="120"/>
    </row>
    <row r="245" spans="6:17" x14ac:dyDescent="0.25">
      <c r="F245" s="120"/>
      <c r="G245" s="121"/>
      <c r="H245" s="120"/>
      <c r="I245" s="121"/>
      <c r="J245" s="121"/>
      <c r="K245" s="53"/>
      <c r="L245" s="120"/>
      <c r="M245" s="120"/>
      <c r="N245" s="120"/>
      <c r="O245" s="120"/>
      <c r="P245" s="120"/>
      <c r="Q245" s="120"/>
    </row>
    <row r="246" spans="6:17" x14ac:dyDescent="0.25">
      <c r="F246" s="120"/>
      <c r="G246" s="121"/>
      <c r="H246" s="120"/>
      <c r="I246" s="121"/>
      <c r="J246" s="121"/>
      <c r="K246" s="53"/>
      <c r="L246" s="120"/>
      <c r="M246" s="120"/>
      <c r="N246" s="120"/>
      <c r="O246" s="120"/>
      <c r="P246" s="120"/>
      <c r="Q246" s="120"/>
    </row>
    <row r="247" spans="6:17" x14ac:dyDescent="0.25">
      <c r="F247" s="120"/>
      <c r="G247" s="121"/>
      <c r="H247" s="120"/>
      <c r="I247" s="121"/>
      <c r="J247" s="121"/>
      <c r="K247" s="53"/>
      <c r="L247" s="120"/>
      <c r="M247" s="120"/>
      <c r="N247" s="120"/>
      <c r="O247" s="120"/>
      <c r="P247" s="120"/>
      <c r="Q247" s="120"/>
    </row>
    <row r="248" spans="6:17" x14ac:dyDescent="0.25">
      <c r="F248" s="120"/>
      <c r="G248" s="121"/>
      <c r="H248" s="120"/>
      <c r="I248" s="121"/>
      <c r="J248" s="121"/>
      <c r="K248" s="53"/>
      <c r="L248" s="120"/>
      <c r="M248" s="120"/>
      <c r="N248" s="120"/>
      <c r="O248" s="120"/>
      <c r="P248" s="120"/>
      <c r="Q248" s="120"/>
    </row>
    <row r="249" spans="6:17" x14ac:dyDescent="0.25">
      <c r="F249" s="120"/>
      <c r="G249" s="121"/>
      <c r="H249" s="120"/>
      <c r="I249" s="121"/>
      <c r="J249" s="121"/>
      <c r="K249" s="53"/>
      <c r="L249" s="120"/>
      <c r="M249" s="120"/>
      <c r="N249" s="120"/>
      <c r="O249" s="120"/>
      <c r="P249" s="120"/>
      <c r="Q249" s="120"/>
    </row>
    <row r="250" spans="6:17" x14ac:dyDescent="0.25">
      <c r="F250" s="120"/>
      <c r="G250" s="121"/>
      <c r="H250" s="120"/>
      <c r="I250" s="121"/>
      <c r="J250" s="121"/>
      <c r="K250" s="53"/>
      <c r="L250" s="120"/>
      <c r="M250" s="120"/>
      <c r="N250" s="120"/>
      <c r="O250" s="120"/>
      <c r="P250" s="120"/>
      <c r="Q250" s="120"/>
    </row>
    <row r="251" spans="6:17" x14ac:dyDescent="0.25">
      <c r="F251" s="120"/>
      <c r="G251" s="121"/>
      <c r="H251" s="120"/>
      <c r="I251" s="121"/>
      <c r="J251" s="121"/>
      <c r="K251" s="53"/>
      <c r="L251" s="120"/>
      <c r="M251" s="120"/>
      <c r="N251" s="120"/>
      <c r="O251" s="120"/>
      <c r="P251" s="120"/>
      <c r="Q251" s="120"/>
    </row>
    <row r="252" spans="6:17" x14ac:dyDescent="0.25">
      <c r="F252" s="120"/>
      <c r="G252" s="121"/>
      <c r="H252" s="120"/>
      <c r="I252" s="121"/>
      <c r="J252" s="121"/>
      <c r="K252" s="53"/>
      <c r="L252" s="120"/>
      <c r="M252" s="120"/>
      <c r="N252" s="120"/>
      <c r="O252" s="120"/>
      <c r="P252" s="120"/>
      <c r="Q252" s="120"/>
    </row>
    <row r="253" spans="6:17" x14ac:dyDescent="0.25">
      <c r="F253" s="120"/>
      <c r="G253" s="121"/>
      <c r="H253" s="120"/>
      <c r="I253" s="121"/>
      <c r="J253" s="121"/>
      <c r="K253" s="53"/>
      <c r="L253" s="120"/>
      <c r="M253" s="120"/>
      <c r="N253" s="120"/>
      <c r="O253" s="120"/>
      <c r="P253" s="120"/>
      <c r="Q253" s="120"/>
    </row>
    <row r="254" spans="6:17" x14ac:dyDescent="0.25">
      <c r="F254" s="120"/>
      <c r="G254" s="121"/>
      <c r="H254" s="120"/>
      <c r="I254" s="121"/>
      <c r="J254" s="121"/>
      <c r="K254" s="53"/>
      <c r="L254" s="120"/>
      <c r="M254" s="120"/>
      <c r="N254" s="120"/>
      <c r="O254" s="120"/>
      <c r="P254" s="120"/>
      <c r="Q254" s="120"/>
    </row>
    <row r="255" spans="6:17" x14ac:dyDescent="0.25">
      <c r="F255" s="120"/>
      <c r="G255" s="121"/>
      <c r="H255" s="120"/>
      <c r="I255" s="121"/>
      <c r="J255" s="121"/>
      <c r="K255" s="53"/>
      <c r="L255" s="120"/>
      <c r="M255" s="120"/>
      <c r="N255" s="120"/>
      <c r="O255" s="120"/>
      <c r="P255" s="120"/>
      <c r="Q255" s="120"/>
    </row>
    <row r="256" spans="6:17" x14ac:dyDescent="0.25">
      <c r="F256" s="120"/>
      <c r="G256" s="121"/>
      <c r="H256" s="120"/>
      <c r="I256" s="121"/>
      <c r="J256" s="121"/>
      <c r="K256" s="53"/>
      <c r="L256" s="120"/>
      <c r="M256" s="120"/>
      <c r="N256" s="120"/>
      <c r="O256" s="120"/>
      <c r="P256" s="120"/>
      <c r="Q256" s="120"/>
    </row>
    <row r="257" spans="6:17" x14ac:dyDescent="0.25">
      <c r="F257" s="120"/>
      <c r="G257" s="121"/>
      <c r="H257" s="120"/>
      <c r="I257" s="121"/>
      <c r="J257" s="121"/>
      <c r="K257" s="53"/>
      <c r="L257" s="120"/>
      <c r="M257" s="120"/>
      <c r="N257" s="120"/>
      <c r="O257" s="120"/>
      <c r="P257" s="120"/>
      <c r="Q257" s="120"/>
    </row>
    <row r="258" spans="6:17" x14ac:dyDescent="0.25">
      <c r="F258" s="120"/>
      <c r="G258" s="121"/>
      <c r="H258" s="120"/>
      <c r="I258" s="121"/>
      <c r="J258" s="121"/>
      <c r="K258" s="53"/>
      <c r="L258" s="120"/>
      <c r="M258" s="120"/>
      <c r="N258" s="120"/>
      <c r="O258" s="120"/>
      <c r="P258" s="120"/>
      <c r="Q258" s="120"/>
    </row>
    <row r="259" spans="6:17" x14ac:dyDescent="0.25">
      <c r="F259" s="120"/>
      <c r="G259" s="121"/>
      <c r="H259" s="120"/>
      <c r="I259" s="121"/>
      <c r="J259" s="121"/>
      <c r="K259" s="53"/>
      <c r="L259" s="120"/>
      <c r="M259" s="120"/>
      <c r="N259" s="120"/>
      <c r="O259" s="120"/>
      <c r="P259" s="120"/>
      <c r="Q259" s="120"/>
    </row>
    <row r="260" spans="6:17" x14ac:dyDescent="0.25">
      <c r="F260" s="120"/>
      <c r="G260" s="121"/>
      <c r="H260" s="120"/>
      <c r="I260" s="121"/>
      <c r="J260" s="121"/>
      <c r="K260" s="53"/>
      <c r="L260" s="120"/>
      <c r="M260" s="120"/>
      <c r="N260" s="120"/>
      <c r="O260" s="120"/>
      <c r="P260" s="120"/>
      <c r="Q260" s="120"/>
    </row>
    <row r="261" spans="6:17" x14ac:dyDescent="0.25">
      <c r="F261" s="120"/>
      <c r="G261" s="121"/>
      <c r="H261" s="120"/>
      <c r="I261" s="121"/>
      <c r="J261" s="121"/>
      <c r="K261" s="53"/>
      <c r="L261" s="120"/>
      <c r="M261" s="120"/>
      <c r="N261" s="120"/>
      <c r="O261" s="120"/>
      <c r="P261" s="120"/>
      <c r="Q261" s="120"/>
    </row>
    <row r="262" spans="6:17" x14ac:dyDescent="0.25">
      <c r="F262" s="120"/>
      <c r="G262" s="121"/>
      <c r="H262" s="120"/>
      <c r="I262" s="121"/>
      <c r="J262" s="121"/>
      <c r="K262" s="53"/>
      <c r="L262" s="120"/>
      <c r="M262" s="120"/>
      <c r="N262" s="120"/>
      <c r="O262" s="120"/>
      <c r="P262" s="120"/>
      <c r="Q262" s="120"/>
    </row>
    <row r="263" spans="6:17" x14ac:dyDescent="0.25">
      <c r="F263" s="120"/>
      <c r="G263" s="121"/>
      <c r="H263" s="120"/>
      <c r="I263" s="121"/>
      <c r="J263" s="121"/>
      <c r="K263" s="53"/>
      <c r="L263" s="120"/>
      <c r="M263" s="120"/>
      <c r="N263" s="120"/>
      <c r="O263" s="120"/>
      <c r="P263" s="120"/>
      <c r="Q263" s="120"/>
    </row>
    <row r="264" spans="6:17" x14ac:dyDescent="0.25">
      <c r="F264" s="120"/>
      <c r="G264" s="121"/>
      <c r="H264" s="120"/>
      <c r="I264" s="121"/>
      <c r="J264" s="121"/>
      <c r="K264" s="53"/>
      <c r="L264" s="120"/>
      <c r="M264" s="120"/>
      <c r="N264" s="120"/>
      <c r="O264" s="120"/>
      <c r="P264" s="120"/>
      <c r="Q264" s="120"/>
    </row>
    <row r="265" spans="6:17" x14ac:dyDescent="0.25">
      <c r="F265" s="120"/>
      <c r="G265" s="121"/>
      <c r="H265" s="120"/>
      <c r="I265" s="121"/>
      <c r="J265" s="121"/>
      <c r="K265" s="53"/>
      <c r="L265" s="120"/>
      <c r="M265" s="120"/>
      <c r="N265" s="120"/>
      <c r="O265" s="120"/>
      <c r="P265" s="120"/>
      <c r="Q265" s="120"/>
    </row>
    <row r="266" spans="6:17" x14ac:dyDescent="0.25">
      <c r="F266" s="120"/>
      <c r="G266" s="121"/>
      <c r="H266" s="120"/>
      <c r="I266" s="121"/>
      <c r="J266" s="121"/>
      <c r="K266" s="53"/>
      <c r="L266" s="120"/>
      <c r="M266" s="120"/>
      <c r="N266" s="120"/>
      <c r="O266" s="120"/>
      <c r="P266" s="120"/>
      <c r="Q266" s="120"/>
    </row>
    <row r="267" spans="6:17" x14ac:dyDescent="0.25">
      <c r="F267" s="120"/>
      <c r="G267" s="121"/>
      <c r="H267" s="120"/>
      <c r="I267" s="121"/>
      <c r="J267" s="121"/>
      <c r="K267" s="53"/>
      <c r="L267" s="120"/>
      <c r="M267" s="120"/>
      <c r="N267" s="120"/>
      <c r="O267" s="120"/>
      <c r="P267" s="120"/>
      <c r="Q267" s="120"/>
    </row>
    <row r="268" spans="6:17" x14ac:dyDescent="0.25">
      <c r="F268" s="120"/>
      <c r="G268" s="121"/>
      <c r="H268" s="120"/>
      <c r="I268" s="121"/>
      <c r="J268" s="121"/>
      <c r="K268" s="53"/>
      <c r="L268" s="120"/>
      <c r="M268" s="120"/>
      <c r="N268" s="120"/>
      <c r="O268" s="120"/>
      <c r="P268" s="120"/>
      <c r="Q268" s="120"/>
    </row>
    <row r="269" spans="6:17" x14ac:dyDescent="0.25">
      <c r="F269" s="120"/>
      <c r="G269" s="121"/>
      <c r="H269" s="120"/>
      <c r="I269" s="121"/>
      <c r="J269" s="121"/>
      <c r="K269" s="53"/>
      <c r="L269" s="120"/>
      <c r="M269" s="120"/>
      <c r="N269" s="120"/>
      <c r="O269" s="120"/>
      <c r="P269" s="120"/>
      <c r="Q269" s="120"/>
    </row>
    <row r="270" spans="6:17" x14ac:dyDescent="0.25">
      <c r="F270" s="120"/>
      <c r="G270" s="121"/>
      <c r="H270" s="120"/>
      <c r="I270" s="121"/>
      <c r="J270" s="121"/>
      <c r="K270" s="53"/>
      <c r="L270" s="120"/>
      <c r="M270" s="120"/>
      <c r="N270" s="120"/>
      <c r="O270" s="120"/>
      <c r="P270" s="120"/>
      <c r="Q270" s="120"/>
    </row>
    <row r="271" spans="6:17" x14ac:dyDescent="0.25">
      <c r="F271" s="120"/>
      <c r="G271" s="121"/>
      <c r="H271" s="120"/>
      <c r="I271" s="121"/>
      <c r="J271" s="121"/>
      <c r="K271" s="53"/>
      <c r="L271" s="120"/>
      <c r="M271" s="120"/>
      <c r="N271" s="120"/>
      <c r="O271" s="120"/>
      <c r="P271" s="120"/>
      <c r="Q271" s="120"/>
    </row>
    <row r="272" spans="6:17" x14ac:dyDescent="0.25">
      <c r="F272" s="120"/>
      <c r="G272" s="121"/>
      <c r="H272" s="120"/>
      <c r="I272" s="121"/>
      <c r="J272" s="121"/>
      <c r="K272" s="53"/>
      <c r="L272" s="120"/>
      <c r="M272" s="120"/>
      <c r="N272" s="120"/>
      <c r="O272" s="120"/>
      <c r="P272" s="120"/>
      <c r="Q272" s="120"/>
    </row>
    <row r="273" spans="6:17" x14ac:dyDescent="0.25">
      <c r="F273" s="120"/>
      <c r="G273" s="121"/>
      <c r="H273" s="120"/>
      <c r="I273" s="121"/>
      <c r="J273" s="121"/>
      <c r="K273" s="53"/>
      <c r="L273" s="120"/>
      <c r="M273" s="120"/>
      <c r="N273" s="120"/>
      <c r="O273" s="120"/>
      <c r="P273" s="120"/>
      <c r="Q273" s="120"/>
    </row>
    <row r="274" spans="6:17" x14ac:dyDescent="0.25">
      <c r="F274" s="120"/>
      <c r="G274" s="121"/>
      <c r="H274" s="120"/>
      <c r="I274" s="121"/>
      <c r="J274" s="121"/>
      <c r="K274" s="53"/>
      <c r="L274" s="120"/>
      <c r="M274" s="120"/>
      <c r="N274" s="120"/>
      <c r="O274" s="120"/>
      <c r="P274" s="120"/>
      <c r="Q274" s="120"/>
    </row>
    <row r="275" spans="6:17" x14ac:dyDescent="0.25">
      <c r="F275" s="120"/>
      <c r="G275" s="121"/>
      <c r="H275" s="120"/>
      <c r="I275" s="121"/>
      <c r="J275" s="121"/>
      <c r="K275" s="53"/>
      <c r="L275" s="120"/>
      <c r="M275" s="120"/>
      <c r="N275" s="120"/>
      <c r="O275" s="120"/>
      <c r="P275" s="120"/>
      <c r="Q275" s="120"/>
    </row>
    <row r="276" spans="6:17" x14ac:dyDescent="0.25">
      <c r="F276" s="120"/>
      <c r="G276" s="121"/>
      <c r="H276" s="120"/>
      <c r="I276" s="121"/>
      <c r="J276" s="121"/>
      <c r="K276" s="53"/>
      <c r="L276" s="120"/>
      <c r="M276" s="120"/>
      <c r="N276" s="120"/>
      <c r="O276" s="120"/>
      <c r="P276" s="120"/>
      <c r="Q276" s="120"/>
    </row>
    <row r="277" spans="6:17" x14ac:dyDescent="0.25">
      <c r="F277" s="120"/>
      <c r="G277" s="121"/>
      <c r="H277" s="120"/>
      <c r="I277" s="121"/>
      <c r="J277" s="121"/>
      <c r="K277" s="53"/>
      <c r="L277" s="120"/>
      <c r="M277" s="120"/>
      <c r="N277" s="120"/>
      <c r="O277" s="120"/>
      <c r="P277" s="120"/>
      <c r="Q277" s="120"/>
    </row>
    <row r="278" spans="6:17" x14ac:dyDescent="0.25">
      <c r="F278" s="120"/>
      <c r="G278" s="121"/>
      <c r="H278" s="120"/>
      <c r="I278" s="121"/>
      <c r="J278" s="121"/>
      <c r="K278" s="53"/>
      <c r="L278" s="120"/>
      <c r="M278" s="120"/>
      <c r="N278" s="120"/>
      <c r="O278" s="120"/>
      <c r="P278" s="120"/>
      <c r="Q278" s="120"/>
    </row>
    <row r="279" spans="6:17" x14ac:dyDescent="0.25">
      <c r="F279" s="120"/>
      <c r="G279" s="121"/>
      <c r="H279" s="120"/>
      <c r="I279" s="121"/>
      <c r="J279" s="121"/>
      <c r="K279" s="53"/>
      <c r="L279" s="120"/>
      <c r="M279" s="120"/>
      <c r="N279" s="120"/>
      <c r="O279" s="120"/>
      <c r="P279" s="120"/>
      <c r="Q279" s="120"/>
    </row>
    <row r="280" spans="6:17" x14ac:dyDescent="0.25">
      <c r="F280" s="120"/>
      <c r="G280" s="121"/>
      <c r="H280" s="120"/>
      <c r="I280" s="121"/>
      <c r="J280" s="121"/>
      <c r="K280" s="53"/>
      <c r="L280" s="120"/>
      <c r="M280" s="120"/>
      <c r="N280" s="120"/>
      <c r="O280" s="120"/>
      <c r="P280" s="120"/>
      <c r="Q280" s="120"/>
    </row>
    <row r="281" spans="6:17" x14ac:dyDescent="0.25">
      <c r="F281" s="120"/>
      <c r="G281" s="121"/>
      <c r="H281" s="120"/>
      <c r="I281" s="121"/>
      <c r="J281" s="121"/>
      <c r="K281" s="53"/>
      <c r="L281" s="120"/>
      <c r="M281" s="120"/>
      <c r="N281" s="120"/>
      <c r="O281" s="120"/>
      <c r="P281" s="120"/>
      <c r="Q281" s="120"/>
    </row>
    <row r="282" spans="6:17" x14ac:dyDescent="0.25">
      <c r="F282" s="120"/>
      <c r="G282" s="121"/>
      <c r="H282" s="120"/>
      <c r="I282" s="121"/>
      <c r="J282" s="121"/>
      <c r="K282" s="53"/>
      <c r="L282" s="120"/>
      <c r="M282" s="120"/>
      <c r="N282" s="120"/>
      <c r="O282" s="120"/>
      <c r="P282" s="120"/>
      <c r="Q282" s="120"/>
    </row>
    <row r="283" spans="6:17" x14ac:dyDescent="0.25">
      <c r="F283" s="120"/>
      <c r="G283" s="121"/>
      <c r="H283" s="120"/>
      <c r="I283" s="121"/>
      <c r="J283" s="121"/>
      <c r="K283" s="53"/>
      <c r="L283" s="120"/>
      <c r="M283" s="120"/>
      <c r="N283" s="120"/>
      <c r="O283" s="120"/>
      <c r="P283" s="120"/>
      <c r="Q283" s="120"/>
    </row>
    <row r="284" spans="6:17" x14ac:dyDescent="0.25">
      <c r="F284" s="120"/>
      <c r="G284" s="121"/>
      <c r="H284" s="120"/>
      <c r="I284" s="121"/>
      <c r="J284" s="121"/>
      <c r="K284" s="53"/>
      <c r="L284" s="120"/>
      <c r="M284" s="120"/>
      <c r="N284" s="120"/>
      <c r="O284" s="120"/>
      <c r="P284" s="120"/>
      <c r="Q284" s="120"/>
    </row>
    <row r="285" spans="6:17" x14ac:dyDescent="0.25">
      <c r="F285" s="120"/>
      <c r="G285" s="121"/>
      <c r="H285" s="120"/>
      <c r="I285" s="121"/>
      <c r="J285" s="121"/>
      <c r="K285" s="53"/>
      <c r="L285" s="120"/>
      <c r="M285" s="120"/>
      <c r="N285" s="120"/>
      <c r="O285" s="120"/>
      <c r="P285" s="120"/>
      <c r="Q285" s="120"/>
    </row>
    <row r="286" spans="6:17" x14ac:dyDescent="0.25">
      <c r="F286" s="120"/>
      <c r="G286" s="121"/>
      <c r="H286" s="120"/>
      <c r="I286" s="121"/>
      <c r="J286" s="121"/>
      <c r="K286" s="53"/>
      <c r="L286" s="120"/>
      <c r="M286" s="120"/>
      <c r="N286" s="120"/>
      <c r="O286" s="120"/>
      <c r="P286" s="120"/>
      <c r="Q286" s="120"/>
    </row>
    <row r="287" spans="6:17" x14ac:dyDescent="0.25">
      <c r="F287" s="120"/>
      <c r="G287" s="121"/>
      <c r="H287" s="120"/>
      <c r="I287" s="121"/>
      <c r="J287" s="121"/>
      <c r="K287" s="53"/>
      <c r="L287" s="120"/>
      <c r="M287" s="120"/>
      <c r="N287" s="120"/>
      <c r="O287" s="120"/>
      <c r="P287" s="120"/>
      <c r="Q287" s="120"/>
    </row>
    <row r="288" spans="6:17" x14ac:dyDescent="0.25">
      <c r="F288" s="120"/>
      <c r="G288" s="121"/>
      <c r="H288" s="120"/>
      <c r="I288" s="121"/>
      <c r="J288" s="121"/>
      <c r="K288" s="53"/>
      <c r="L288" s="120"/>
      <c r="M288" s="120"/>
      <c r="N288" s="120"/>
      <c r="O288" s="120"/>
      <c r="P288" s="120"/>
      <c r="Q288" s="120"/>
    </row>
    <row r="289" spans="6:17" x14ac:dyDescent="0.25">
      <c r="F289" s="120"/>
      <c r="G289" s="121"/>
      <c r="H289" s="120"/>
      <c r="I289" s="121"/>
      <c r="J289" s="121"/>
      <c r="K289" s="53"/>
      <c r="L289" s="120"/>
      <c r="M289" s="120"/>
      <c r="N289" s="120"/>
      <c r="O289" s="120"/>
      <c r="P289" s="120"/>
      <c r="Q289" s="120"/>
    </row>
    <row r="290" spans="6:17" x14ac:dyDescent="0.25">
      <c r="F290" s="120"/>
      <c r="G290" s="121"/>
      <c r="H290" s="120"/>
      <c r="I290" s="121"/>
      <c r="J290" s="121"/>
      <c r="K290" s="53"/>
      <c r="L290" s="120"/>
      <c r="M290" s="120"/>
      <c r="N290" s="120"/>
      <c r="O290" s="120"/>
      <c r="P290" s="120"/>
      <c r="Q290" s="120"/>
    </row>
    <row r="291" spans="6:17" x14ac:dyDescent="0.25">
      <c r="F291" s="120"/>
      <c r="G291" s="121"/>
      <c r="H291" s="120"/>
      <c r="I291" s="121"/>
      <c r="J291" s="121"/>
      <c r="K291" s="53"/>
      <c r="L291" s="120"/>
      <c r="M291" s="120"/>
      <c r="N291" s="120"/>
      <c r="O291" s="120"/>
      <c r="P291" s="120"/>
      <c r="Q291" s="120"/>
    </row>
    <row r="292" spans="6:17" x14ac:dyDescent="0.25">
      <c r="F292" s="120"/>
      <c r="G292" s="121"/>
      <c r="H292" s="120"/>
      <c r="I292" s="121"/>
      <c r="J292" s="121"/>
      <c r="K292" s="53"/>
      <c r="L292" s="120"/>
      <c r="M292" s="120"/>
      <c r="N292" s="120"/>
      <c r="O292" s="120"/>
      <c r="P292" s="120"/>
      <c r="Q292" s="120"/>
    </row>
    <row r="293" spans="6:17" x14ac:dyDescent="0.25">
      <c r="F293" s="120"/>
      <c r="G293" s="121"/>
      <c r="H293" s="120"/>
      <c r="I293" s="121"/>
      <c r="J293" s="121"/>
      <c r="K293" s="53"/>
      <c r="L293" s="120"/>
      <c r="M293" s="120"/>
      <c r="N293" s="120"/>
      <c r="O293" s="120"/>
      <c r="P293" s="120"/>
      <c r="Q293" s="120"/>
    </row>
    <row r="294" spans="6:17" x14ac:dyDescent="0.25">
      <c r="F294" s="120"/>
      <c r="G294" s="121"/>
      <c r="H294" s="120"/>
      <c r="I294" s="121"/>
      <c r="J294" s="121"/>
      <c r="K294" s="53"/>
      <c r="L294" s="120"/>
      <c r="M294" s="120"/>
      <c r="N294" s="120"/>
      <c r="O294" s="120"/>
      <c r="P294" s="120"/>
      <c r="Q294" s="120"/>
    </row>
    <row r="295" spans="6:17" x14ac:dyDescent="0.25">
      <c r="F295" s="120"/>
      <c r="G295" s="121"/>
      <c r="H295" s="120"/>
      <c r="I295" s="121"/>
      <c r="J295" s="121"/>
      <c r="K295" s="53"/>
      <c r="L295" s="120"/>
      <c r="M295" s="120"/>
      <c r="N295" s="120"/>
      <c r="O295" s="120"/>
      <c r="P295" s="120"/>
      <c r="Q295" s="120"/>
    </row>
    <row r="296" spans="6:17" x14ac:dyDescent="0.25">
      <c r="F296" s="120"/>
      <c r="G296" s="121"/>
      <c r="H296" s="120"/>
      <c r="I296" s="121"/>
      <c r="J296" s="121"/>
      <c r="K296" s="53"/>
      <c r="L296" s="120"/>
      <c r="M296" s="120"/>
      <c r="N296" s="120"/>
      <c r="O296" s="120"/>
      <c r="P296" s="120"/>
      <c r="Q296" s="120"/>
    </row>
    <row r="297" spans="6:17" x14ac:dyDescent="0.25">
      <c r="F297" s="120"/>
      <c r="G297" s="121"/>
      <c r="H297" s="120"/>
      <c r="I297" s="121"/>
      <c r="J297" s="121"/>
      <c r="K297" s="53"/>
      <c r="L297" s="120"/>
      <c r="M297" s="120"/>
      <c r="N297" s="120"/>
      <c r="O297" s="120"/>
      <c r="P297" s="120"/>
      <c r="Q297" s="120"/>
    </row>
    <row r="298" spans="6:17" x14ac:dyDescent="0.25">
      <c r="F298" s="120"/>
      <c r="G298" s="121"/>
      <c r="H298" s="120"/>
      <c r="I298" s="121"/>
      <c r="J298" s="121"/>
      <c r="K298" s="53"/>
      <c r="L298" s="120"/>
      <c r="M298" s="120"/>
      <c r="N298" s="120"/>
      <c r="O298" s="120"/>
      <c r="P298" s="120"/>
      <c r="Q298" s="120"/>
    </row>
    <row r="299" spans="6:17" x14ac:dyDescent="0.25">
      <c r="F299" s="120"/>
      <c r="G299" s="121"/>
      <c r="H299" s="120"/>
      <c r="I299" s="121"/>
      <c r="J299" s="121"/>
      <c r="K299" s="53"/>
      <c r="L299" s="120"/>
      <c r="M299" s="120"/>
      <c r="N299" s="120"/>
      <c r="O299" s="120"/>
      <c r="P299" s="120"/>
      <c r="Q299" s="120"/>
    </row>
    <row r="300" spans="6:17" x14ac:dyDescent="0.25">
      <c r="F300" s="120"/>
      <c r="G300" s="121"/>
      <c r="H300" s="120"/>
      <c r="I300" s="121"/>
      <c r="J300" s="121"/>
      <c r="K300" s="53"/>
      <c r="L300" s="120"/>
      <c r="M300" s="120"/>
      <c r="N300" s="120"/>
      <c r="O300" s="120"/>
      <c r="P300" s="120"/>
      <c r="Q300" s="120"/>
    </row>
    <row r="301" spans="6:17" x14ac:dyDescent="0.25">
      <c r="F301" s="120"/>
      <c r="G301" s="121"/>
      <c r="H301" s="120"/>
      <c r="I301" s="121"/>
      <c r="J301" s="121"/>
      <c r="K301" s="53"/>
      <c r="L301" s="120"/>
      <c r="M301" s="120"/>
      <c r="N301" s="120"/>
      <c r="O301" s="120"/>
      <c r="P301" s="120"/>
      <c r="Q301" s="120"/>
    </row>
    <row r="302" spans="6:17" x14ac:dyDescent="0.25">
      <c r="F302" s="120"/>
      <c r="G302" s="121"/>
      <c r="H302" s="120"/>
      <c r="I302" s="121"/>
      <c r="J302" s="121"/>
      <c r="K302" s="53"/>
      <c r="L302" s="120"/>
      <c r="M302" s="120"/>
      <c r="N302" s="120"/>
      <c r="O302" s="120"/>
      <c r="P302" s="120"/>
      <c r="Q302" s="120"/>
    </row>
    <row r="303" spans="6:17" x14ac:dyDescent="0.25">
      <c r="F303" s="120"/>
      <c r="G303" s="121"/>
      <c r="H303" s="120"/>
      <c r="I303" s="121"/>
      <c r="J303" s="121"/>
      <c r="K303" s="53"/>
      <c r="L303" s="120"/>
      <c r="M303" s="120"/>
      <c r="N303" s="120"/>
      <c r="O303" s="120"/>
      <c r="P303" s="120"/>
      <c r="Q303" s="120"/>
    </row>
    <row r="304" spans="6:17" x14ac:dyDescent="0.25">
      <c r="F304" s="120"/>
      <c r="G304" s="121"/>
      <c r="H304" s="120"/>
      <c r="I304" s="121"/>
      <c r="J304" s="121"/>
      <c r="K304" s="53"/>
      <c r="L304" s="120"/>
      <c r="M304" s="120"/>
      <c r="N304" s="120"/>
      <c r="O304" s="120"/>
      <c r="P304" s="120"/>
      <c r="Q304" s="120"/>
    </row>
    <row r="305" spans="6:17" x14ac:dyDescent="0.25">
      <c r="F305" s="120"/>
      <c r="G305" s="121"/>
      <c r="H305" s="120"/>
      <c r="I305" s="121"/>
      <c r="J305" s="121"/>
      <c r="K305" s="53"/>
      <c r="L305" s="120"/>
      <c r="M305" s="120"/>
      <c r="N305" s="120"/>
      <c r="O305" s="120"/>
      <c r="P305" s="120"/>
      <c r="Q305" s="120"/>
    </row>
    <row r="306" spans="6:17" x14ac:dyDescent="0.25">
      <c r="F306" s="120"/>
      <c r="G306" s="121"/>
      <c r="H306" s="120"/>
      <c r="I306" s="121"/>
      <c r="J306" s="121"/>
      <c r="K306" s="53"/>
      <c r="L306" s="120"/>
      <c r="M306" s="120"/>
      <c r="N306" s="120"/>
      <c r="O306" s="120"/>
      <c r="P306" s="120"/>
      <c r="Q306" s="120"/>
    </row>
    <row r="307" spans="6:17" x14ac:dyDescent="0.25">
      <c r="F307" s="120"/>
      <c r="G307" s="121"/>
      <c r="H307" s="120"/>
      <c r="I307" s="121"/>
      <c r="J307" s="121"/>
      <c r="K307" s="53"/>
      <c r="L307" s="120"/>
      <c r="M307" s="120"/>
      <c r="N307" s="120"/>
      <c r="O307" s="120"/>
      <c r="P307" s="120"/>
      <c r="Q307" s="120"/>
    </row>
    <row r="308" spans="6:17" x14ac:dyDescent="0.25">
      <c r="F308" s="120"/>
      <c r="G308" s="121"/>
      <c r="H308" s="120"/>
      <c r="I308" s="121"/>
      <c r="J308" s="121"/>
      <c r="K308" s="53"/>
      <c r="L308" s="120"/>
      <c r="M308" s="120"/>
      <c r="N308" s="120"/>
      <c r="O308" s="120"/>
      <c r="P308" s="120"/>
      <c r="Q308" s="120"/>
    </row>
    <row r="309" spans="6:17" x14ac:dyDescent="0.25">
      <c r="F309" s="120"/>
      <c r="G309" s="121"/>
      <c r="H309" s="120"/>
      <c r="I309" s="121"/>
      <c r="J309" s="121"/>
      <c r="K309" s="53"/>
      <c r="L309" s="120"/>
      <c r="M309" s="120"/>
      <c r="N309" s="120"/>
      <c r="O309" s="120"/>
      <c r="P309" s="120"/>
      <c r="Q309" s="120"/>
    </row>
    <row r="310" spans="6:17" x14ac:dyDescent="0.25">
      <c r="F310" s="120"/>
      <c r="G310" s="121"/>
      <c r="H310" s="120"/>
      <c r="I310" s="121"/>
      <c r="J310" s="121"/>
      <c r="K310" s="53"/>
      <c r="L310" s="120"/>
      <c r="M310" s="120"/>
      <c r="N310" s="120"/>
      <c r="O310" s="120"/>
      <c r="P310" s="120"/>
      <c r="Q310" s="120"/>
    </row>
    <row r="311" spans="6:17" x14ac:dyDescent="0.25">
      <c r="F311" s="120"/>
      <c r="G311" s="121"/>
      <c r="H311" s="120"/>
      <c r="I311" s="121"/>
      <c r="J311" s="121"/>
      <c r="K311" s="53"/>
      <c r="L311" s="120"/>
      <c r="M311" s="120"/>
      <c r="N311" s="120"/>
      <c r="O311" s="120"/>
      <c r="P311" s="120"/>
      <c r="Q311" s="120"/>
    </row>
    <row r="312" spans="6:17" x14ac:dyDescent="0.25">
      <c r="F312" s="120"/>
      <c r="G312" s="121"/>
      <c r="H312" s="120"/>
      <c r="I312" s="121"/>
      <c r="J312" s="121"/>
      <c r="K312" s="53"/>
      <c r="L312" s="120"/>
      <c r="M312" s="120"/>
      <c r="N312" s="120"/>
      <c r="O312" s="120"/>
      <c r="P312" s="120"/>
      <c r="Q312" s="120"/>
    </row>
    <row r="313" spans="6:17" x14ac:dyDescent="0.25">
      <c r="F313" s="120"/>
      <c r="G313" s="121"/>
      <c r="H313" s="120"/>
      <c r="I313" s="121"/>
      <c r="J313" s="121"/>
      <c r="K313" s="53"/>
      <c r="L313" s="120"/>
      <c r="M313" s="120"/>
      <c r="N313" s="120"/>
      <c r="O313" s="120"/>
      <c r="P313" s="120"/>
      <c r="Q313" s="120"/>
    </row>
    <row r="314" spans="6:17" x14ac:dyDescent="0.25">
      <c r="F314" s="120"/>
      <c r="G314" s="121"/>
      <c r="H314" s="120"/>
      <c r="I314" s="121"/>
      <c r="J314" s="121"/>
      <c r="K314" s="53"/>
      <c r="L314" s="120"/>
      <c r="M314" s="120"/>
      <c r="N314" s="120"/>
      <c r="O314" s="120"/>
      <c r="P314" s="120"/>
      <c r="Q314" s="120"/>
    </row>
    <row r="315" spans="6:17" x14ac:dyDescent="0.25">
      <c r="F315" s="120"/>
      <c r="G315" s="121"/>
      <c r="H315" s="120"/>
      <c r="I315" s="121"/>
      <c r="J315" s="121"/>
      <c r="K315" s="53"/>
      <c r="L315" s="120"/>
      <c r="M315" s="120"/>
      <c r="N315" s="120"/>
      <c r="O315" s="120"/>
      <c r="P315" s="120"/>
      <c r="Q315" s="120"/>
    </row>
    <row r="316" spans="6:17" x14ac:dyDescent="0.25">
      <c r="F316" s="120"/>
      <c r="G316" s="121"/>
      <c r="H316" s="120"/>
      <c r="I316" s="121"/>
      <c r="J316" s="121"/>
      <c r="K316" s="53"/>
      <c r="L316" s="120"/>
      <c r="M316" s="120"/>
      <c r="N316" s="120"/>
      <c r="O316" s="120"/>
      <c r="P316" s="120"/>
      <c r="Q316" s="120"/>
    </row>
    <row r="317" spans="6:17" x14ac:dyDescent="0.25">
      <c r="F317" s="120"/>
      <c r="G317" s="121"/>
      <c r="H317" s="120"/>
      <c r="I317" s="121"/>
      <c r="J317" s="121"/>
      <c r="K317" s="53"/>
      <c r="L317" s="120"/>
      <c r="M317" s="120"/>
      <c r="N317" s="120"/>
      <c r="O317" s="120"/>
      <c r="P317" s="120"/>
      <c r="Q317" s="120"/>
    </row>
    <row r="318" spans="6:17" x14ac:dyDescent="0.25">
      <c r="F318" s="120"/>
      <c r="G318" s="121"/>
      <c r="H318" s="120"/>
      <c r="I318" s="121"/>
      <c r="J318" s="121"/>
      <c r="K318" s="53"/>
      <c r="L318" s="120"/>
      <c r="M318" s="120"/>
      <c r="N318" s="120"/>
      <c r="O318" s="120"/>
      <c r="P318" s="120"/>
      <c r="Q318" s="120"/>
    </row>
    <row r="319" spans="6:17" x14ac:dyDescent="0.25">
      <c r="F319" s="120"/>
      <c r="G319" s="121"/>
      <c r="H319" s="120"/>
      <c r="I319" s="121"/>
      <c r="J319" s="121"/>
      <c r="K319" s="53"/>
      <c r="L319" s="120"/>
      <c r="M319" s="120"/>
      <c r="N319" s="120"/>
      <c r="O319" s="120"/>
      <c r="P319" s="120"/>
      <c r="Q319" s="120"/>
    </row>
    <row r="320" spans="6:17" x14ac:dyDescent="0.25">
      <c r="F320" s="120"/>
      <c r="G320" s="121"/>
      <c r="H320" s="120"/>
      <c r="I320" s="121"/>
      <c r="J320" s="121"/>
      <c r="K320" s="53"/>
      <c r="L320" s="120"/>
      <c r="M320" s="120"/>
      <c r="N320" s="120"/>
      <c r="O320" s="120"/>
      <c r="P320" s="120"/>
      <c r="Q320" s="120"/>
    </row>
    <row r="321" spans="6:17" x14ac:dyDescent="0.25">
      <c r="F321" s="120"/>
      <c r="G321" s="121"/>
      <c r="H321" s="120"/>
      <c r="I321" s="121"/>
      <c r="J321" s="121"/>
      <c r="K321" s="53"/>
      <c r="L321" s="120"/>
      <c r="M321" s="120"/>
      <c r="N321" s="120"/>
      <c r="O321" s="120"/>
      <c r="P321" s="120"/>
      <c r="Q321" s="120"/>
    </row>
    <row r="322" spans="6:17" x14ac:dyDescent="0.25">
      <c r="F322" s="120"/>
      <c r="G322" s="121"/>
      <c r="H322" s="120"/>
      <c r="I322" s="121"/>
      <c r="J322" s="121"/>
      <c r="K322" s="53"/>
      <c r="L322" s="120"/>
      <c r="M322" s="120"/>
      <c r="N322" s="120"/>
      <c r="O322" s="120"/>
      <c r="P322" s="120"/>
      <c r="Q322" s="120"/>
    </row>
    <row r="323" spans="6:17" x14ac:dyDescent="0.25">
      <c r="F323" s="120"/>
      <c r="G323" s="121"/>
      <c r="H323" s="120"/>
      <c r="I323" s="121"/>
      <c r="J323" s="121"/>
      <c r="K323" s="53"/>
      <c r="L323" s="120"/>
      <c r="M323" s="120"/>
      <c r="N323" s="120"/>
      <c r="O323" s="120"/>
      <c r="P323" s="120"/>
      <c r="Q323" s="120"/>
    </row>
    <row r="324" spans="6:17" x14ac:dyDescent="0.25">
      <c r="F324" s="120"/>
      <c r="G324" s="121"/>
      <c r="H324" s="120"/>
      <c r="I324" s="121"/>
      <c r="J324" s="121"/>
      <c r="K324" s="53"/>
      <c r="L324" s="120"/>
      <c r="M324" s="120"/>
      <c r="N324" s="120"/>
      <c r="O324" s="120"/>
      <c r="P324" s="120"/>
      <c r="Q324" s="120"/>
    </row>
    <row r="325" spans="6:17" x14ac:dyDescent="0.25">
      <c r="F325" s="120"/>
      <c r="G325" s="121"/>
      <c r="H325" s="120"/>
      <c r="I325" s="121"/>
      <c r="J325" s="121"/>
      <c r="K325" s="53"/>
      <c r="L325" s="120"/>
      <c r="M325" s="120"/>
      <c r="N325" s="120"/>
      <c r="O325" s="120"/>
      <c r="P325" s="120"/>
      <c r="Q325" s="120"/>
    </row>
    <row r="326" spans="6:17" x14ac:dyDescent="0.25">
      <c r="F326" s="120"/>
      <c r="G326" s="121"/>
      <c r="H326" s="120"/>
      <c r="I326" s="121"/>
      <c r="J326" s="121"/>
      <c r="K326" s="53"/>
      <c r="L326" s="120"/>
      <c r="M326" s="120"/>
      <c r="N326" s="120"/>
      <c r="O326" s="120"/>
      <c r="P326" s="120"/>
      <c r="Q326" s="120"/>
    </row>
    <row r="327" spans="6:17" x14ac:dyDescent="0.25">
      <c r="F327" s="120"/>
      <c r="G327" s="121"/>
      <c r="H327" s="120"/>
      <c r="I327" s="121"/>
      <c r="J327" s="121"/>
      <c r="K327" s="53"/>
      <c r="L327" s="120"/>
      <c r="M327" s="120"/>
      <c r="N327" s="120"/>
      <c r="O327" s="120"/>
      <c r="P327" s="120"/>
      <c r="Q327" s="120"/>
    </row>
    <row r="328" spans="6:17" x14ac:dyDescent="0.25">
      <c r="F328" s="120"/>
      <c r="G328" s="121"/>
      <c r="H328" s="120"/>
      <c r="I328" s="121"/>
      <c r="J328" s="121"/>
      <c r="K328" s="53"/>
      <c r="L328" s="120"/>
      <c r="M328" s="120"/>
      <c r="N328" s="120"/>
      <c r="O328" s="120"/>
      <c r="P328" s="120"/>
      <c r="Q328" s="120"/>
    </row>
    <row r="329" spans="6:17" x14ac:dyDescent="0.25">
      <c r="F329" s="120"/>
      <c r="G329" s="121"/>
      <c r="H329" s="120"/>
      <c r="I329" s="121"/>
      <c r="J329" s="121"/>
      <c r="K329" s="53"/>
      <c r="L329" s="120"/>
      <c r="M329" s="120"/>
      <c r="N329" s="120"/>
      <c r="O329" s="120"/>
      <c r="P329" s="120"/>
      <c r="Q329" s="120"/>
    </row>
    <row r="330" spans="6:17" x14ac:dyDescent="0.25">
      <c r="F330" s="120"/>
      <c r="G330" s="121"/>
      <c r="H330" s="120"/>
      <c r="I330" s="121"/>
      <c r="J330" s="121"/>
      <c r="K330" s="53"/>
      <c r="L330" s="120"/>
      <c r="M330" s="120"/>
      <c r="N330" s="120"/>
      <c r="O330" s="120"/>
      <c r="P330" s="120"/>
      <c r="Q330" s="120"/>
    </row>
    <row r="331" spans="6:17" x14ac:dyDescent="0.25">
      <c r="F331" s="120"/>
      <c r="G331" s="121"/>
      <c r="H331" s="120"/>
      <c r="I331" s="121"/>
      <c r="J331" s="121"/>
      <c r="K331" s="53"/>
      <c r="L331" s="120"/>
      <c r="M331" s="120"/>
      <c r="N331" s="120"/>
      <c r="O331" s="120"/>
      <c r="P331" s="120"/>
      <c r="Q331" s="120"/>
    </row>
    <row r="332" spans="6:17" x14ac:dyDescent="0.25">
      <c r="F332" s="120"/>
      <c r="G332" s="121"/>
      <c r="H332" s="120"/>
      <c r="I332" s="121"/>
      <c r="J332" s="121"/>
      <c r="K332" s="53"/>
      <c r="L332" s="120"/>
      <c r="M332" s="120"/>
      <c r="N332" s="120"/>
      <c r="O332" s="120"/>
      <c r="P332" s="120"/>
      <c r="Q332" s="120"/>
    </row>
    <row r="333" spans="6:17" x14ac:dyDescent="0.25">
      <c r="F333" s="120"/>
      <c r="G333" s="121"/>
      <c r="H333" s="120"/>
      <c r="I333" s="121"/>
      <c r="J333" s="121"/>
      <c r="K333" s="53"/>
      <c r="L333" s="120"/>
      <c r="M333" s="120"/>
      <c r="N333" s="120"/>
      <c r="O333" s="120"/>
      <c r="P333" s="120"/>
      <c r="Q333" s="120"/>
    </row>
    <row r="334" spans="6:17" x14ac:dyDescent="0.25">
      <c r="F334" s="120"/>
      <c r="G334" s="121"/>
      <c r="H334" s="120"/>
      <c r="I334" s="121"/>
      <c r="J334" s="121"/>
      <c r="K334" s="53"/>
      <c r="L334" s="120"/>
      <c r="M334" s="120"/>
      <c r="N334" s="120"/>
      <c r="O334" s="120"/>
      <c r="P334" s="120"/>
      <c r="Q334" s="120"/>
    </row>
    <row r="335" spans="6:17" x14ac:dyDescent="0.25">
      <c r="F335" s="120"/>
      <c r="G335" s="121"/>
      <c r="H335" s="120"/>
      <c r="I335" s="121"/>
      <c r="J335" s="121"/>
      <c r="K335" s="53"/>
      <c r="L335" s="120"/>
      <c r="M335" s="120"/>
      <c r="N335" s="120"/>
      <c r="O335" s="120"/>
      <c r="P335" s="120"/>
      <c r="Q335" s="120"/>
    </row>
    <row r="336" spans="6:17" x14ac:dyDescent="0.25">
      <c r="F336" s="120"/>
      <c r="G336" s="121"/>
      <c r="H336" s="120"/>
      <c r="I336" s="121"/>
      <c r="J336" s="121"/>
      <c r="K336" s="53"/>
      <c r="L336" s="120"/>
      <c r="M336" s="120"/>
      <c r="N336" s="120"/>
      <c r="O336" s="120"/>
      <c r="P336" s="120"/>
      <c r="Q336" s="120"/>
    </row>
    <row r="337" spans="6:17" x14ac:dyDescent="0.25">
      <c r="F337" s="120"/>
      <c r="G337" s="121"/>
      <c r="H337" s="120"/>
      <c r="I337" s="121"/>
      <c r="J337" s="121"/>
      <c r="K337" s="53"/>
      <c r="L337" s="120"/>
      <c r="M337" s="120"/>
      <c r="N337" s="120"/>
      <c r="O337" s="120"/>
      <c r="P337" s="120"/>
      <c r="Q337" s="120"/>
    </row>
    <row r="338" spans="6:17" x14ac:dyDescent="0.25">
      <c r="F338" s="120"/>
      <c r="G338" s="121"/>
      <c r="H338" s="120"/>
      <c r="I338" s="121"/>
      <c r="J338" s="121"/>
      <c r="K338" s="53"/>
      <c r="L338" s="120"/>
      <c r="M338" s="120"/>
      <c r="N338" s="120"/>
      <c r="O338" s="120"/>
      <c r="P338" s="120"/>
      <c r="Q338" s="120"/>
    </row>
    <row r="339" spans="6:17" x14ac:dyDescent="0.25">
      <c r="F339" s="120"/>
      <c r="G339" s="121"/>
      <c r="H339" s="120"/>
      <c r="I339" s="121"/>
      <c r="J339" s="121"/>
      <c r="K339" s="53"/>
      <c r="L339" s="120"/>
      <c r="M339" s="120"/>
      <c r="N339" s="120"/>
      <c r="O339" s="120"/>
      <c r="P339" s="120"/>
      <c r="Q339" s="120"/>
    </row>
    <row r="340" spans="6:17" x14ac:dyDescent="0.25">
      <c r="F340" s="120"/>
      <c r="G340" s="121"/>
      <c r="H340" s="120"/>
      <c r="I340" s="121"/>
      <c r="J340" s="121"/>
      <c r="K340" s="53"/>
      <c r="L340" s="120"/>
      <c r="M340" s="120"/>
      <c r="N340" s="120"/>
      <c r="O340" s="120"/>
      <c r="P340" s="120"/>
      <c r="Q340" s="120"/>
    </row>
    <row r="341" spans="6:17" x14ac:dyDescent="0.25">
      <c r="F341" s="120"/>
      <c r="G341" s="121"/>
      <c r="H341" s="120"/>
      <c r="I341" s="121"/>
      <c r="J341" s="121"/>
      <c r="K341" s="53"/>
      <c r="L341" s="120"/>
      <c r="M341" s="120"/>
      <c r="N341" s="120"/>
      <c r="O341" s="120"/>
      <c r="P341" s="120"/>
      <c r="Q341" s="120"/>
    </row>
    <row r="342" spans="6:17" x14ac:dyDescent="0.25">
      <c r="F342" s="120"/>
      <c r="G342" s="121"/>
      <c r="H342" s="120"/>
      <c r="I342" s="121"/>
      <c r="J342" s="121"/>
      <c r="K342" s="53"/>
      <c r="L342" s="120"/>
      <c r="M342" s="120"/>
      <c r="N342" s="120"/>
      <c r="O342" s="120"/>
      <c r="P342" s="120"/>
      <c r="Q342" s="120"/>
    </row>
    <row r="343" spans="6:17" x14ac:dyDescent="0.25">
      <c r="F343" s="120"/>
      <c r="G343" s="121"/>
      <c r="H343" s="120"/>
      <c r="I343" s="121"/>
      <c r="J343" s="121"/>
      <c r="K343" s="53"/>
      <c r="L343" s="120"/>
      <c r="M343" s="120"/>
      <c r="N343" s="120"/>
      <c r="O343" s="120"/>
      <c r="P343" s="120"/>
      <c r="Q343" s="120"/>
    </row>
    <row r="344" spans="6:17" x14ac:dyDescent="0.25">
      <c r="F344" s="120"/>
      <c r="G344" s="121"/>
      <c r="H344" s="120"/>
      <c r="I344" s="121"/>
      <c r="J344" s="121"/>
      <c r="K344" s="53"/>
      <c r="L344" s="120"/>
      <c r="M344" s="120"/>
      <c r="N344" s="120"/>
      <c r="O344" s="120"/>
      <c r="P344" s="120"/>
      <c r="Q344" s="120"/>
    </row>
    <row r="345" spans="6:17" x14ac:dyDescent="0.25">
      <c r="F345" s="120"/>
      <c r="G345" s="121"/>
      <c r="H345" s="120"/>
      <c r="I345" s="121"/>
      <c r="J345" s="121"/>
      <c r="K345" s="53"/>
      <c r="L345" s="120"/>
      <c r="M345" s="120"/>
      <c r="N345" s="120"/>
      <c r="O345" s="120"/>
      <c r="P345" s="120"/>
      <c r="Q345" s="120"/>
    </row>
    <row r="346" spans="6:17" x14ac:dyDescent="0.25">
      <c r="F346" s="120"/>
      <c r="G346" s="121"/>
      <c r="H346" s="120"/>
      <c r="I346" s="121"/>
      <c r="J346" s="121"/>
      <c r="K346" s="53"/>
      <c r="L346" s="120"/>
      <c r="M346" s="120"/>
      <c r="N346" s="120"/>
      <c r="O346" s="120"/>
      <c r="P346" s="120"/>
      <c r="Q346" s="120"/>
    </row>
    <row r="347" spans="6:17" x14ac:dyDescent="0.25">
      <c r="F347" s="120"/>
      <c r="G347" s="121"/>
      <c r="H347" s="120"/>
      <c r="I347" s="121"/>
      <c r="J347" s="121"/>
      <c r="K347" s="53"/>
      <c r="L347" s="120"/>
      <c r="M347" s="120"/>
      <c r="N347" s="120"/>
      <c r="O347" s="120"/>
      <c r="P347" s="120"/>
      <c r="Q347" s="120"/>
    </row>
    <row r="348" spans="6:17" x14ac:dyDescent="0.25">
      <c r="F348" s="120"/>
      <c r="G348" s="121"/>
      <c r="H348" s="120"/>
      <c r="I348" s="121"/>
      <c r="J348" s="121"/>
      <c r="K348" s="53"/>
      <c r="L348" s="120"/>
      <c r="M348" s="120"/>
      <c r="N348" s="120"/>
      <c r="O348" s="120"/>
      <c r="P348" s="120"/>
      <c r="Q348" s="120"/>
    </row>
    <row r="349" spans="6:17" x14ac:dyDescent="0.25">
      <c r="F349" s="120"/>
      <c r="G349" s="121"/>
      <c r="H349" s="120"/>
      <c r="I349" s="121"/>
      <c r="J349" s="121"/>
      <c r="K349" s="53"/>
      <c r="L349" s="120"/>
      <c r="M349" s="120"/>
      <c r="N349" s="120"/>
      <c r="O349" s="120"/>
      <c r="P349" s="120"/>
      <c r="Q349" s="120"/>
    </row>
    <row r="350" spans="6:17" x14ac:dyDescent="0.25">
      <c r="F350" s="120"/>
      <c r="G350" s="121"/>
      <c r="H350" s="120"/>
      <c r="I350" s="121"/>
      <c r="J350" s="121"/>
      <c r="K350" s="53"/>
      <c r="L350" s="120"/>
      <c r="M350" s="120"/>
      <c r="N350" s="120"/>
      <c r="O350" s="120"/>
      <c r="P350" s="120"/>
      <c r="Q350" s="120"/>
    </row>
    <row r="351" spans="6:17" x14ac:dyDescent="0.25">
      <c r="F351" s="120"/>
      <c r="G351" s="121"/>
      <c r="H351" s="120"/>
      <c r="I351" s="121"/>
      <c r="J351" s="121"/>
      <c r="K351" s="53"/>
      <c r="L351" s="120"/>
      <c r="M351" s="120"/>
      <c r="N351" s="120"/>
      <c r="O351" s="120"/>
      <c r="P351" s="120"/>
      <c r="Q351" s="120"/>
    </row>
    <row r="352" spans="6:17" x14ac:dyDescent="0.25">
      <c r="F352" s="120"/>
      <c r="G352" s="121"/>
      <c r="H352" s="120"/>
      <c r="I352" s="121"/>
      <c r="J352" s="121"/>
      <c r="K352" s="53"/>
      <c r="L352" s="120"/>
      <c r="M352" s="120"/>
      <c r="N352" s="120"/>
      <c r="O352" s="120"/>
      <c r="P352" s="120"/>
      <c r="Q352" s="120"/>
    </row>
    <row r="353" spans="6:17" x14ac:dyDescent="0.25">
      <c r="F353" s="120"/>
      <c r="G353" s="121"/>
      <c r="H353" s="120"/>
      <c r="I353" s="121"/>
      <c r="J353" s="121"/>
      <c r="K353" s="53"/>
      <c r="L353" s="120"/>
      <c r="M353" s="120"/>
      <c r="N353" s="120"/>
      <c r="O353" s="120"/>
      <c r="P353" s="120"/>
      <c r="Q353" s="120"/>
    </row>
    <row r="354" spans="6:17" x14ac:dyDescent="0.25">
      <c r="F354" s="120"/>
      <c r="G354" s="121"/>
      <c r="H354" s="120"/>
      <c r="I354" s="121"/>
      <c r="J354" s="121"/>
      <c r="K354" s="53"/>
      <c r="L354" s="120"/>
      <c r="M354" s="120"/>
      <c r="N354" s="120"/>
      <c r="O354" s="120"/>
      <c r="P354" s="120"/>
      <c r="Q354" s="120"/>
    </row>
    <row r="355" spans="6:17" x14ac:dyDescent="0.25">
      <c r="F355" s="120"/>
      <c r="G355" s="121"/>
      <c r="H355" s="120"/>
      <c r="I355" s="121"/>
      <c r="J355" s="121"/>
      <c r="K355" s="53"/>
      <c r="L355" s="120"/>
      <c r="M355" s="120"/>
      <c r="N355" s="120"/>
      <c r="O355" s="120"/>
      <c r="P355" s="120"/>
      <c r="Q355" s="120"/>
    </row>
    <row r="356" spans="6:17" x14ac:dyDescent="0.25">
      <c r="F356" s="120"/>
      <c r="G356" s="121"/>
      <c r="H356" s="120"/>
      <c r="I356" s="121"/>
      <c r="J356" s="121"/>
      <c r="K356" s="53"/>
      <c r="L356" s="120"/>
      <c r="M356" s="120"/>
      <c r="N356" s="120"/>
      <c r="O356" s="120"/>
      <c r="P356" s="120"/>
      <c r="Q356" s="120"/>
    </row>
    <row r="357" spans="6:17" x14ac:dyDescent="0.25">
      <c r="F357" s="120"/>
      <c r="G357" s="121"/>
      <c r="H357" s="120"/>
      <c r="I357" s="121"/>
      <c r="J357" s="121"/>
      <c r="K357" s="53"/>
      <c r="L357" s="120"/>
      <c r="M357" s="120"/>
      <c r="N357" s="120"/>
      <c r="O357" s="120"/>
      <c r="P357" s="120"/>
      <c r="Q357" s="120"/>
    </row>
    <row r="358" spans="6:17" x14ac:dyDescent="0.25">
      <c r="F358" s="120"/>
      <c r="G358" s="121"/>
      <c r="H358" s="120"/>
      <c r="I358" s="121"/>
      <c r="J358" s="121"/>
      <c r="K358" s="53"/>
      <c r="L358" s="120"/>
      <c r="M358" s="120"/>
      <c r="N358" s="120"/>
      <c r="O358" s="120"/>
      <c r="P358" s="120"/>
      <c r="Q358" s="120"/>
    </row>
    <row r="359" spans="6:17" x14ac:dyDescent="0.25">
      <c r="F359" s="120"/>
      <c r="G359" s="121"/>
      <c r="H359" s="120"/>
      <c r="I359" s="121"/>
      <c r="J359" s="121"/>
      <c r="K359" s="53"/>
      <c r="L359" s="120"/>
      <c r="M359" s="120"/>
      <c r="N359" s="120"/>
      <c r="O359" s="120"/>
      <c r="P359" s="120"/>
      <c r="Q359" s="120"/>
    </row>
    <row r="360" spans="6:17" x14ac:dyDescent="0.25">
      <c r="F360" s="120"/>
      <c r="G360" s="121"/>
      <c r="H360" s="120"/>
      <c r="I360" s="121"/>
      <c r="J360" s="121"/>
      <c r="K360" s="53"/>
      <c r="L360" s="120"/>
      <c r="M360" s="120"/>
      <c r="N360" s="120"/>
      <c r="O360" s="120"/>
      <c r="P360" s="120"/>
      <c r="Q360" s="120"/>
    </row>
    <row r="361" spans="6:17" x14ac:dyDescent="0.25">
      <c r="F361" s="120"/>
      <c r="G361" s="121"/>
      <c r="H361" s="120"/>
      <c r="I361" s="121"/>
      <c r="J361" s="121"/>
      <c r="K361" s="53"/>
      <c r="L361" s="120"/>
      <c r="M361" s="120"/>
      <c r="N361" s="120"/>
      <c r="O361" s="120"/>
      <c r="P361" s="120"/>
      <c r="Q361" s="120"/>
    </row>
    <row r="362" spans="6:17" x14ac:dyDescent="0.25">
      <c r="F362" s="120"/>
      <c r="G362" s="121"/>
      <c r="H362" s="120"/>
      <c r="I362" s="121"/>
      <c r="J362" s="121"/>
      <c r="K362" s="53"/>
      <c r="L362" s="120"/>
      <c r="M362" s="120"/>
      <c r="N362" s="120"/>
      <c r="O362" s="120"/>
      <c r="P362" s="120"/>
      <c r="Q362" s="120"/>
    </row>
    <row r="363" spans="6:17" x14ac:dyDescent="0.25">
      <c r="F363" s="120"/>
      <c r="G363" s="121"/>
      <c r="H363" s="120"/>
      <c r="I363" s="121"/>
      <c r="J363" s="121"/>
      <c r="K363" s="53"/>
      <c r="L363" s="120"/>
      <c r="M363" s="120"/>
      <c r="N363" s="120"/>
      <c r="O363" s="120"/>
      <c r="P363" s="120"/>
      <c r="Q363" s="120"/>
    </row>
    <row r="364" spans="6:17" x14ac:dyDescent="0.25">
      <c r="F364" s="120"/>
      <c r="G364" s="121"/>
      <c r="H364" s="120"/>
      <c r="I364" s="121"/>
      <c r="J364" s="121"/>
      <c r="K364" s="53"/>
      <c r="L364" s="120"/>
      <c r="M364" s="120"/>
      <c r="N364" s="120"/>
      <c r="O364" s="120"/>
      <c r="P364" s="120"/>
      <c r="Q364" s="120"/>
    </row>
    <row r="365" spans="6:17" x14ac:dyDescent="0.25">
      <c r="F365" s="120"/>
      <c r="G365" s="121"/>
      <c r="H365" s="120"/>
      <c r="I365" s="121"/>
      <c r="J365" s="121"/>
      <c r="K365" s="53"/>
      <c r="L365" s="120"/>
      <c r="M365" s="120"/>
      <c r="N365" s="120"/>
      <c r="O365" s="120"/>
      <c r="P365" s="120"/>
      <c r="Q365" s="120"/>
    </row>
    <row r="366" spans="6:17" x14ac:dyDescent="0.25">
      <c r="F366" s="120"/>
      <c r="G366" s="121"/>
      <c r="H366" s="120"/>
      <c r="I366" s="121"/>
      <c r="J366" s="121"/>
      <c r="K366" s="53"/>
      <c r="L366" s="120"/>
      <c r="M366" s="120"/>
      <c r="N366" s="120"/>
      <c r="O366" s="120"/>
      <c r="P366" s="120"/>
      <c r="Q366" s="120"/>
    </row>
    <row r="367" spans="6:17" x14ac:dyDescent="0.25">
      <c r="F367" s="120"/>
      <c r="G367" s="121"/>
      <c r="H367" s="120"/>
      <c r="I367" s="121"/>
      <c r="J367" s="121"/>
      <c r="K367" s="53"/>
      <c r="L367" s="120"/>
      <c r="M367" s="120"/>
      <c r="N367" s="120"/>
      <c r="O367" s="120"/>
      <c r="P367" s="120"/>
      <c r="Q367" s="120"/>
    </row>
    <row r="368" spans="6:17" x14ac:dyDescent="0.25">
      <c r="F368" s="120"/>
      <c r="G368" s="121"/>
      <c r="H368" s="120"/>
      <c r="I368" s="121"/>
      <c r="J368" s="121"/>
      <c r="K368" s="53"/>
      <c r="L368" s="120"/>
      <c r="M368" s="120"/>
      <c r="N368" s="120"/>
      <c r="O368" s="120"/>
      <c r="P368" s="120"/>
      <c r="Q368" s="120"/>
    </row>
    <row r="369" spans="6:17" x14ac:dyDescent="0.25">
      <c r="F369" s="120"/>
      <c r="G369" s="121"/>
      <c r="H369" s="120"/>
      <c r="I369" s="121"/>
      <c r="J369" s="121"/>
      <c r="K369" s="53"/>
      <c r="L369" s="120"/>
      <c r="M369" s="120"/>
      <c r="N369" s="120"/>
      <c r="O369" s="120"/>
      <c r="P369" s="120"/>
      <c r="Q369" s="120"/>
    </row>
    <row r="370" spans="6:17" x14ac:dyDescent="0.25">
      <c r="F370" s="120"/>
      <c r="G370" s="121"/>
      <c r="H370" s="120"/>
      <c r="I370" s="121"/>
      <c r="J370" s="121"/>
      <c r="K370" s="53"/>
      <c r="L370" s="120"/>
      <c r="M370" s="120"/>
      <c r="N370" s="120"/>
      <c r="O370" s="120"/>
      <c r="P370" s="120"/>
      <c r="Q370" s="120"/>
    </row>
    <row r="371" spans="6:17" x14ac:dyDescent="0.25">
      <c r="F371" s="120"/>
      <c r="G371" s="121"/>
      <c r="H371" s="120"/>
      <c r="I371" s="121"/>
      <c r="J371" s="121"/>
      <c r="K371" s="53"/>
      <c r="L371" s="120"/>
      <c r="M371" s="120"/>
      <c r="N371" s="120"/>
      <c r="O371" s="120"/>
      <c r="P371" s="120"/>
      <c r="Q371" s="120"/>
    </row>
    <row r="372" spans="6:17" x14ac:dyDescent="0.25">
      <c r="F372" s="120"/>
      <c r="G372" s="121"/>
      <c r="H372" s="120"/>
      <c r="I372" s="121"/>
      <c r="J372" s="121"/>
      <c r="K372" s="53"/>
      <c r="L372" s="120"/>
      <c r="M372" s="120"/>
      <c r="N372" s="120"/>
      <c r="O372" s="120"/>
      <c r="P372" s="120"/>
      <c r="Q372" s="120"/>
    </row>
    <row r="373" spans="6:17" x14ac:dyDescent="0.25">
      <c r="F373" s="120"/>
      <c r="G373" s="121"/>
      <c r="H373" s="120"/>
      <c r="I373" s="121"/>
      <c r="J373" s="121"/>
      <c r="K373" s="53"/>
      <c r="L373" s="120"/>
      <c r="M373" s="120"/>
      <c r="N373" s="120"/>
      <c r="O373" s="120"/>
      <c r="P373" s="120"/>
      <c r="Q373" s="120"/>
    </row>
    <row r="374" spans="6:17" x14ac:dyDescent="0.25">
      <c r="F374" s="120"/>
      <c r="G374" s="121"/>
      <c r="H374" s="120"/>
      <c r="I374" s="121"/>
      <c r="J374" s="121"/>
      <c r="K374" s="53"/>
      <c r="L374" s="120"/>
      <c r="M374" s="120"/>
      <c r="N374" s="120"/>
      <c r="O374" s="120"/>
      <c r="P374" s="120"/>
      <c r="Q374" s="120"/>
    </row>
    <row r="375" spans="6:17" x14ac:dyDescent="0.25">
      <c r="F375" s="120"/>
      <c r="G375" s="121"/>
      <c r="H375" s="120"/>
      <c r="I375" s="121"/>
      <c r="J375" s="121"/>
      <c r="K375" s="53"/>
      <c r="L375" s="120"/>
      <c r="M375" s="120"/>
      <c r="N375" s="120"/>
      <c r="O375" s="120"/>
      <c r="P375" s="120"/>
      <c r="Q375" s="120"/>
    </row>
    <row r="376" spans="6:17" x14ac:dyDescent="0.25">
      <c r="F376" s="120"/>
      <c r="G376" s="121"/>
      <c r="H376" s="120"/>
      <c r="I376" s="121"/>
      <c r="J376" s="121"/>
      <c r="K376" s="53"/>
      <c r="L376" s="120"/>
      <c r="M376" s="120"/>
      <c r="N376" s="120"/>
      <c r="O376" s="120"/>
      <c r="P376" s="120"/>
      <c r="Q376" s="120"/>
    </row>
    <row r="377" spans="6:17" x14ac:dyDescent="0.25">
      <c r="F377" s="120"/>
      <c r="G377" s="121"/>
      <c r="H377" s="120"/>
      <c r="I377" s="121"/>
      <c r="J377" s="121"/>
      <c r="K377" s="53"/>
      <c r="L377" s="120"/>
      <c r="M377" s="120"/>
      <c r="N377" s="120"/>
      <c r="O377" s="120"/>
      <c r="P377" s="120"/>
      <c r="Q377" s="120"/>
    </row>
    <row r="378" spans="6:17" x14ac:dyDescent="0.25">
      <c r="F378" s="120"/>
      <c r="G378" s="121"/>
      <c r="H378" s="120"/>
      <c r="I378" s="121"/>
      <c r="J378" s="121"/>
      <c r="K378" s="53"/>
      <c r="L378" s="120"/>
      <c r="M378" s="120"/>
      <c r="N378" s="120"/>
      <c r="O378" s="120"/>
      <c r="P378" s="120"/>
      <c r="Q378" s="120"/>
    </row>
    <row r="379" spans="6:17" x14ac:dyDescent="0.25">
      <c r="F379" s="120"/>
      <c r="G379" s="121"/>
      <c r="H379" s="120"/>
      <c r="I379" s="121"/>
      <c r="J379" s="121"/>
      <c r="K379" s="53"/>
      <c r="L379" s="120"/>
      <c r="M379" s="120"/>
      <c r="N379" s="120"/>
      <c r="O379" s="120"/>
      <c r="P379" s="120"/>
      <c r="Q379" s="120"/>
    </row>
    <row r="380" spans="6:17" x14ac:dyDescent="0.25">
      <c r="F380" s="120"/>
      <c r="G380" s="121"/>
      <c r="H380" s="120"/>
      <c r="I380" s="121"/>
      <c r="J380" s="121"/>
      <c r="K380" s="53"/>
      <c r="L380" s="120"/>
      <c r="M380" s="120"/>
      <c r="N380" s="120"/>
      <c r="O380" s="120"/>
      <c r="P380" s="120"/>
      <c r="Q380" s="120"/>
    </row>
    <row r="381" spans="6:17" x14ac:dyDescent="0.25">
      <c r="F381" s="120"/>
      <c r="G381" s="121"/>
      <c r="H381" s="120"/>
      <c r="I381" s="121"/>
      <c r="J381" s="121"/>
      <c r="K381" s="53"/>
      <c r="L381" s="120"/>
      <c r="M381" s="120"/>
      <c r="N381" s="120"/>
      <c r="O381" s="120"/>
      <c r="P381" s="120"/>
      <c r="Q381" s="120"/>
    </row>
    <row r="382" spans="6:17" x14ac:dyDescent="0.25">
      <c r="F382" s="120"/>
      <c r="G382" s="121"/>
      <c r="H382" s="120"/>
      <c r="I382" s="121"/>
      <c r="J382" s="121"/>
      <c r="K382" s="53"/>
      <c r="L382" s="120"/>
      <c r="M382" s="120"/>
      <c r="N382" s="120"/>
      <c r="O382" s="120"/>
      <c r="P382" s="120"/>
      <c r="Q382" s="120"/>
    </row>
    <row r="383" spans="6:17" x14ac:dyDescent="0.25">
      <c r="F383" s="120"/>
      <c r="G383" s="121"/>
      <c r="H383" s="120"/>
      <c r="I383" s="121"/>
      <c r="J383" s="121"/>
      <c r="K383" s="53"/>
      <c r="L383" s="120"/>
      <c r="M383" s="120"/>
      <c r="N383" s="120"/>
      <c r="O383" s="120"/>
      <c r="P383" s="120"/>
      <c r="Q383" s="120"/>
    </row>
    <row r="384" spans="6:17" x14ac:dyDescent="0.25">
      <c r="F384" s="120"/>
      <c r="G384" s="121"/>
      <c r="H384" s="120"/>
      <c r="I384" s="121"/>
      <c r="J384" s="121"/>
      <c r="K384" s="53"/>
      <c r="L384" s="120"/>
      <c r="M384" s="120"/>
      <c r="N384" s="120"/>
      <c r="O384" s="120"/>
      <c r="P384" s="120"/>
      <c r="Q384" s="120"/>
    </row>
    <row r="385" spans="6:17" x14ac:dyDescent="0.25">
      <c r="F385" s="120"/>
      <c r="G385" s="121"/>
      <c r="H385" s="120"/>
      <c r="I385" s="121"/>
      <c r="J385" s="121"/>
      <c r="K385" s="53"/>
      <c r="L385" s="120"/>
      <c r="M385" s="120"/>
      <c r="N385" s="120"/>
      <c r="O385" s="120"/>
      <c r="P385" s="120"/>
      <c r="Q385" s="120"/>
    </row>
    <row r="386" spans="6:17" x14ac:dyDescent="0.25">
      <c r="F386" s="120"/>
      <c r="G386" s="121"/>
      <c r="H386" s="120"/>
      <c r="I386" s="121"/>
      <c r="J386" s="121"/>
      <c r="K386" s="53"/>
      <c r="L386" s="120"/>
      <c r="M386" s="120"/>
      <c r="N386" s="120"/>
      <c r="O386" s="120"/>
      <c r="P386" s="120"/>
      <c r="Q386" s="120"/>
    </row>
    <row r="387" spans="6:17" x14ac:dyDescent="0.25">
      <c r="F387" s="120"/>
      <c r="G387" s="121"/>
      <c r="H387" s="120"/>
      <c r="I387" s="121"/>
      <c r="J387" s="121"/>
      <c r="K387" s="53"/>
      <c r="L387" s="120"/>
      <c r="M387" s="120"/>
      <c r="N387" s="120"/>
      <c r="O387" s="120"/>
      <c r="P387" s="120"/>
      <c r="Q387" s="120"/>
    </row>
    <row r="388" spans="6:17" x14ac:dyDescent="0.25">
      <c r="F388" s="120"/>
      <c r="G388" s="121"/>
      <c r="H388" s="120"/>
      <c r="I388" s="121"/>
      <c r="J388" s="121"/>
      <c r="K388" s="53"/>
      <c r="L388" s="120"/>
      <c r="M388" s="120"/>
      <c r="N388" s="120"/>
      <c r="O388" s="120"/>
      <c r="P388" s="120"/>
      <c r="Q388" s="120"/>
    </row>
    <row r="389" spans="6:17" x14ac:dyDescent="0.25">
      <c r="F389" s="120"/>
      <c r="G389" s="121"/>
      <c r="H389" s="120"/>
      <c r="I389" s="121"/>
      <c r="J389" s="121"/>
      <c r="K389" s="53"/>
      <c r="L389" s="120"/>
      <c r="M389" s="120"/>
      <c r="N389" s="120"/>
      <c r="O389" s="120"/>
      <c r="P389" s="120"/>
      <c r="Q389" s="120"/>
    </row>
    <row r="390" spans="6:17" x14ac:dyDescent="0.25">
      <c r="F390" s="120"/>
      <c r="G390" s="121"/>
      <c r="H390" s="120"/>
      <c r="I390" s="121"/>
      <c r="J390" s="121"/>
      <c r="K390" s="53"/>
      <c r="L390" s="120"/>
      <c r="M390" s="120"/>
      <c r="N390" s="120"/>
      <c r="O390" s="120"/>
      <c r="P390" s="120"/>
      <c r="Q390" s="120"/>
    </row>
    <row r="391" spans="6:17" x14ac:dyDescent="0.25">
      <c r="F391" s="120"/>
      <c r="G391" s="121"/>
      <c r="H391" s="120"/>
      <c r="I391" s="121"/>
      <c r="J391" s="121"/>
      <c r="K391" s="53"/>
      <c r="L391" s="120"/>
      <c r="M391" s="120"/>
      <c r="N391" s="120"/>
      <c r="O391" s="120"/>
      <c r="P391" s="120"/>
      <c r="Q391" s="120"/>
    </row>
    <row r="392" spans="6:17" x14ac:dyDescent="0.25">
      <c r="F392" s="120"/>
      <c r="G392" s="121"/>
      <c r="H392" s="120"/>
      <c r="I392" s="121"/>
      <c r="J392" s="121"/>
      <c r="K392" s="53"/>
      <c r="L392" s="120"/>
      <c r="M392" s="120"/>
      <c r="N392" s="120"/>
      <c r="O392" s="120"/>
      <c r="P392" s="120"/>
      <c r="Q392" s="120"/>
    </row>
    <row r="393" spans="6:17" x14ac:dyDescent="0.25">
      <c r="F393" s="120"/>
      <c r="G393" s="121"/>
      <c r="H393" s="120"/>
      <c r="I393" s="121"/>
      <c r="J393" s="121"/>
      <c r="K393" s="53"/>
      <c r="L393" s="120"/>
      <c r="M393" s="120"/>
      <c r="N393" s="120"/>
      <c r="O393" s="120"/>
      <c r="P393" s="120"/>
      <c r="Q393" s="120"/>
    </row>
    <row r="394" spans="6:17" x14ac:dyDescent="0.25">
      <c r="F394" s="120"/>
      <c r="G394" s="121"/>
      <c r="H394" s="120"/>
      <c r="I394" s="121"/>
      <c r="J394" s="121"/>
      <c r="K394" s="53"/>
      <c r="L394" s="120"/>
      <c r="M394" s="120"/>
      <c r="N394" s="120"/>
      <c r="O394" s="120"/>
      <c r="P394" s="120"/>
      <c r="Q394" s="120"/>
    </row>
    <row r="395" spans="6:17" x14ac:dyDescent="0.25">
      <c r="F395" s="120"/>
      <c r="G395" s="121"/>
      <c r="H395" s="120"/>
      <c r="I395" s="121"/>
      <c r="J395" s="121"/>
      <c r="K395" s="53"/>
      <c r="L395" s="120"/>
      <c r="M395" s="120"/>
      <c r="N395" s="120"/>
      <c r="O395" s="120"/>
      <c r="P395" s="120"/>
      <c r="Q395" s="120"/>
    </row>
    <row r="396" spans="6:17" x14ac:dyDescent="0.25">
      <c r="F396" s="120"/>
      <c r="G396" s="121"/>
      <c r="H396" s="120"/>
      <c r="I396" s="121"/>
      <c r="J396" s="121"/>
      <c r="K396" s="53"/>
      <c r="L396" s="120"/>
      <c r="M396" s="120"/>
      <c r="N396" s="120"/>
      <c r="O396" s="120"/>
      <c r="P396" s="120"/>
      <c r="Q396" s="120"/>
    </row>
    <row r="397" spans="6:17" x14ac:dyDescent="0.25">
      <c r="F397" s="120"/>
      <c r="G397" s="121"/>
      <c r="H397" s="120"/>
      <c r="I397" s="121"/>
      <c r="J397" s="121"/>
      <c r="K397" s="53"/>
      <c r="L397" s="120"/>
      <c r="M397" s="120"/>
      <c r="N397" s="120"/>
      <c r="O397" s="120"/>
      <c r="P397" s="120"/>
      <c r="Q397" s="120"/>
    </row>
    <row r="398" spans="6:17" x14ac:dyDescent="0.25">
      <c r="F398" s="120"/>
      <c r="G398" s="121"/>
      <c r="H398" s="120"/>
      <c r="I398" s="121"/>
      <c r="J398" s="121"/>
      <c r="K398" s="53"/>
      <c r="L398" s="120"/>
      <c r="M398" s="120"/>
      <c r="N398" s="120"/>
      <c r="O398" s="120"/>
      <c r="P398" s="120"/>
      <c r="Q398" s="120"/>
    </row>
    <row r="399" spans="6:17" x14ac:dyDescent="0.25">
      <c r="F399" s="120"/>
      <c r="G399" s="121"/>
      <c r="H399" s="120"/>
      <c r="I399" s="121"/>
      <c r="J399" s="121"/>
      <c r="K399" s="53"/>
      <c r="L399" s="120"/>
      <c r="M399" s="120"/>
      <c r="N399" s="120"/>
      <c r="O399" s="120"/>
      <c r="P399" s="120"/>
      <c r="Q399" s="120"/>
    </row>
    <row r="400" spans="6:17" x14ac:dyDescent="0.25">
      <c r="F400" s="120"/>
      <c r="G400" s="121"/>
      <c r="H400" s="120"/>
      <c r="I400" s="121"/>
      <c r="J400" s="121"/>
      <c r="K400" s="53"/>
      <c r="L400" s="120"/>
      <c r="M400" s="120"/>
      <c r="N400" s="120"/>
      <c r="O400" s="120"/>
      <c r="P400" s="120"/>
      <c r="Q400" s="120"/>
    </row>
    <row r="401" spans="6:17" x14ac:dyDescent="0.25">
      <c r="F401" s="120"/>
      <c r="G401" s="121"/>
      <c r="H401" s="120"/>
      <c r="I401" s="121"/>
      <c r="J401" s="121"/>
      <c r="K401" s="53"/>
      <c r="L401" s="120"/>
      <c r="M401" s="120"/>
      <c r="N401" s="120"/>
      <c r="O401" s="120"/>
      <c r="P401" s="120"/>
      <c r="Q401" s="120"/>
    </row>
    <row r="402" spans="6:17" x14ac:dyDescent="0.25">
      <c r="F402" s="120"/>
      <c r="G402" s="121"/>
      <c r="H402" s="120"/>
      <c r="I402" s="121"/>
      <c r="J402" s="121"/>
      <c r="K402" s="53"/>
      <c r="L402" s="120"/>
      <c r="M402" s="120"/>
      <c r="N402" s="120"/>
      <c r="O402" s="120"/>
      <c r="P402" s="120"/>
      <c r="Q402" s="120"/>
    </row>
    <row r="403" spans="6:17" x14ac:dyDescent="0.25">
      <c r="F403" s="120"/>
      <c r="G403" s="121"/>
      <c r="H403" s="120"/>
      <c r="I403" s="121"/>
      <c r="J403" s="121"/>
      <c r="K403" s="53"/>
      <c r="L403" s="120"/>
      <c r="M403" s="120"/>
      <c r="N403" s="120"/>
      <c r="O403" s="120"/>
      <c r="P403" s="120"/>
      <c r="Q403" s="120"/>
    </row>
    <row r="404" spans="6:17" x14ac:dyDescent="0.25">
      <c r="F404" s="120"/>
      <c r="G404" s="121"/>
      <c r="H404" s="120"/>
      <c r="I404" s="121"/>
      <c r="J404" s="121"/>
      <c r="K404" s="53"/>
      <c r="L404" s="120"/>
      <c r="M404" s="120"/>
      <c r="N404" s="120"/>
      <c r="O404" s="120"/>
      <c r="P404" s="120"/>
      <c r="Q404" s="120"/>
    </row>
    <row r="405" spans="6:17" x14ac:dyDescent="0.25">
      <c r="F405" s="120"/>
      <c r="G405" s="121"/>
      <c r="H405" s="120"/>
      <c r="I405" s="121"/>
      <c r="J405" s="121"/>
      <c r="K405" s="53"/>
      <c r="L405" s="120"/>
      <c r="M405" s="120"/>
      <c r="N405" s="120"/>
      <c r="O405" s="120"/>
      <c r="P405" s="120"/>
      <c r="Q405" s="120"/>
    </row>
    <row r="406" spans="6:17" x14ac:dyDescent="0.25">
      <c r="F406" s="120"/>
      <c r="G406" s="121"/>
      <c r="H406" s="120"/>
      <c r="I406" s="121"/>
      <c r="J406" s="121"/>
      <c r="K406" s="53"/>
      <c r="L406" s="120"/>
      <c r="M406" s="120"/>
      <c r="N406" s="120"/>
      <c r="O406" s="120"/>
      <c r="P406" s="120"/>
      <c r="Q406" s="120"/>
    </row>
    <row r="407" spans="6:17" x14ac:dyDescent="0.25">
      <c r="F407" s="120"/>
      <c r="G407" s="121"/>
      <c r="H407" s="120"/>
      <c r="I407" s="121"/>
      <c r="J407" s="121"/>
      <c r="K407" s="53"/>
      <c r="L407" s="120"/>
      <c r="M407" s="120"/>
      <c r="N407" s="120"/>
      <c r="O407" s="120"/>
      <c r="P407" s="120"/>
      <c r="Q407" s="120"/>
    </row>
    <row r="408" spans="6:17" x14ac:dyDescent="0.25">
      <c r="F408" s="120"/>
      <c r="G408" s="121"/>
      <c r="H408" s="120"/>
      <c r="I408" s="121"/>
      <c r="J408" s="121"/>
      <c r="K408" s="53"/>
      <c r="L408" s="120"/>
      <c r="M408" s="120"/>
      <c r="N408" s="120"/>
      <c r="O408" s="120"/>
      <c r="P408" s="120"/>
      <c r="Q408" s="120"/>
    </row>
    <row r="409" spans="6:17" x14ac:dyDescent="0.25">
      <c r="F409" s="120"/>
      <c r="G409" s="121"/>
      <c r="H409" s="120"/>
      <c r="I409" s="121"/>
      <c r="J409" s="121"/>
      <c r="K409" s="53"/>
      <c r="L409" s="120"/>
      <c r="M409" s="120"/>
      <c r="N409" s="120"/>
      <c r="O409" s="120"/>
      <c r="P409" s="120"/>
      <c r="Q409" s="120"/>
    </row>
    <row r="410" spans="6:17" x14ac:dyDescent="0.25">
      <c r="F410" s="120"/>
      <c r="G410" s="121"/>
      <c r="H410" s="120"/>
      <c r="I410" s="121"/>
      <c r="J410" s="121"/>
      <c r="K410" s="53"/>
      <c r="L410" s="120"/>
      <c r="M410" s="120"/>
      <c r="N410" s="120"/>
      <c r="O410" s="120"/>
      <c r="P410" s="120"/>
      <c r="Q410" s="120"/>
    </row>
    <row r="411" spans="6:17" x14ac:dyDescent="0.25">
      <c r="F411" s="120"/>
      <c r="G411" s="121"/>
      <c r="H411" s="120"/>
      <c r="I411" s="121"/>
      <c r="J411" s="121"/>
      <c r="K411" s="53"/>
      <c r="L411" s="120"/>
      <c r="M411" s="120"/>
      <c r="N411" s="120"/>
      <c r="O411" s="120"/>
      <c r="P411" s="120"/>
      <c r="Q411" s="120"/>
    </row>
    <row r="412" spans="6:17" x14ac:dyDescent="0.25">
      <c r="F412" s="120"/>
      <c r="G412" s="121"/>
      <c r="H412" s="120"/>
      <c r="I412" s="121"/>
      <c r="J412" s="121"/>
      <c r="K412" s="53"/>
      <c r="L412" s="120"/>
      <c r="M412" s="120"/>
      <c r="N412" s="120"/>
      <c r="O412" s="120"/>
      <c r="P412" s="120"/>
      <c r="Q412" s="120"/>
    </row>
    <row r="413" spans="6:17" x14ac:dyDescent="0.25">
      <c r="F413" s="120"/>
      <c r="G413" s="121"/>
      <c r="H413" s="120"/>
      <c r="I413" s="121"/>
      <c r="J413" s="121"/>
      <c r="K413" s="53"/>
      <c r="L413" s="120"/>
      <c r="M413" s="120"/>
      <c r="N413" s="120"/>
      <c r="O413" s="120"/>
      <c r="P413" s="120"/>
      <c r="Q413" s="120"/>
    </row>
    <row r="414" spans="6:17" x14ac:dyDescent="0.25">
      <c r="F414" s="120"/>
      <c r="G414" s="121"/>
      <c r="H414" s="120"/>
      <c r="I414" s="121"/>
      <c r="J414" s="121"/>
      <c r="K414" s="53"/>
      <c r="L414" s="120"/>
      <c r="M414" s="120"/>
      <c r="N414" s="120"/>
      <c r="O414" s="120"/>
      <c r="P414" s="120"/>
      <c r="Q414" s="120"/>
    </row>
    <row r="415" spans="6:17" x14ac:dyDescent="0.25">
      <c r="F415" s="120"/>
      <c r="G415" s="121"/>
      <c r="H415" s="120"/>
      <c r="I415" s="121"/>
      <c r="J415" s="121"/>
      <c r="K415" s="53"/>
      <c r="L415" s="120"/>
      <c r="M415" s="120"/>
      <c r="N415" s="120"/>
      <c r="O415" s="120"/>
      <c r="P415" s="120"/>
      <c r="Q415" s="120"/>
    </row>
    <row r="416" spans="6:17" x14ac:dyDescent="0.25">
      <c r="F416" s="120"/>
      <c r="G416" s="121"/>
      <c r="H416" s="120"/>
      <c r="I416" s="121"/>
      <c r="J416" s="121"/>
      <c r="K416" s="53"/>
      <c r="L416" s="120"/>
      <c r="M416" s="120"/>
      <c r="N416" s="120"/>
      <c r="O416" s="120"/>
      <c r="P416" s="120"/>
      <c r="Q416" s="120"/>
    </row>
    <row r="417" spans="6:17" x14ac:dyDescent="0.25">
      <c r="F417" s="120"/>
      <c r="G417" s="121"/>
      <c r="H417" s="120"/>
      <c r="I417" s="121"/>
      <c r="J417" s="121"/>
      <c r="K417" s="53"/>
      <c r="L417" s="120"/>
      <c r="M417" s="120"/>
      <c r="N417" s="120"/>
      <c r="O417" s="120"/>
      <c r="P417" s="120"/>
      <c r="Q417" s="120"/>
    </row>
    <row r="418" spans="6:17" x14ac:dyDescent="0.25">
      <c r="F418" s="120"/>
      <c r="G418" s="121"/>
      <c r="H418" s="120"/>
      <c r="I418" s="121"/>
      <c r="J418" s="121"/>
      <c r="K418" s="53"/>
      <c r="L418" s="120"/>
      <c r="M418" s="120"/>
      <c r="N418" s="120"/>
      <c r="O418" s="120"/>
      <c r="P418" s="120"/>
      <c r="Q418" s="120"/>
    </row>
    <row r="419" spans="6:17" x14ac:dyDescent="0.25">
      <c r="F419" s="120"/>
      <c r="G419" s="121"/>
      <c r="H419" s="120"/>
      <c r="I419" s="121"/>
      <c r="J419" s="121"/>
      <c r="K419" s="53"/>
      <c r="L419" s="120"/>
      <c r="M419" s="120"/>
      <c r="N419" s="120"/>
      <c r="O419" s="120"/>
      <c r="P419" s="120"/>
      <c r="Q419" s="120"/>
    </row>
    <row r="420" spans="6:17" x14ac:dyDescent="0.25">
      <c r="F420" s="120"/>
      <c r="G420" s="121"/>
      <c r="H420" s="120"/>
      <c r="I420" s="121"/>
      <c r="J420" s="121"/>
      <c r="K420" s="53"/>
      <c r="L420" s="120"/>
      <c r="M420" s="120"/>
      <c r="N420" s="120"/>
      <c r="O420" s="120"/>
      <c r="P420" s="120"/>
      <c r="Q420" s="120"/>
    </row>
    <row r="421" spans="6:17" x14ac:dyDescent="0.25">
      <c r="F421" s="120"/>
      <c r="G421" s="121"/>
      <c r="H421" s="120"/>
      <c r="I421" s="121"/>
      <c r="J421" s="121"/>
      <c r="K421" s="53"/>
      <c r="L421" s="120"/>
      <c r="M421" s="120"/>
      <c r="N421" s="120"/>
      <c r="O421" s="120"/>
      <c r="P421" s="120"/>
      <c r="Q421" s="120"/>
    </row>
    <row r="422" spans="6:17" x14ac:dyDescent="0.25">
      <c r="F422" s="120"/>
      <c r="G422" s="121"/>
      <c r="H422" s="120"/>
      <c r="I422" s="121"/>
      <c r="J422" s="121"/>
      <c r="K422" s="53"/>
      <c r="L422" s="120"/>
      <c r="M422" s="120"/>
      <c r="N422" s="120"/>
      <c r="O422" s="120"/>
      <c r="P422" s="120"/>
      <c r="Q422" s="120"/>
    </row>
    <row r="423" spans="6:17" x14ac:dyDescent="0.25">
      <c r="F423" s="120"/>
      <c r="G423" s="121"/>
      <c r="H423" s="120"/>
      <c r="I423" s="121"/>
      <c r="J423" s="121"/>
      <c r="K423" s="53"/>
      <c r="L423" s="120"/>
      <c r="M423" s="120"/>
      <c r="N423" s="120"/>
      <c r="O423" s="120"/>
      <c r="P423" s="120"/>
      <c r="Q423" s="120"/>
    </row>
    <row r="424" spans="6:17" x14ac:dyDescent="0.25">
      <c r="F424" s="120"/>
      <c r="G424" s="121"/>
      <c r="H424" s="120"/>
      <c r="I424" s="121"/>
      <c r="J424" s="121"/>
      <c r="K424" s="53"/>
      <c r="L424" s="120"/>
      <c r="M424" s="120"/>
      <c r="N424" s="120"/>
      <c r="O424" s="120"/>
      <c r="P424" s="120"/>
      <c r="Q424" s="120"/>
    </row>
    <row r="425" spans="6:17" x14ac:dyDescent="0.25">
      <c r="F425" s="120"/>
      <c r="G425" s="121"/>
      <c r="H425" s="120"/>
      <c r="I425" s="121"/>
      <c r="J425" s="121"/>
      <c r="K425" s="53"/>
      <c r="L425" s="120"/>
      <c r="M425" s="120"/>
      <c r="N425" s="120"/>
      <c r="O425" s="120"/>
      <c r="P425" s="120"/>
      <c r="Q425" s="120"/>
    </row>
    <row r="426" spans="6:17" x14ac:dyDescent="0.25">
      <c r="F426" s="120"/>
      <c r="G426" s="121"/>
      <c r="H426" s="120"/>
      <c r="I426" s="121"/>
      <c r="J426" s="121"/>
      <c r="K426" s="53"/>
      <c r="L426" s="120"/>
      <c r="M426" s="120"/>
      <c r="N426" s="120"/>
      <c r="O426" s="120"/>
      <c r="P426" s="120"/>
      <c r="Q426" s="120"/>
    </row>
    <row r="427" spans="6:17" x14ac:dyDescent="0.25">
      <c r="F427" s="120"/>
      <c r="G427" s="121"/>
      <c r="H427" s="120"/>
      <c r="I427" s="121"/>
      <c r="J427" s="121"/>
      <c r="K427" s="53"/>
      <c r="L427" s="120"/>
      <c r="M427" s="120"/>
      <c r="N427" s="120"/>
      <c r="O427" s="120"/>
      <c r="P427" s="120"/>
      <c r="Q427" s="120"/>
    </row>
    <row r="428" spans="6:17" x14ac:dyDescent="0.25">
      <c r="F428" s="120"/>
      <c r="G428" s="121"/>
      <c r="H428" s="120"/>
      <c r="I428" s="121"/>
      <c r="J428" s="121"/>
      <c r="K428" s="53"/>
      <c r="L428" s="120"/>
      <c r="M428" s="120"/>
      <c r="N428" s="120"/>
      <c r="O428" s="120"/>
      <c r="P428" s="120"/>
      <c r="Q428" s="120"/>
    </row>
    <row r="429" spans="6:17" x14ac:dyDescent="0.25">
      <c r="F429" s="120"/>
      <c r="G429" s="121"/>
      <c r="H429" s="120"/>
      <c r="I429" s="121"/>
      <c r="J429" s="121"/>
      <c r="K429" s="53"/>
      <c r="L429" s="120"/>
      <c r="M429" s="120"/>
      <c r="N429" s="120"/>
      <c r="O429" s="120"/>
      <c r="P429" s="120"/>
      <c r="Q429" s="120"/>
    </row>
    <row r="430" spans="6:17" x14ac:dyDescent="0.25">
      <c r="F430" s="120"/>
      <c r="G430" s="121"/>
      <c r="H430" s="120"/>
      <c r="I430" s="121"/>
      <c r="J430" s="121"/>
      <c r="K430" s="53"/>
      <c r="L430" s="120"/>
      <c r="M430" s="120"/>
      <c r="N430" s="120"/>
      <c r="O430" s="120"/>
      <c r="P430" s="120"/>
      <c r="Q430" s="120"/>
    </row>
    <row r="431" spans="6:17" x14ac:dyDescent="0.25">
      <c r="F431" s="120"/>
      <c r="G431" s="121"/>
      <c r="H431" s="120"/>
      <c r="I431" s="121"/>
      <c r="J431" s="121"/>
      <c r="K431" s="53"/>
      <c r="L431" s="120"/>
      <c r="M431" s="120"/>
      <c r="N431" s="120"/>
      <c r="O431" s="120"/>
      <c r="P431" s="120"/>
      <c r="Q431" s="120"/>
    </row>
    <row r="432" spans="6:17" x14ac:dyDescent="0.25">
      <c r="F432" s="120"/>
      <c r="G432" s="121"/>
      <c r="H432" s="120"/>
      <c r="I432" s="121"/>
      <c r="J432" s="121"/>
      <c r="K432" s="53"/>
      <c r="L432" s="120"/>
      <c r="M432" s="120"/>
      <c r="N432" s="120"/>
      <c r="O432" s="120"/>
      <c r="P432" s="120"/>
      <c r="Q432" s="120"/>
    </row>
    <row r="433" spans="6:17" x14ac:dyDescent="0.25">
      <c r="F433" s="120"/>
      <c r="G433" s="121"/>
      <c r="H433" s="120"/>
      <c r="I433" s="121"/>
      <c r="J433" s="121"/>
      <c r="K433" s="53"/>
      <c r="L433" s="120"/>
      <c r="M433" s="120"/>
      <c r="N433" s="120"/>
      <c r="O433" s="120"/>
      <c r="P433" s="120"/>
      <c r="Q433" s="120"/>
    </row>
    <row r="434" spans="6:17" x14ac:dyDescent="0.25">
      <c r="F434" s="120"/>
      <c r="G434" s="121"/>
      <c r="H434" s="120"/>
      <c r="I434" s="121"/>
      <c r="J434" s="121"/>
      <c r="K434" s="53"/>
      <c r="L434" s="120"/>
      <c r="M434" s="120"/>
      <c r="N434" s="120"/>
      <c r="O434" s="120"/>
      <c r="P434" s="120"/>
      <c r="Q434" s="120"/>
    </row>
    <row r="435" spans="6:17" x14ac:dyDescent="0.25">
      <c r="F435" s="120"/>
      <c r="G435" s="121"/>
      <c r="H435" s="120"/>
      <c r="I435" s="121"/>
      <c r="J435" s="121"/>
      <c r="K435" s="53"/>
      <c r="L435" s="120"/>
      <c r="M435" s="120"/>
      <c r="N435" s="120"/>
      <c r="O435" s="120"/>
      <c r="P435" s="120"/>
      <c r="Q435" s="120"/>
    </row>
    <row r="436" spans="6:17" x14ac:dyDescent="0.25">
      <c r="F436" s="120"/>
      <c r="G436" s="121"/>
      <c r="H436" s="120"/>
      <c r="I436" s="121"/>
      <c r="J436" s="121"/>
      <c r="K436" s="53"/>
      <c r="L436" s="120"/>
      <c r="M436" s="120"/>
      <c r="N436" s="120"/>
      <c r="O436" s="120"/>
      <c r="P436" s="120"/>
      <c r="Q436" s="120"/>
    </row>
    <row r="437" spans="6:17" x14ac:dyDescent="0.25">
      <c r="F437" s="120"/>
      <c r="G437" s="121"/>
      <c r="H437" s="120"/>
      <c r="I437" s="121"/>
      <c r="J437" s="121"/>
      <c r="K437" s="53"/>
      <c r="L437" s="120"/>
      <c r="M437" s="120"/>
      <c r="N437" s="120"/>
      <c r="O437" s="120"/>
      <c r="P437" s="120"/>
      <c r="Q437" s="120"/>
    </row>
    <row r="438" spans="6:17" x14ac:dyDescent="0.25">
      <c r="F438" s="120"/>
      <c r="G438" s="121"/>
      <c r="H438" s="120"/>
      <c r="I438" s="121"/>
      <c r="J438" s="121"/>
      <c r="K438" s="53"/>
      <c r="L438" s="120"/>
      <c r="M438" s="120"/>
      <c r="N438" s="120"/>
      <c r="O438" s="120"/>
      <c r="P438" s="120"/>
      <c r="Q438" s="120"/>
    </row>
    <row r="439" spans="6:17" x14ac:dyDescent="0.25">
      <c r="F439" s="120"/>
      <c r="G439" s="121"/>
      <c r="H439" s="120"/>
      <c r="I439" s="121"/>
      <c r="J439" s="121"/>
      <c r="K439" s="53"/>
      <c r="L439" s="120"/>
      <c r="M439" s="120"/>
      <c r="N439" s="120"/>
      <c r="O439" s="120"/>
      <c r="P439" s="120"/>
      <c r="Q439" s="120"/>
    </row>
    <row r="440" spans="6:17" x14ac:dyDescent="0.25">
      <c r="F440" s="120"/>
      <c r="G440" s="121"/>
      <c r="H440" s="120"/>
      <c r="I440" s="121"/>
      <c r="J440" s="121"/>
      <c r="K440" s="53"/>
      <c r="L440" s="120"/>
      <c r="M440" s="120"/>
      <c r="N440" s="120"/>
      <c r="O440" s="120"/>
      <c r="P440" s="120"/>
      <c r="Q440" s="120"/>
    </row>
    <row r="441" spans="6:17" x14ac:dyDescent="0.25">
      <c r="F441" s="120"/>
      <c r="G441" s="121"/>
      <c r="H441" s="120"/>
      <c r="I441" s="121"/>
      <c r="J441" s="121"/>
      <c r="K441" s="53"/>
      <c r="L441" s="120"/>
      <c r="M441" s="120"/>
      <c r="N441" s="120"/>
      <c r="O441" s="120"/>
      <c r="P441" s="120"/>
      <c r="Q441" s="120"/>
    </row>
    <row r="442" spans="6:17" x14ac:dyDescent="0.25">
      <c r="F442" s="120"/>
      <c r="G442" s="121"/>
      <c r="H442" s="120"/>
      <c r="I442" s="121"/>
      <c r="J442" s="121"/>
      <c r="K442" s="53"/>
      <c r="L442" s="120"/>
      <c r="M442" s="120"/>
      <c r="N442" s="120"/>
      <c r="O442" s="120"/>
      <c r="P442" s="120"/>
      <c r="Q442" s="120"/>
    </row>
    <row r="443" spans="6:17" x14ac:dyDescent="0.25">
      <c r="F443" s="120"/>
      <c r="G443" s="121"/>
      <c r="H443" s="120"/>
      <c r="I443" s="121"/>
      <c r="J443" s="121"/>
      <c r="K443" s="53"/>
      <c r="L443" s="120"/>
      <c r="M443" s="120"/>
      <c r="N443" s="120"/>
      <c r="O443" s="120"/>
      <c r="P443" s="120"/>
      <c r="Q443" s="120"/>
    </row>
    <row r="444" spans="6:17" x14ac:dyDescent="0.25">
      <c r="F444" s="120"/>
      <c r="G444" s="121"/>
      <c r="H444" s="120"/>
      <c r="I444" s="121"/>
      <c r="J444" s="121"/>
      <c r="K444" s="53"/>
      <c r="L444" s="120"/>
      <c r="M444" s="120"/>
      <c r="N444" s="120"/>
      <c r="O444" s="120"/>
      <c r="P444" s="120"/>
      <c r="Q444" s="120"/>
    </row>
    <row r="445" spans="6:17" x14ac:dyDescent="0.25">
      <c r="F445" s="120"/>
      <c r="G445" s="121"/>
      <c r="H445" s="120"/>
      <c r="I445" s="121"/>
      <c r="J445" s="121"/>
      <c r="K445" s="53"/>
      <c r="L445" s="120"/>
      <c r="M445" s="120"/>
      <c r="N445" s="120"/>
      <c r="O445" s="120"/>
      <c r="P445" s="120"/>
      <c r="Q445" s="120"/>
    </row>
    <row r="446" spans="6:17" x14ac:dyDescent="0.25">
      <c r="F446" s="120"/>
      <c r="G446" s="121"/>
      <c r="H446" s="120"/>
      <c r="I446" s="121"/>
      <c r="J446" s="121"/>
      <c r="K446" s="53"/>
      <c r="L446" s="120"/>
      <c r="M446" s="120"/>
      <c r="N446" s="120"/>
      <c r="O446" s="120"/>
      <c r="P446" s="120"/>
      <c r="Q446" s="120"/>
    </row>
    <row r="447" spans="6:17" x14ac:dyDescent="0.25">
      <c r="F447" s="120"/>
      <c r="G447" s="121"/>
      <c r="H447" s="120"/>
      <c r="I447" s="121"/>
      <c r="J447" s="121"/>
      <c r="K447" s="53"/>
      <c r="L447" s="120"/>
      <c r="M447" s="120"/>
      <c r="N447" s="120"/>
      <c r="O447" s="120"/>
      <c r="P447" s="120"/>
      <c r="Q447" s="120"/>
    </row>
    <row r="448" spans="6:17" x14ac:dyDescent="0.25">
      <c r="F448" s="120"/>
      <c r="G448" s="121"/>
      <c r="H448" s="120"/>
      <c r="I448" s="121"/>
      <c r="J448" s="121"/>
      <c r="K448" s="53"/>
      <c r="L448" s="120"/>
      <c r="M448" s="120"/>
      <c r="N448" s="120"/>
      <c r="O448" s="120"/>
      <c r="P448" s="120"/>
      <c r="Q448" s="120"/>
    </row>
    <row r="449" spans="6:17" x14ac:dyDescent="0.25">
      <c r="F449" s="120"/>
      <c r="G449" s="121"/>
      <c r="H449" s="120"/>
      <c r="I449" s="121"/>
      <c r="J449" s="121"/>
      <c r="K449" s="53"/>
      <c r="L449" s="120"/>
      <c r="M449" s="120"/>
      <c r="N449" s="120"/>
      <c r="O449" s="120"/>
      <c r="P449" s="120"/>
      <c r="Q449" s="120"/>
    </row>
    <row r="450" spans="6:17" x14ac:dyDescent="0.25">
      <c r="F450" s="120"/>
      <c r="G450" s="121"/>
      <c r="H450" s="120"/>
      <c r="I450" s="121"/>
      <c r="J450" s="121"/>
      <c r="K450" s="53"/>
      <c r="L450" s="120"/>
      <c r="M450" s="120"/>
      <c r="N450" s="120"/>
      <c r="O450" s="120"/>
      <c r="P450" s="120"/>
      <c r="Q450" s="120"/>
    </row>
    <row r="451" spans="6:17" x14ac:dyDescent="0.25">
      <c r="F451" s="120"/>
      <c r="G451" s="121"/>
      <c r="H451" s="120"/>
      <c r="I451" s="121"/>
      <c r="J451" s="121"/>
      <c r="K451" s="53"/>
      <c r="L451" s="120"/>
      <c r="M451" s="120"/>
      <c r="N451" s="120"/>
      <c r="O451" s="120"/>
      <c r="P451" s="120"/>
      <c r="Q451" s="120"/>
    </row>
    <row r="452" spans="6:17" x14ac:dyDescent="0.25">
      <c r="F452" s="120"/>
      <c r="G452" s="121"/>
      <c r="H452" s="120"/>
      <c r="I452" s="121"/>
      <c r="J452" s="121"/>
      <c r="K452" s="53"/>
      <c r="L452" s="120"/>
      <c r="M452" s="120"/>
      <c r="N452" s="120"/>
      <c r="O452" s="120"/>
      <c r="P452" s="120"/>
      <c r="Q452" s="120"/>
    </row>
    <row r="453" spans="6:17" x14ac:dyDescent="0.25">
      <c r="F453" s="120"/>
      <c r="G453" s="121"/>
      <c r="H453" s="120"/>
      <c r="I453" s="121"/>
      <c r="J453" s="121"/>
      <c r="K453" s="53"/>
      <c r="L453" s="120"/>
      <c r="M453" s="120"/>
      <c r="N453" s="120"/>
      <c r="O453" s="120"/>
      <c r="P453" s="120"/>
      <c r="Q453" s="120"/>
    </row>
    <row r="454" spans="6:17" x14ac:dyDescent="0.25">
      <c r="F454" s="120"/>
      <c r="G454" s="121"/>
      <c r="H454" s="120"/>
      <c r="I454" s="121"/>
      <c r="J454" s="121"/>
      <c r="K454" s="53"/>
      <c r="L454" s="120"/>
      <c r="M454" s="120"/>
      <c r="N454" s="120"/>
      <c r="O454" s="120"/>
      <c r="P454" s="120"/>
      <c r="Q454" s="120"/>
    </row>
    <row r="455" spans="6:17" x14ac:dyDescent="0.25">
      <c r="F455" s="120"/>
      <c r="G455" s="121"/>
      <c r="H455" s="120"/>
      <c r="I455" s="121"/>
      <c r="J455" s="121"/>
      <c r="K455" s="53"/>
      <c r="L455" s="120"/>
      <c r="M455" s="120"/>
      <c r="N455" s="120"/>
      <c r="O455" s="120"/>
      <c r="P455" s="120"/>
      <c r="Q455" s="120"/>
    </row>
    <row r="456" spans="6:17" x14ac:dyDescent="0.25">
      <c r="F456" s="120"/>
      <c r="G456" s="121"/>
      <c r="H456" s="120"/>
      <c r="I456" s="121"/>
      <c r="J456" s="121"/>
      <c r="K456" s="53"/>
      <c r="L456" s="120"/>
      <c r="M456" s="120"/>
      <c r="N456" s="120"/>
      <c r="O456" s="120"/>
      <c r="P456" s="120"/>
      <c r="Q456" s="120"/>
    </row>
    <row r="457" spans="6:17" x14ac:dyDescent="0.25">
      <c r="F457" s="120"/>
      <c r="G457" s="121"/>
      <c r="H457" s="120"/>
      <c r="I457" s="121"/>
      <c r="J457" s="121"/>
      <c r="K457" s="53"/>
      <c r="L457" s="120"/>
      <c r="M457" s="120"/>
      <c r="N457" s="120"/>
      <c r="O457" s="120"/>
      <c r="P457" s="120"/>
      <c r="Q457" s="120"/>
    </row>
    <row r="458" spans="6:17" x14ac:dyDescent="0.25">
      <c r="F458" s="120"/>
      <c r="G458" s="121"/>
      <c r="H458" s="120"/>
      <c r="I458" s="121"/>
      <c r="J458" s="121"/>
      <c r="K458" s="53"/>
      <c r="L458" s="120"/>
      <c r="M458" s="120"/>
      <c r="N458" s="120"/>
      <c r="O458" s="120"/>
      <c r="P458" s="120"/>
      <c r="Q458" s="120"/>
    </row>
    <row r="459" spans="6:17" x14ac:dyDescent="0.25">
      <c r="F459" s="120"/>
      <c r="G459" s="121"/>
      <c r="H459" s="120"/>
      <c r="I459" s="121"/>
      <c r="J459" s="121"/>
      <c r="K459" s="53"/>
      <c r="L459" s="120"/>
      <c r="M459" s="120"/>
      <c r="N459" s="120"/>
      <c r="O459" s="120"/>
      <c r="P459" s="120"/>
      <c r="Q459" s="120"/>
    </row>
    <row r="460" spans="6:17" x14ac:dyDescent="0.25">
      <c r="F460" s="120"/>
      <c r="G460" s="121"/>
      <c r="H460" s="120"/>
      <c r="I460" s="121"/>
      <c r="J460" s="121"/>
      <c r="K460" s="53"/>
      <c r="L460" s="120"/>
      <c r="M460" s="120"/>
      <c r="N460" s="120"/>
      <c r="O460" s="120"/>
      <c r="P460" s="120"/>
      <c r="Q460" s="120"/>
    </row>
    <row r="461" spans="6:17" x14ac:dyDescent="0.25">
      <c r="F461" s="120"/>
      <c r="G461" s="121"/>
      <c r="H461" s="120"/>
      <c r="I461" s="121"/>
      <c r="J461" s="121"/>
      <c r="K461" s="53"/>
      <c r="L461" s="120"/>
      <c r="M461" s="120"/>
      <c r="N461" s="120"/>
      <c r="O461" s="120"/>
      <c r="P461" s="120"/>
      <c r="Q461" s="120"/>
    </row>
    <row r="462" spans="6:17" x14ac:dyDescent="0.25">
      <c r="F462" s="120"/>
      <c r="G462" s="121"/>
      <c r="H462" s="120"/>
      <c r="I462" s="121"/>
      <c r="J462" s="121"/>
      <c r="K462" s="53"/>
      <c r="L462" s="120"/>
      <c r="M462" s="120"/>
      <c r="N462" s="120"/>
      <c r="O462" s="120"/>
      <c r="P462" s="120"/>
      <c r="Q462" s="120"/>
    </row>
    <row r="463" spans="6:17" x14ac:dyDescent="0.25">
      <c r="F463" s="120"/>
      <c r="G463" s="121"/>
      <c r="H463" s="120"/>
      <c r="I463" s="121"/>
      <c r="J463" s="121"/>
      <c r="K463" s="53"/>
      <c r="L463" s="120"/>
      <c r="M463" s="120"/>
      <c r="N463" s="120"/>
      <c r="O463" s="120"/>
      <c r="P463" s="120"/>
      <c r="Q463" s="120"/>
    </row>
    <row r="464" spans="6:17" x14ac:dyDescent="0.25">
      <c r="F464" s="120"/>
      <c r="G464" s="121"/>
      <c r="H464" s="120"/>
      <c r="I464" s="121"/>
      <c r="J464" s="121"/>
      <c r="K464" s="53"/>
      <c r="L464" s="120"/>
      <c r="M464" s="120"/>
      <c r="N464" s="120"/>
      <c r="O464" s="120"/>
      <c r="P464" s="120"/>
      <c r="Q464" s="120"/>
    </row>
    <row r="465" spans="6:17" x14ac:dyDescent="0.25">
      <c r="F465" s="120"/>
      <c r="G465" s="121"/>
      <c r="H465" s="120"/>
      <c r="I465" s="121"/>
      <c r="J465" s="121"/>
      <c r="K465" s="53"/>
      <c r="L465" s="120"/>
      <c r="M465" s="120"/>
      <c r="N465" s="120"/>
      <c r="O465" s="120"/>
      <c r="P465" s="120"/>
      <c r="Q465" s="120"/>
    </row>
    <row r="466" spans="6:17" x14ac:dyDescent="0.25">
      <c r="F466" s="120"/>
      <c r="G466" s="121"/>
      <c r="H466" s="120"/>
      <c r="I466" s="121"/>
      <c r="J466" s="121"/>
      <c r="K466" s="53"/>
      <c r="L466" s="120"/>
      <c r="M466" s="120"/>
      <c r="N466" s="120"/>
      <c r="O466" s="120"/>
      <c r="P466" s="120"/>
      <c r="Q466" s="120"/>
    </row>
    <row r="467" spans="6:17" x14ac:dyDescent="0.25">
      <c r="F467" s="120"/>
      <c r="G467" s="121"/>
      <c r="H467" s="120"/>
      <c r="I467" s="121"/>
      <c r="J467" s="121"/>
      <c r="K467" s="53"/>
      <c r="L467" s="120"/>
      <c r="M467" s="120"/>
      <c r="N467" s="120"/>
      <c r="O467" s="120"/>
      <c r="P467" s="120"/>
      <c r="Q467" s="120"/>
    </row>
    <row r="468" spans="6:17" x14ac:dyDescent="0.25">
      <c r="F468" s="120"/>
      <c r="G468" s="121"/>
      <c r="H468" s="120"/>
      <c r="I468" s="121"/>
      <c r="J468" s="121"/>
      <c r="K468" s="53"/>
      <c r="L468" s="120"/>
      <c r="M468" s="120"/>
      <c r="N468" s="120"/>
      <c r="O468" s="120"/>
      <c r="P468" s="120"/>
      <c r="Q468" s="120"/>
    </row>
    <row r="469" spans="6:17" x14ac:dyDescent="0.25">
      <c r="F469" s="120"/>
      <c r="G469" s="121"/>
      <c r="H469" s="120"/>
      <c r="I469" s="121"/>
      <c r="J469" s="121"/>
      <c r="K469" s="53"/>
      <c r="L469" s="120"/>
      <c r="M469" s="120"/>
      <c r="N469" s="120"/>
      <c r="O469" s="120"/>
      <c r="P469" s="120"/>
      <c r="Q469" s="120"/>
    </row>
    <row r="470" spans="6:17" x14ac:dyDescent="0.25">
      <c r="F470" s="120"/>
      <c r="G470" s="121"/>
      <c r="H470" s="120"/>
      <c r="I470" s="121"/>
      <c r="J470" s="121"/>
      <c r="K470" s="53"/>
      <c r="L470" s="120"/>
      <c r="M470" s="120"/>
      <c r="N470" s="120"/>
      <c r="O470" s="120"/>
      <c r="P470" s="120"/>
      <c r="Q470" s="120"/>
    </row>
    <row r="471" spans="6:17" x14ac:dyDescent="0.25">
      <c r="F471" s="120"/>
      <c r="G471" s="121"/>
      <c r="H471" s="120"/>
      <c r="I471" s="121"/>
      <c r="J471" s="121"/>
      <c r="K471" s="53"/>
      <c r="L471" s="120"/>
      <c r="M471" s="120"/>
      <c r="N471" s="120"/>
      <c r="O471" s="120"/>
      <c r="P471" s="120"/>
      <c r="Q471" s="120"/>
    </row>
    <row r="472" spans="6:17" x14ac:dyDescent="0.25">
      <c r="F472" s="120"/>
      <c r="G472" s="121"/>
      <c r="H472" s="120"/>
      <c r="I472" s="121"/>
      <c r="J472" s="121"/>
      <c r="K472" s="53"/>
      <c r="L472" s="120"/>
      <c r="M472" s="120"/>
      <c r="N472" s="120"/>
      <c r="O472" s="120"/>
      <c r="P472" s="120"/>
      <c r="Q472" s="120"/>
    </row>
    <row r="473" spans="6:17" x14ac:dyDescent="0.25">
      <c r="F473" s="120"/>
      <c r="G473" s="121"/>
      <c r="H473" s="120"/>
      <c r="I473" s="121"/>
      <c r="J473" s="121"/>
      <c r="K473" s="53"/>
      <c r="L473" s="120"/>
      <c r="M473" s="120"/>
      <c r="N473" s="120"/>
      <c r="O473" s="120"/>
      <c r="P473" s="120"/>
      <c r="Q473" s="120"/>
    </row>
    <row r="474" spans="6:17" x14ac:dyDescent="0.25">
      <c r="F474" s="120"/>
      <c r="G474" s="121"/>
      <c r="H474" s="120"/>
      <c r="I474" s="121"/>
      <c r="J474" s="121"/>
      <c r="K474" s="53"/>
      <c r="L474" s="120"/>
      <c r="M474" s="120"/>
      <c r="N474" s="120"/>
      <c r="O474" s="120"/>
      <c r="P474" s="120"/>
      <c r="Q474" s="120"/>
    </row>
    <row r="475" spans="6:17" x14ac:dyDescent="0.25">
      <c r="F475" s="120"/>
      <c r="G475" s="121"/>
      <c r="H475" s="120"/>
      <c r="I475" s="121"/>
      <c r="J475" s="121"/>
      <c r="K475" s="53"/>
      <c r="L475" s="120"/>
      <c r="M475" s="120"/>
      <c r="N475" s="120"/>
      <c r="O475" s="120"/>
      <c r="P475" s="120"/>
      <c r="Q475" s="120"/>
    </row>
    <row r="476" spans="6:17" x14ac:dyDescent="0.25">
      <c r="F476" s="120"/>
      <c r="G476" s="121"/>
      <c r="H476" s="120"/>
      <c r="I476" s="121"/>
      <c r="J476" s="121"/>
      <c r="K476" s="53"/>
      <c r="L476" s="120"/>
      <c r="M476" s="120"/>
      <c r="N476" s="120"/>
      <c r="O476" s="120"/>
      <c r="P476" s="120"/>
      <c r="Q476" s="120"/>
    </row>
    <row r="477" spans="6:17" x14ac:dyDescent="0.25">
      <c r="F477" s="120"/>
      <c r="G477" s="121"/>
      <c r="H477" s="120"/>
      <c r="I477" s="121"/>
      <c r="J477" s="121"/>
      <c r="K477" s="53"/>
      <c r="L477" s="120"/>
      <c r="M477" s="120"/>
      <c r="N477" s="120"/>
      <c r="O477" s="120"/>
      <c r="P477" s="120"/>
      <c r="Q477" s="120"/>
    </row>
    <row r="478" spans="6:17" x14ac:dyDescent="0.25">
      <c r="F478" s="120"/>
      <c r="G478" s="121"/>
      <c r="H478" s="120"/>
      <c r="I478" s="121"/>
      <c r="J478" s="121"/>
      <c r="K478" s="53"/>
      <c r="L478" s="120"/>
      <c r="M478" s="120"/>
      <c r="N478" s="120"/>
      <c r="O478" s="120"/>
      <c r="P478" s="120"/>
      <c r="Q478" s="120"/>
    </row>
    <row r="479" spans="6:17" x14ac:dyDescent="0.25">
      <c r="F479" s="120"/>
      <c r="G479" s="121"/>
      <c r="H479" s="120"/>
      <c r="I479" s="121"/>
      <c r="J479" s="121"/>
      <c r="K479" s="53"/>
      <c r="L479" s="120"/>
      <c r="M479" s="120"/>
      <c r="N479" s="120"/>
      <c r="O479" s="120"/>
      <c r="P479" s="120"/>
      <c r="Q479" s="120"/>
    </row>
    <row r="480" spans="6:17" x14ac:dyDescent="0.25">
      <c r="F480" s="120"/>
      <c r="G480" s="121"/>
      <c r="H480" s="120"/>
      <c r="I480" s="121"/>
      <c r="J480" s="121"/>
      <c r="K480" s="53"/>
      <c r="L480" s="120"/>
      <c r="M480" s="120"/>
      <c r="N480" s="120"/>
      <c r="O480" s="120"/>
      <c r="P480" s="120"/>
      <c r="Q480" s="120"/>
    </row>
    <row r="481" spans="6:17" x14ac:dyDescent="0.25">
      <c r="F481" s="120"/>
      <c r="G481" s="121"/>
      <c r="H481" s="120"/>
      <c r="I481" s="121"/>
      <c r="J481" s="121"/>
      <c r="K481" s="53"/>
      <c r="L481" s="120"/>
      <c r="M481" s="120"/>
      <c r="N481" s="120"/>
      <c r="O481" s="120"/>
      <c r="P481" s="120"/>
      <c r="Q481" s="120"/>
    </row>
    <row r="482" spans="6:17" x14ac:dyDescent="0.25">
      <c r="F482" s="120"/>
      <c r="G482" s="121"/>
      <c r="H482" s="120"/>
      <c r="I482" s="121"/>
      <c r="J482" s="121"/>
      <c r="K482" s="53"/>
      <c r="L482" s="120"/>
      <c r="M482" s="120"/>
      <c r="N482" s="120"/>
      <c r="O482" s="120"/>
      <c r="P482" s="120"/>
      <c r="Q482" s="120"/>
    </row>
    <row r="483" spans="6:17" x14ac:dyDescent="0.25">
      <c r="F483" s="120"/>
      <c r="G483" s="121"/>
      <c r="H483" s="120"/>
      <c r="I483" s="121"/>
      <c r="J483" s="121"/>
      <c r="K483" s="53"/>
      <c r="L483" s="120"/>
      <c r="M483" s="120"/>
      <c r="N483" s="120"/>
      <c r="O483" s="120"/>
      <c r="P483" s="120"/>
      <c r="Q483" s="120"/>
    </row>
    <row r="484" spans="6:17" x14ac:dyDescent="0.25">
      <c r="F484" s="120"/>
      <c r="G484" s="121"/>
      <c r="H484" s="120"/>
      <c r="I484" s="121"/>
      <c r="J484" s="121"/>
      <c r="K484" s="53"/>
      <c r="L484" s="120"/>
      <c r="M484" s="120"/>
      <c r="N484" s="120"/>
      <c r="O484" s="120"/>
      <c r="P484" s="120"/>
      <c r="Q484" s="120"/>
    </row>
    <row r="485" spans="6:17" x14ac:dyDescent="0.25">
      <c r="F485" s="120"/>
      <c r="G485" s="121"/>
      <c r="H485" s="120"/>
      <c r="I485" s="121"/>
      <c r="J485" s="121"/>
      <c r="K485" s="53"/>
      <c r="L485" s="120"/>
      <c r="M485" s="120"/>
      <c r="N485" s="120"/>
      <c r="O485" s="120"/>
      <c r="P485" s="120"/>
      <c r="Q485" s="120"/>
    </row>
    <row r="486" spans="6:17" x14ac:dyDescent="0.25">
      <c r="F486" s="120"/>
      <c r="G486" s="121"/>
      <c r="H486" s="120"/>
      <c r="I486" s="121"/>
      <c r="J486" s="121"/>
      <c r="K486" s="53"/>
      <c r="L486" s="120"/>
      <c r="M486" s="120"/>
      <c r="N486" s="120"/>
      <c r="O486" s="120"/>
      <c r="P486" s="120"/>
      <c r="Q486" s="120"/>
    </row>
    <row r="487" spans="6:17" x14ac:dyDescent="0.25">
      <c r="F487" s="120"/>
      <c r="G487" s="121"/>
      <c r="H487" s="120"/>
      <c r="I487" s="121"/>
      <c r="J487" s="121"/>
      <c r="K487" s="53"/>
      <c r="L487" s="120"/>
      <c r="M487" s="120"/>
      <c r="N487" s="120"/>
      <c r="O487" s="120"/>
      <c r="P487" s="120"/>
      <c r="Q487" s="120"/>
    </row>
    <row r="488" spans="6:17" x14ac:dyDescent="0.25">
      <c r="F488" s="120"/>
      <c r="G488" s="121"/>
      <c r="H488" s="120"/>
      <c r="I488" s="121"/>
      <c r="J488" s="121"/>
      <c r="K488" s="53"/>
      <c r="L488" s="120"/>
      <c r="M488" s="120"/>
      <c r="N488" s="120"/>
      <c r="O488" s="120"/>
      <c r="P488" s="120"/>
      <c r="Q488" s="120"/>
    </row>
    <row r="489" spans="6:17" x14ac:dyDescent="0.25">
      <c r="F489" s="120"/>
      <c r="G489" s="121"/>
      <c r="H489" s="120"/>
      <c r="I489" s="121"/>
      <c r="J489" s="121"/>
      <c r="K489" s="53"/>
      <c r="L489" s="120"/>
      <c r="M489" s="120"/>
      <c r="N489" s="120"/>
      <c r="O489" s="120"/>
      <c r="P489" s="120"/>
      <c r="Q489" s="120"/>
    </row>
    <row r="490" spans="6:17" x14ac:dyDescent="0.25">
      <c r="F490" s="120"/>
      <c r="G490" s="121"/>
      <c r="H490" s="120"/>
      <c r="I490" s="121"/>
      <c r="J490" s="121"/>
      <c r="K490" s="53"/>
      <c r="L490" s="120"/>
      <c r="M490" s="120"/>
      <c r="N490" s="120"/>
      <c r="O490" s="120"/>
      <c r="P490" s="120"/>
      <c r="Q490" s="120"/>
    </row>
    <row r="491" spans="6:17" x14ac:dyDescent="0.25">
      <c r="F491" s="120"/>
      <c r="G491" s="121"/>
      <c r="H491" s="120"/>
      <c r="I491" s="121"/>
      <c r="J491" s="121"/>
      <c r="K491" s="53"/>
      <c r="L491" s="120"/>
      <c r="M491" s="120"/>
      <c r="N491" s="120"/>
      <c r="O491" s="120"/>
      <c r="P491" s="120"/>
      <c r="Q491" s="120"/>
    </row>
    <row r="492" spans="6:17" x14ac:dyDescent="0.25">
      <c r="F492" s="120"/>
      <c r="G492" s="121"/>
      <c r="H492" s="120"/>
      <c r="I492" s="121"/>
      <c r="J492" s="121"/>
      <c r="K492" s="53"/>
      <c r="L492" s="120"/>
      <c r="M492" s="120"/>
      <c r="N492" s="120"/>
      <c r="O492" s="120"/>
      <c r="P492" s="120"/>
      <c r="Q492" s="120"/>
    </row>
    <row r="493" spans="6:17" x14ac:dyDescent="0.25">
      <c r="F493" s="120"/>
      <c r="G493" s="121"/>
      <c r="H493" s="120"/>
      <c r="I493" s="121"/>
      <c r="J493" s="121"/>
      <c r="K493" s="53"/>
      <c r="L493" s="120"/>
      <c r="M493" s="120"/>
      <c r="N493" s="120"/>
      <c r="O493" s="120"/>
      <c r="P493" s="120"/>
      <c r="Q493" s="120"/>
    </row>
    <row r="494" spans="6:17" x14ac:dyDescent="0.25">
      <c r="F494" s="120"/>
      <c r="G494" s="121"/>
      <c r="H494" s="120"/>
      <c r="I494" s="121"/>
      <c r="J494" s="121"/>
      <c r="K494" s="53"/>
      <c r="L494" s="120"/>
      <c r="M494" s="120"/>
      <c r="N494" s="120"/>
      <c r="O494" s="120"/>
      <c r="P494" s="120"/>
      <c r="Q494" s="120"/>
    </row>
    <row r="495" spans="6:17" x14ac:dyDescent="0.25">
      <c r="F495" s="120"/>
      <c r="G495" s="121"/>
      <c r="H495" s="120"/>
      <c r="I495" s="121"/>
      <c r="J495" s="121"/>
      <c r="K495" s="53"/>
      <c r="L495" s="120"/>
      <c r="M495" s="120"/>
      <c r="N495" s="120"/>
      <c r="O495" s="120"/>
      <c r="P495" s="120"/>
      <c r="Q495" s="120"/>
    </row>
    <row r="496" spans="6:17" x14ac:dyDescent="0.25">
      <c r="F496" s="120"/>
      <c r="G496" s="121"/>
      <c r="H496" s="120"/>
      <c r="I496" s="121"/>
      <c r="J496" s="121"/>
      <c r="K496" s="53"/>
      <c r="L496" s="120"/>
      <c r="M496" s="120"/>
      <c r="N496" s="120"/>
      <c r="O496" s="120"/>
      <c r="P496" s="120"/>
      <c r="Q496" s="120"/>
    </row>
    <row r="497" spans="6:17" x14ac:dyDescent="0.25">
      <c r="F497" s="120"/>
      <c r="G497" s="121"/>
      <c r="H497" s="120"/>
      <c r="I497" s="121"/>
      <c r="J497" s="121"/>
      <c r="K497" s="53"/>
      <c r="L497" s="120"/>
      <c r="M497" s="120"/>
      <c r="N497" s="120"/>
      <c r="O497" s="120"/>
      <c r="P497" s="120"/>
      <c r="Q497" s="120"/>
    </row>
    <row r="498" spans="6:17" x14ac:dyDescent="0.25">
      <c r="F498" s="120"/>
      <c r="G498" s="121"/>
      <c r="H498" s="120"/>
      <c r="I498" s="121"/>
      <c r="J498" s="121"/>
      <c r="K498" s="53"/>
      <c r="L498" s="120"/>
      <c r="M498" s="120"/>
      <c r="N498" s="120"/>
      <c r="O498" s="120"/>
      <c r="P498" s="120"/>
      <c r="Q498" s="120"/>
    </row>
    <row r="499" spans="6:17" x14ac:dyDescent="0.25">
      <c r="F499" s="120"/>
      <c r="G499" s="121"/>
      <c r="H499" s="120"/>
      <c r="I499" s="121"/>
      <c r="J499" s="121"/>
      <c r="K499" s="53"/>
      <c r="L499" s="120"/>
      <c r="M499" s="120"/>
      <c r="N499" s="120"/>
      <c r="O499" s="120"/>
      <c r="P499" s="120"/>
      <c r="Q499" s="120"/>
    </row>
    <row r="500" spans="6:17" x14ac:dyDescent="0.25">
      <c r="F500" s="120"/>
      <c r="G500" s="121"/>
      <c r="H500" s="120"/>
      <c r="I500" s="121"/>
      <c r="J500" s="121"/>
      <c r="K500" s="53"/>
      <c r="L500" s="120"/>
      <c r="M500" s="120"/>
      <c r="N500" s="120"/>
      <c r="O500" s="120"/>
      <c r="P500" s="120"/>
      <c r="Q500" s="120"/>
    </row>
    <row r="501" spans="6:17" x14ac:dyDescent="0.25">
      <c r="F501" s="120"/>
      <c r="G501" s="121"/>
      <c r="H501" s="120"/>
      <c r="I501" s="121"/>
      <c r="J501" s="121"/>
      <c r="K501" s="53"/>
      <c r="L501" s="120"/>
      <c r="M501" s="120"/>
      <c r="N501" s="120"/>
      <c r="O501" s="120"/>
      <c r="P501" s="120"/>
      <c r="Q501" s="120"/>
    </row>
    <row r="502" spans="6:17" x14ac:dyDescent="0.25">
      <c r="F502" s="120"/>
      <c r="G502" s="121"/>
      <c r="H502" s="120"/>
      <c r="I502" s="121"/>
      <c r="J502" s="121"/>
      <c r="K502" s="53"/>
      <c r="L502" s="120"/>
      <c r="M502" s="120"/>
      <c r="N502" s="120"/>
      <c r="O502" s="120"/>
      <c r="P502" s="120"/>
      <c r="Q502" s="120"/>
    </row>
    <row r="503" spans="6:17" x14ac:dyDescent="0.25">
      <c r="F503" s="120"/>
      <c r="G503" s="121"/>
      <c r="H503" s="120"/>
      <c r="I503" s="121"/>
      <c r="J503" s="121"/>
      <c r="K503" s="53"/>
      <c r="L503" s="120"/>
      <c r="M503" s="120"/>
      <c r="N503" s="120"/>
      <c r="O503" s="120"/>
      <c r="P503" s="120"/>
      <c r="Q503" s="120"/>
    </row>
    <row r="504" spans="6:17" x14ac:dyDescent="0.25">
      <c r="F504" s="120"/>
      <c r="G504" s="121"/>
      <c r="H504" s="120"/>
      <c r="I504" s="121"/>
      <c r="J504" s="121"/>
      <c r="K504" s="53"/>
      <c r="L504" s="120"/>
      <c r="M504" s="120"/>
      <c r="N504" s="120"/>
      <c r="O504" s="120"/>
      <c r="P504" s="120"/>
      <c r="Q504" s="120"/>
    </row>
    <row r="505" spans="6:17" x14ac:dyDescent="0.25">
      <c r="F505" s="120"/>
      <c r="G505" s="121"/>
      <c r="H505" s="120"/>
      <c r="I505" s="121"/>
      <c r="J505" s="121"/>
      <c r="K505" s="53"/>
      <c r="L505" s="120"/>
      <c r="M505" s="120"/>
      <c r="N505" s="120"/>
      <c r="O505" s="120"/>
      <c r="P505" s="120"/>
      <c r="Q505" s="120"/>
    </row>
    <row r="506" spans="6:17" x14ac:dyDescent="0.25">
      <c r="F506" s="120"/>
      <c r="G506" s="121"/>
      <c r="H506" s="120"/>
      <c r="I506" s="121"/>
      <c r="J506" s="121"/>
      <c r="K506" s="53"/>
      <c r="L506" s="120"/>
      <c r="M506" s="120"/>
      <c r="N506" s="120"/>
      <c r="O506" s="120"/>
      <c r="P506" s="120"/>
      <c r="Q506" s="120"/>
    </row>
    <row r="507" spans="6:17" x14ac:dyDescent="0.25">
      <c r="F507" s="120"/>
      <c r="G507" s="121"/>
      <c r="H507" s="120"/>
      <c r="I507" s="121"/>
      <c r="J507" s="121"/>
      <c r="K507" s="53"/>
      <c r="L507" s="120"/>
      <c r="M507" s="120"/>
      <c r="N507" s="120"/>
      <c r="O507" s="120"/>
      <c r="P507" s="120"/>
      <c r="Q507" s="120"/>
    </row>
    <row r="508" spans="6:17" x14ac:dyDescent="0.25">
      <c r="F508" s="120"/>
      <c r="G508" s="121"/>
      <c r="H508" s="120"/>
      <c r="I508" s="121"/>
      <c r="J508" s="121"/>
      <c r="K508" s="53"/>
      <c r="L508" s="120"/>
      <c r="M508" s="120"/>
      <c r="N508" s="120"/>
      <c r="O508" s="120"/>
      <c r="P508" s="120"/>
      <c r="Q508" s="120"/>
    </row>
    <row r="509" spans="6:17" x14ac:dyDescent="0.25">
      <c r="F509" s="120"/>
      <c r="G509" s="121"/>
      <c r="H509" s="120"/>
      <c r="I509" s="121"/>
      <c r="J509" s="121"/>
      <c r="K509" s="53"/>
      <c r="L509" s="120"/>
      <c r="M509" s="120"/>
      <c r="N509" s="120"/>
      <c r="O509" s="120"/>
      <c r="P509" s="120"/>
      <c r="Q509" s="120"/>
    </row>
    <row r="510" spans="6:17" x14ac:dyDescent="0.25">
      <c r="F510" s="120"/>
      <c r="G510" s="121"/>
      <c r="H510" s="120"/>
      <c r="I510" s="121"/>
      <c r="J510" s="121"/>
      <c r="K510" s="53"/>
      <c r="L510" s="120"/>
      <c r="M510" s="120"/>
      <c r="N510" s="120"/>
      <c r="O510" s="120"/>
      <c r="P510" s="120"/>
      <c r="Q510" s="120"/>
    </row>
    <row r="511" spans="6:17" x14ac:dyDescent="0.25">
      <c r="F511" s="120"/>
      <c r="G511" s="121"/>
      <c r="H511" s="120"/>
      <c r="I511" s="121"/>
      <c r="J511" s="121"/>
      <c r="K511" s="53"/>
      <c r="L511" s="120"/>
      <c r="M511" s="120"/>
      <c r="N511" s="120"/>
      <c r="O511" s="120"/>
      <c r="P511" s="120"/>
      <c r="Q511" s="120"/>
    </row>
    <row r="512" spans="6:17" x14ac:dyDescent="0.25">
      <c r="F512" s="120"/>
      <c r="G512" s="121"/>
      <c r="H512" s="120"/>
      <c r="I512" s="121"/>
      <c r="J512" s="121"/>
      <c r="K512" s="53"/>
      <c r="L512" s="120"/>
      <c r="M512" s="120"/>
      <c r="N512" s="120"/>
      <c r="O512" s="120"/>
      <c r="P512" s="120"/>
      <c r="Q512" s="120"/>
    </row>
    <row r="513" spans="6:17" x14ac:dyDescent="0.25">
      <c r="F513" s="120"/>
      <c r="G513" s="121"/>
      <c r="H513" s="120"/>
      <c r="I513" s="121"/>
      <c r="J513" s="121"/>
      <c r="K513" s="53"/>
      <c r="L513" s="120"/>
      <c r="M513" s="120"/>
      <c r="N513" s="120"/>
      <c r="O513" s="120"/>
      <c r="P513" s="120"/>
      <c r="Q513" s="120"/>
    </row>
    <row r="514" spans="6:17" x14ac:dyDescent="0.25">
      <c r="F514" s="120"/>
      <c r="G514" s="121"/>
      <c r="H514" s="120"/>
      <c r="I514" s="121"/>
      <c r="J514" s="121"/>
      <c r="K514" s="53"/>
      <c r="L514" s="120"/>
      <c r="M514" s="120"/>
      <c r="N514" s="120"/>
      <c r="O514" s="120"/>
      <c r="P514" s="120"/>
      <c r="Q514" s="120"/>
    </row>
    <row r="515" spans="6:17" x14ac:dyDescent="0.25">
      <c r="F515" s="120"/>
      <c r="G515" s="121"/>
      <c r="H515" s="120"/>
      <c r="I515" s="121"/>
      <c r="J515" s="121"/>
      <c r="K515" s="53"/>
      <c r="L515" s="120"/>
      <c r="M515" s="120"/>
      <c r="N515" s="120"/>
      <c r="O515" s="120"/>
      <c r="P515" s="120"/>
      <c r="Q515" s="120"/>
    </row>
    <row r="516" spans="6:17" x14ac:dyDescent="0.25">
      <c r="F516" s="120"/>
      <c r="G516" s="121"/>
      <c r="H516" s="120"/>
      <c r="I516" s="121"/>
      <c r="J516" s="121"/>
      <c r="K516" s="53"/>
      <c r="L516" s="120"/>
      <c r="M516" s="120"/>
      <c r="N516" s="120"/>
      <c r="O516" s="120"/>
      <c r="P516" s="120"/>
      <c r="Q516" s="120"/>
    </row>
    <row r="517" spans="6:17" x14ac:dyDescent="0.25">
      <c r="F517" s="120"/>
      <c r="G517" s="121"/>
      <c r="H517" s="120"/>
      <c r="I517" s="121"/>
      <c r="J517" s="121"/>
      <c r="K517" s="53"/>
      <c r="L517" s="120"/>
      <c r="M517" s="120"/>
      <c r="N517" s="120"/>
      <c r="O517" s="120"/>
      <c r="P517" s="120"/>
      <c r="Q517" s="120"/>
    </row>
    <row r="518" spans="6:17" x14ac:dyDescent="0.25">
      <c r="F518" s="120"/>
      <c r="G518" s="121"/>
      <c r="H518" s="120"/>
      <c r="I518" s="121"/>
      <c r="J518" s="121"/>
      <c r="K518" s="53"/>
      <c r="L518" s="120"/>
      <c r="M518" s="120"/>
      <c r="N518" s="120"/>
      <c r="O518" s="120"/>
      <c r="P518" s="120"/>
      <c r="Q518" s="120"/>
    </row>
    <row r="519" spans="6:17" x14ac:dyDescent="0.25">
      <c r="F519" s="120"/>
      <c r="G519" s="121"/>
      <c r="H519" s="120"/>
      <c r="I519" s="121"/>
      <c r="J519" s="121"/>
      <c r="K519" s="53"/>
      <c r="L519" s="120"/>
      <c r="M519" s="120"/>
      <c r="N519" s="120"/>
      <c r="O519" s="120"/>
      <c r="P519" s="120"/>
      <c r="Q519" s="120"/>
    </row>
    <row r="520" spans="6:17" x14ac:dyDescent="0.25">
      <c r="F520" s="120"/>
      <c r="G520" s="121"/>
      <c r="H520" s="120"/>
      <c r="I520" s="121"/>
      <c r="J520" s="121"/>
      <c r="K520" s="53"/>
      <c r="L520" s="120"/>
      <c r="M520" s="120"/>
      <c r="N520" s="120"/>
      <c r="O520" s="120"/>
      <c r="P520" s="120"/>
      <c r="Q520" s="120"/>
    </row>
    <row r="521" spans="6:17" x14ac:dyDescent="0.25">
      <c r="F521" s="120"/>
      <c r="G521" s="121"/>
      <c r="H521" s="120"/>
      <c r="I521" s="121"/>
      <c r="J521" s="121"/>
      <c r="K521" s="53"/>
      <c r="L521" s="120"/>
      <c r="M521" s="120"/>
      <c r="N521" s="120"/>
      <c r="O521" s="120"/>
      <c r="P521" s="120"/>
      <c r="Q521" s="120"/>
    </row>
    <row r="522" spans="6:17" x14ac:dyDescent="0.25">
      <c r="F522" s="120"/>
      <c r="G522" s="121"/>
      <c r="H522" s="120"/>
      <c r="I522" s="121"/>
      <c r="J522" s="121"/>
      <c r="K522" s="53"/>
      <c r="L522" s="120"/>
      <c r="M522" s="120"/>
      <c r="N522" s="120"/>
      <c r="O522" s="120"/>
      <c r="P522" s="120"/>
      <c r="Q522" s="120"/>
    </row>
    <row r="523" spans="6:17" x14ac:dyDescent="0.25">
      <c r="F523" s="120"/>
      <c r="G523" s="121"/>
      <c r="H523" s="120"/>
      <c r="I523" s="121"/>
      <c r="J523" s="121"/>
      <c r="K523" s="53"/>
      <c r="L523" s="120"/>
      <c r="M523" s="120"/>
      <c r="N523" s="120"/>
      <c r="O523" s="120"/>
      <c r="P523" s="120"/>
      <c r="Q523" s="120"/>
    </row>
    <row r="524" spans="6:17" x14ac:dyDescent="0.25">
      <c r="F524" s="120"/>
      <c r="G524" s="121"/>
      <c r="H524" s="120"/>
      <c r="I524" s="121"/>
      <c r="J524" s="121"/>
      <c r="K524" s="53"/>
      <c r="L524" s="120"/>
      <c r="M524" s="120"/>
      <c r="N524" s="120"/>
      <c r="O524" s="120"/>
      <c r="P524" s="120"/>
      <c r="Q524" s="120"/>
    </row>
    <row r="525" spans="6:17" x14ac:dyDescent="0.25">
      <c r="F525" s="120"/>
      <c r="G525" s="121"/>
      <c r="H525" s="120"/>
      <c r="I525" s="121"/>
      <c r="J525" s="121"/>
      <c r="K525" s="53"/>
      <c r="L525" s="120"/>
      <c r="M525" s="120"/>
      <c r="N525" s="120"/>
      <c r="O525" s="120"/>
      <c r="P525" s="120"/>
      <c r="Q525" s="120"/>
    </row>
    <row r="526" spans="6:17" x14ac:dyDescent="0.25">
      <c r="F526" s="120"/>
      <c r="G526" s="121"/>
      <c r="H526" s="120"/>
      <c r="I526" s="121"/>
      <c r="J526" s="121"/>
      <c r="K526" s="53"/>
      <c r="L526" s="120"/>
      <c r="M526" s="120"/>
      <c r="N526" s="120"/>
      <c r="O526" s="120"/>
      <c r="P526" s="120"/>
      <c r="Q526" s="120"/>
    </row>
    <row r="527" spans="6:17" x14ac:dyDescent="0.25">
      <c r="F527" s="120"/>
      <c r="G527" s="121"/>
      <c r="H527" s="120"/>
      <c r="I527" s="121"/>
      <c r="J527" s="121"/>
      <c r="K527" s="53"/>
      <c r="L527" s="120"/>
      <c r="M527" s="120"/>
      <c r="N527" s="120"/>
      <c r="O527" s="120"/>
      <c r="P527" s="120"/>
      <c r="Q527" s="120"/>
    </row>
    <row r="528" spans="6:17" x14ac:dyDescent="0.25">
      <c r="F528" s="120"/>
      <c r="G528" s="121"/>
      <c r="H528" s="120"/>
      <c r="I528" s="121"/>
      <c r="J528" s="121"/>
      <c r="K528" s="53"/>
      <c r="L528" s="120"/>
      <c r="M528" s="120"/>
      <c r="N528" s="120"/>
      <c r="O528" s="120"/>
      <c r="P528" s="120"/>
      <c r="Q528" s="120"/>
    </row>
    <row r="529" spans="6:17" x14ac:dyDescent="0.25">
      <c r="F529" s="120"/>
      <c r="G529" s="121"/>
      <c r="H529" s="120"/>
      <c r="I529" s="121"/>
      <c r="J529" s="121"/>
      <c r="K529" s="53"/>
      <c r="L529" s="120"/>
      <c r="M529" s="120"/>
      <c r="N529" s="120"/>
      <c r="O529" s="120"/>
      <c r="P529" s="120"/>
      <c r="Q529" s="120"/>
    </row>
    <row r="530" spans="6:17" x14ac:dyDescent="0.25">
      <c r="F530" s="120"/>
      <c r="G530" s="121"/>
      <c r="H530" s="120"/>
      <c r="I530" s="121"/>
      <c r="J530" s="121"/>
      <c r="K530" s="53"/>
      <c r="L530" s="120"/>
      <c r="M530" s="120"/>
      <c r="N530" s="120"/>
      <c r="O530" s="120"/>
      <c r="P530" s="120"/>
      <c r="Q530" s="120"/>
    </row>
    <row r="531" spans="6:17" x14ac:dyDescent="0.25">
      <c r="F531" s="120"/>
      <c r="G531" s="121"/>
      <c r="H531" s="120"/>
      <c r="I531" s="121"/>
      <c r="J531" s="121"/>
      <c r="K531" s="53"/>
      <c r="L531" s="120"/>
      <c r="M531" s="120"/>
      <c r="N531" s="120"/>
      <c r="O531" s="120"/>
      <c r="P531" s="120"/>
      <c r="Q531" s="120"/>
    </row>
    <row r="532" spans="6:17" x14ac:dyDescent="0.25">
      <c r="F532" s="120"/>
      <c r="G532" s="121"/>
      <c r="H532" s="120"/>
      <c r="I532" s="121"/>
      <c r="J532" s="121"/>
      <c r="K532" s="53"/>
      <c r="L532" s="120"/>
      <c r="M532" s="120"/>
      <c r="N532" s="120"/>
      <c r="O532" s="120"/>
      <c r="P532" s="120"/>
      <c r="Q532" s="120"/>
    </row>
    <row r="533" spans="6:17" x14ac:dyDescent="0.25">
      <c r="F533" s="120"/>
      <c r="G533" s="121"/>
      <c r="H533" s="120"/>
      <c r="I533" s="121"/>
      <c r="J533" s="121"/>
      <c r="K533" s="53"/>
      <c r="L533" s="120"/>
      <c r="M533" s="120"/>
      <c r="N533" s="120"/>
      <c r="O533" s="120"/>
      <c r="P533" s="120"/>
      <c r="Q533" s="120"/>
    </row>
    <row r="534" spans="6:17" x14ac:dyDescent="0.25">
      <c r="F534" s="120"/>
      <c r="G534" s="121"/>
      <c r="H534" s="120"/>
      <c r="I534" s="121"/>
      <c r="J534" s="121"/>
      <c r="K534" s="53"/>
      <c r="L534" s="120"/>
      <c r="M534" s="120"/>
      <c r="N534" s="120"/>
      <c r="O534" s="120"/>
      <c r="P534" s="120"/>
      <c r="Q534" s="120"/>
    </row>
    <row r="535" spans="6:17" x14ac:dyDescent="0.25">
      <c r="F535" s="120"/>
      <c r="G535" s="121"/>
      <c r="H535" s="120"/>
      <c r="I535" s="121"/>
      <c r="J535" s="121"/>
      <c r="K535" s="53"/>
      <c r="L535" s="120"/>
      <c r="M535" s="120"/>
      <c r="N535" s="120"/>
      <c r="O535" s="120"/>
      <c r="P535" s="120"/>
      <c r="Q535" s="120"/>
    </row>
    <row r="536" spans="6:17" x14ac:dyDescent="0.25">
      <c r="F536" s="120"/>
      <c r="G536" s="121"/>
      <c r="H536" s="120"/>
      <c r="I536" s="121"/>
      <c r="J536" s="121"/>
      <c r="K536" s="53"/>
      <c r="L536" s="120"/>
      <c r="M536" s="120"/>
      <c r="N536" s="120"/>
      <c r="O536" s="120"/>
      <c r="P536" s="120"/>
      <c r="Q536" s="120"/>
    </row>
    <row r="537" spans="6:17" x14ac:dyDescent="0.25">
      <c r="F537" s="120"/>
      <c r="G537" s="121"/>
      <c r="H537" s="120"/>
      <c r="I537" s="121"/>
      <c r="J537" s="121"/>
      <c r="K537" s="53"/>
      <c r="L537" s="120"/>
      <c r="M537" s="120"/>
      <c r="N537" s="120"/>
      <c r="O537" s="120"/>
      <c r="P537" s="120"/>
      <c r="Q537" s="120"/>
    </row>
    <row r="538" spans="6:17" x14ac:dyDescent="0.25">
      <c r="F538" s="120"/>
      <c r="G538" s="121"/>
      <c r="H538" s="120"/>
      <c r="I538" s="121"/>
      <c r="J538" s="121"/>
      <c r="K538" s="53"/>
      <c r="L538" s="120"/>
      <c r="M538" s="120"/>
      <c r="N538" s="120"/>
      <c r="O538" s="120"/>
      <c r="P538" s="120"/>
      <c r="Q538" s="120"/>
    </row>
    <row r="539" spans="6:17" x14ac:dyDescent="0.25">
      <c r="F539" s="120"/>
      <c r="G539" s="121"/>
      <c r="H539" s="120"/>
      <c r="I539" s="121"/>
      <c r="J539" s="121"/>
      <c r="K539" s="53"/>
      <c r="L539" s="120"/>
      <c r="M539" s="120"/>
      <c r="N539" s="120"/>
      <c r="O539" s="120"/>
      <c r="P539" s="120"/>
      <c r="Q539" s="120"/>
    </row>
    <row r="540" spans="6:17" x14ac:dyDescent="0.25">
      <c r="F540" s="120"/>
      <c r="G540" s="121"/>
      <c r="H540" s="120"/>
      <c r="I540" s="121"/>
      <c r="J540" s="121"/>
      <c r="K540" s="53"/>
      <c r="L540" s="120"/>
      <c r="M540" s="120"/>
      <c r="N540" s="120"/>
      <c r="O540" s="120"/>
      <c r="P540" s="120"/>
      <c r="Q540" s="120"/>
    </row>
    <row r="541" spans="6:17" x14ac:dyDescent="0.25">
      <c r="F541" s="120"/>
      <c r="G541" s="121"/>
      <c r="H541" s="120"/>
      <c r="I541" s="121"/>
      <c r="J541" s="121"/>
      <c r="K541" s="53"/>
      <c r="L541" s="120"/>
      <c r="M541" s="120"/>
      <c r="N541" s="120"/>
      <c r="O541" s="120"/>
      <c r="P541" s="120"/>
      <c r="Q541" s="120"/>
    </row>
    <row r="542" spans="6:17" x14ac:dyDescent="0.25">
      <c r="F542" s="120"/>
      <c r="G542" s="121"/>
      <c r="H542" s="120"/>
      <c r="I542" s="121"/>
      <c r="J542" s="121"/>
      <c r="K542" s="53"/>
      <c r="L542" s="120"/>
      <c r="M542" s="120"/>
      <c r="N542" s="120"/>
      <c r="O542" s="120"/>
      <c r="P542" s="120"/>
      <c r="Q542" s="120"/>
    </row>
    <row r="543" spans="6:17" x14ac:dyDescent="0.25">
      <c r="F543" s="120"/>
      <c r="G543" s="121"/>
      <c r="H543" s="120"/>
      <c r="I543" s="121"/>
      <c r="J543" s="121"/>
      <c r="K543" s="53"/>
      <c r="L543" s="120"/>
      <c r="M543" s="120"/>
      <c r="N543" s="120"/>
      <c r="O543" s="120"/>
      <c r="P543" s="120"/>
      <c r="Q543" s="120"/>
    </row>
    <row r="544" spans="6:17" x14ac:dyDescent="0.25">
      <c r="F544" s="120"/>
      <c r="G544" s="121"/>
      <c r="H544" s="120"/>
      <c r="I544" s="121"/>
      <c r="J544" s="121"/>
      <c r="K544" s="53"/>
      <c r="L544" s="120"/>
      <c r="M544" s="120"/>
      <c r="N544" s="120"/>
      <c r="O544" s="120"/>
      <c r="P544" s="120"/>
      <c r="Q544" s="120"/>
    </row>
    <row r="545" spans="6:17" x14ac:dyDescent="0.25">
      <c r="F545" s="120"/>
      <c r="G545" s="121"/>
      <c r="H545" s="120"/>
      <c r="I545" s="121"/>
      <c r="J545" s="121"/>
      <c r="K545" s="53"/>
      <c r="L545" s="120"/>
      <c r="M545" s="120"/>
      <c r="N545" s="120"/>
      <c r="O545" s="120"/>
      <c r="P545" s="120"/>
      <c r="Q545" s="120"/>
    </row>
    <row r="546" spans="6:17" x14ac:dyDescent="0.25">
      <c r="F546" s="120"/>
      <c r="G546" s="121"/>
      <c r="H546" s="120"/>
      <c r="I546" s="121"/>
      <c r="J546" s="121"/>
      <c r="K546" s="53"/>
      <c r="L546" s="120"/>
      <c r="M546" s="120"/>
      <c r="N546" s="120"/>
      <c r="O546" s="120"/>
      <c r="P546" s="120"/>
      <c r="Q546" s="120"/>
    </row>
    <row r="547" spans="6:17" x14ac:dyDescent="0.25">
      <c r="F547" s="120"/>
      <c r="G547" s="121"/>
      <c r="H547" s="120"/>
      <c r="I547" s="121"/>
      <c r="J547" s="121"/>
      <c r="K547" s="53"/>
      <c r="L547" s="120"/>
      <c r="M547" s="120"/>
      <c r="N547" s="120"/>
      <c r="O547" s="120"/>
      <c r="P547" s="120"/>
      <c r="Q547" s="120"/>
    </row>
    <row r="548" spans="6:17" x14ac:dyDescent="0.25">
      <c r="F548" s="120"/>
      <c r="G548" s="121"/>
      <c r="H548" s="120"/>
      <c r="I548" s="121"/>
      <c r="J548" s="121"/>
      <c r="K548" s="53"/>
      <c r="L548" s="120"/>
      <c r="M548" s="120"/>
      <c r="N548" s="120"/>
      <c r="O548" s="120"/>
      <c r="P548" s="120"/>
      <c r="Q548" s="120"/>
    </row>
    <row r="549" spans="6:17" x14ac:dyDescent="0.25">
      <c r="F549" s="120"/>
      <c r="G549" s="121"/>
      <c r="H549" s="120"/>
      <c r="I549" s="121"/>
      <c r="J549" s="121"/>
      <c r="K549" s="53"/>
      <c r="L549" s="120"/>
      <c r="M549" s="120"/>
      <c r="N549" s="120"/>
      <c r="O549" s="120"/>
      <c r="P549" s="120"/>
      <c r="Q549" s="120"/>
    </row>
    <row r="550" spans="6:17" x14ac:dyDescent="0.25">
      <c r="F550" s="120"/>
      <c r="G550" s="121"/>
      <c r="H550" s="120"/>
      <c r="I550" s="121"/>
      <c r="J550" s="121"/>
      <c r="K550" s="53"/>
      <c r="L550" s="120"/>
      <c r="M550" s="120"/>
      <c r="N550" s="120"/>
      <c r="O550" s="120"/>
      <c r="P550" s="120"/>
      <c r="Q550" s="120"/>
    </row>
    <row r="551" spans="6:17" x14ac:dyDescent="0.25">
      <c r="F551" s="120"/>
      <c r="G551" s="121"/>
      <c r="H551" s="120"/>
      <c r="I551" s="121"/>
      <c r="J551" s="121"/>
      <c r="K551" s="53"/>
      <c r="L551" s="120"/>
      <c r="M551" s="120"/>
      <c r="N551" s="120"/>
      <c r="O551" s="120"/>
      <c r="P551" s="120"/>
      <c r="Q551" s="120"/>
    </row>
    <row r="552" spans="6:17" x14ac:dyDescent="0.25">
      <c r="F552" s="120"/>
      <c r="G552" s="121"/>
      <c r="H552" s="120"/>
      <c r="I552" s="121"/>
      <c r="J552" s="121"/>
      <c r="K552" s="53"/>
      <c r="L552" s="120"/>
      <c r="M552" s="120"/>
      <c r="N552" s="120"/>
      <c r="O552" s="120"/>
      <c r="P552" s="120"/>
      <c r="Q552" s="120"/>
    </row>
    <row r="553" spans="6:17" x14ac:dyDescent="0.25">
      <c r="F553" s="120"/>
      <c r="G553" s="121"/>
      <c r="H553" s="120"/>
      <c r="I553" s="121"/>
      <c r="J553" s="121"/>
      <c r="K553" s="53"/>
      <c r="L553" s="120"/>
      <c r="M553" s="120"/>
      <c r="N553" s="120"/>
      <c r="O553" s="120"/>
      <c r="P553" s="120"/>
      <c r="Q553" s="120"/>
    </row>
    <row r="554" spans="6:17" x14ac:dyDescent="0.25">
      <c r="F554" s="120"/>
      <c r="G554" s="121"/>
      <c r="H554" s="120"/>
      <c r="I554" s="121"/>
      <c r="J554" s="121"/>
      <c r="K554" s="53"/>
      <c r="L554" s="120"/>
      <c r="M554" s="120"/>
      <c r="N554" s="120"/>
      <c r="O554" s="120"/>
      <c r="P554" s="120"/>
      <c r="Q554" s="120"/>
    </row>
    <row r="555" spans="6:17" x14ac:dyDescent="0.25">
      <c r="F555" s="120"/>
      <c r="G555" s="121"/>
      <c r="H555" s="120"/>
      <c r="I555" s="121"/>
      <c r="J555" s="121"/>
      <c r="K555" s="53"/>
      <c r="L555" s="120"/>
      <c r="M555" s="120"/>
      <c r="N555" s="120"/>
      <c r="O555" s="120"/>
      <c r="P555" s="120"/>
      <c r="Q555" s="120"/>
    </row>
    <row r="556" spans="6:17" x14ac:dyDescent="0.25">
      <c r="F556" s="120"/>
      <c r="G556" s="121"/>
      <c r="H556" s="120"/>
      <c r="I556" s="121"/>
      <c r="J556" s="121"/>
      <c r="K556" s="53"/>
      <c r="L556" s="120"/>
      <c r="M556" s="120"/>
      <c r="N556" s="120"/>
      <c r="O556" s="120"/>
      <c r="P556" s="120"/>
      <c r="Q556" s="120"/>
    </row>
    <row r="557" spans="6:17" x14ac:dyDescent="0.25">
      <c r="F557" s="120"/>
      <c r="G557" s="121"/>
      <c r="H557" s="120"/>
      <c r="I557" s="121"/>
      <c r="J557" s="121"/>
      <c r="K557" s="53"/>
      <c r="L557" s="120"/>
      <c r="M557" s="120"/>
      <c r="N557" s="120"/>
      <c r="O557" s="120"/>
      <c r="P557" s="120"/>
      <c r="Q557" s="120"/>
    </row>
    <row r="558" spans="6:17" x14ac:dyDescent="0.25">
      <c r="F558" s="120"/>
      <c r="G558" s="121"/>
      <c r="H558" s="120"/>
      <c r="I558" s="121"/>
      <c r="J558" s="121"/>
      <c r="K558" s="53"/>
      <c r="L558" s="120"/>
      <c r="M558" s="120"/>
      <c r="N558" s="120"/>
      <c r="O558" s="120"/>
      <c r="P558" s="120"/>
      <c r="Q558" s="120"/>
    </row>
    <row r="559" spans="6:17" x14ac:dyDescent="0.25">
      <c r="F559" s="120"/>
      <c r="G559" s="121"/>
      <c r="H559" s="120"/>
      <c r="I559" s="121"/>
      <c r="J559" s="121"/>
      <c r="K559" s="53"/>
      <c r="L559" s="120"/>
      <c r="M559" s="120"/>
      <c r="N559" s="120"/>
      <c r="O559" s="120"/>
      <c r="P559" s="120"/>
      <c r="Q559" s="120"/>
    </row>
    <row r="560" spans="6:17" x14ac:dyDescent="0.25">
      <c r="F560" s="120"/>
      <c r="G560" s="121"/>
      <c r="H560" s="120"/>
      <c r="I560" s="121"/>
      <c r="J560" s="121"/>
      <c r="K560" s="53"/>
      <c r="L560" s="120"/>
      <c r="M560" s="120"/>
      <c r="N560" s="120"/>
      <c r="O560" s="120"/>
      <c r="P560" s="120"/>
      <c r="Q560" s="120"/>
    </row>
    <row r="561" spans="6:17" x14ac:dyDescent="0.25">
      <c r="F561" s="120"/>
      <c r="G561" s="121"/>
      <c r="H561" s="120"/>
      <c r="I561" s="121"/>
      <c r="J561" s="121"/>
      <c r="K561" s="53"/>
      <c r="L561" s="120"/>
      <c r="M561" s="120"/>
      <c r="N561" s="120"/>
      <c r="O561" s="120"/>
      <c r="P561" s="120"/>
      <c r="Q561" s="120"/>
    </row>
    <row r="562" spans="6:17" x14ac:dyDescent="0.25">
      <c r="F562" s="120"/>
      <c r="G562" s="121"/>
      <c r="H562" s="120"/>
      <c r="I562" s="121"/>
      <c r="J562" s="121"/>
      <c r="K562" s="53"/>
      <c r="L562" s="120"/>
      <c r="M562" s="120"/>
      <c r="N562" s="120"/>
      <c r="O562" s="120"/>
      <c r="P562" s="120"/>
      <c r="Q562" s="120"/>
    </row>
    <row r="563" spans="6:17" x14ac:dyDescent="0.25">
      <c r="F563" s="120"/>
      <c r="G563" s="121"/>
      <c r="H563" s="120"/>
      <c r="I563" s="121"/>
      <c r="J563" s="121"/>
      <c r="K563" s="53"/>
      <c r="L563" s="120"/>
      <c r="M563" s="120"/>
      <c r="N563" s="120"/>
      <c r="O563" s="120"/>
      <c r="P563" s="120"/>
      <c r="Q563" s="120"/>
    </row>
    <row r="564" spans="6:17" x14ac:dyDescent="0.25">
      <c r="F564" s="120"/>
      <c r="G564" s="121"/>
      <c r="H564" s="120"/>
      <c r="I564" s="121"/>
      <c r="J564" s="121"/>
      <c r="K564" s="53"/>
      <c r="L564" s="120"/>
      <c r="M564" s="120"/>
      <c r="N564" s="120"/>
      <c r="O564" s="120"/>
      <c r="P564" s="120"/>
      <c r="Q564" s="120"/>
    </row>
    <row r="565" spans="6:17" x14ac:dyDescent="0.25">
      <c r="F565" s="120"/>
      <c r="G565" s="121"/>
      <c r="H565" s="120"/>
      <c r="I565" s="121"/>
      <c r="J565" s="121"/>
      <c r="K565" s="53"/>
      <c r="L565" s="120"/>
      <c r="M565" s="120"/>
      <c r="N565" s="120"/>
      <c r="O565" s="120"/>
      <c r="P565" s="120"/>
      <c r="Q565" s="120"/>
    </row>
    <row r="566" spans="6:17" x14ac:dyDescent="0.25">
      <c r="F566" s="120"/>
      <c r="G566" s="121"/>
      <c r="H566" s="120"/>
      <c r="I566" s="121"/>
      <c r="J566" s="121"/>
      <c r="K566" s="53"/>
      <c r="L566" s="120"/>
      <c r="M566" s="120"/>
      <c r="N566" s="120"/>
      <c r="O566" s="120"/>
      <c r="P566" s="120"/>
      <c r="Q566" s="120"/>
    </row>
    <row r="567" spans="6:17" x14ac:dyDescent="0.25">
      <c r="F567" s="120"/>
      <c r="G567" s="121"/>
      <c r="H567" s="120"/>
      <c r="I567" s="121"/>
      <c r="J567" s="121"/>
      <c r="K567" s="53"/>
      <c r="L567" s="120"/>
      <c r="M567" s="120"/>
      <c r="N567" s="120"/>
      <c r="O567" s="120"/>
      <c r="P567" s="120"/>
      <c r="Q567" s="120"/>
    </row>
    <row r="568" spans="6:17" x14ac:dyDescent="0.25">
      <c r="F568" s="120"/>
      <c r="G568" s="121"/>
      <c r="H568" s="120"/>
      <c r="I568" s="121"/>
      <c r="J568" s="121"/>
      <c r="K568" s="53"/>
      <c r="L568" s="120"/>
      <c r="M568" s="120"/>
      <c r="N568" s="120"/>
      <c r="O568" s="120"/>
      <c r="P568" s="120"/>
      <c r="Q568" s="120"/>
    </row>
    <row r="569" spans="6:17" x14ac:dyDescent="0.25">
      <c r="F569" s="120"/>
      <c r="G569" s="121"/>
      <c r="H569" s="120"/>
      <c r="I569" s="121"/>
      <c r="J569" s="121"/>
      <c r="K569" s="53"/>
      <c r="L569" s="120"/>
      <c r="M569" s="120"/>
      <c r="N569" s="120"/>
      <c r="O569" s="120"/>
      <c r="P569" s="120"/>
      <c r="Q569" s="120"/>
    </row>
    <row r="570" spans="6:17" x14ac:dyDescent="0.25">
      <c r="F570" s="120"/>
      <c r="G570" s="121"/>
      <c r="H570" s="120"/>
      <c r="I570" s="121"/>
      <c r="J570" s="121"/>
      <c r="K570" s="53"/>
      <c r="L570" s="120"/>
      <c r="M570" s="120"/>
      <c r="N570" s="120"/>
      <c r="O570" s="120"/>
      <c r="P570" s="120"/>
      <c r="Q570" s="120"/>
    </row>
    <row r="571" spans="6:17" x14ac:dyDescent="0.25">
      <c r="F571" s="120"/>
      <c r="G571" s="121"/>
      <c r="H571" s="120"/>
      <c r="I571" s="121"/>
      <c r="J571" s="121"/>
      <c r="K571" s="53"/>
      <c r="L571" s="120"/>
      <c r="M571" s="120"/>
      <c r="N571" s="120"/>
      <c r="O571" s="120"/>
      <c r="P571" s="120"/>
      <c r="Q571" s="120"/>
    </row>
    <row r="572" spans="6:17" x14ac:dyDescent="0.25">
      <c r="F572" s="120"/>
      <c r="G572" s="121"/>
      <c r="H572" s="120"/>
      <c r="I572" s="121"/>
      <c r="J572" s="121"/>
      <c r="K572" s="53"/>
      <c r="L572" s="120"/>
      <c r="M572" s="120"/>
      <c r="N572" s="120"/>
      <c r="O572" s="120"/>
      <c r="P572" s="120"/>
      <c r="Q572" s="120"/>
    </row>
    <row r="573" spans="6:17" x14ac:dyDescent="0.25">
      <c r="F573" s="120"/>
      <c r="G573" s="121"/>
      <c r="H573" s="120"/>
      <c r="I573" s="121"/>
      <c r="J573" s="121"/>
      <c r="K573" s="53"/>
      <c r="L573" s="120"/>
      <c r="M573" s="120"/>
      <c r="N573" s="120"/>
      <c r="O573" s="120"/>
      <c r="P573" s="120"/>
      <c r="Q573" s="120"/>
    </row>
    <row r="574" spans="6:17" x14ac:dyDescent="0.25">
      <c r="F574" s="120"/>
      <c r="G574" s="121"/>
      <c r="H574" s="120"/>
      <c r="I574" s="121"/>
      <c r="J574" s="121"/>
      <c r="K574" s="53"/>
      <c r="L574" s="120"/>
      <c r="M574" s="120"/>
      <c r="N574" s="120"/>
      <c r="O574" s="120"/>
      <c r="P574" s="120"/>
      <c r="Q574" s="120"/>
    </row>
    <row r="575" spans="6:17" x14ac:dyDescent="0.25">
      <c r="F575" s="120"/>
      <c r="G575" s="121"/>
      <c r="H575" s="120"/>
      <c r="I575" s="121"/>
      <c r="J575" s="121"/>
      <c r="K575" s="53"/>
      <c r="L575" s="120"/>
      <c r="M575" s="120"/>
      <c r="N575" s="120"/>
      <c r="O575" s="120"/>
      <c r="P575" s="120"/>
      <c r="Q575" s="120"/>
    </row>
    <row r="576" spans="6:17" x14ac:dyDescent="0.25">
      <c r="F576" s="120"/>
      <c r="G576" s="121"/>
      <c r="H576" s="120"/>
      <c r="I576" s="121"/>
      <c r="J576" s="121"/>
      <c r="K576" s="53"/>
      <c r="L576" s="120"/>
      <c r="M576" s="120"/>
      <c r="N576" s="120"/>
      <c r="O576" s="120"/>
      <c r="P576" s="120"/>
      <c r="Q576" s="120"/>
    </row>
    <row r="577" spans="6:17" x14ac:dyDescent="0.25">
      <c r="F577" s="120"/>
      <c r="G577" s="121"/>
      <c r="H577" s="120"/>
      <c r="I577" s="121"/>
      <c r="J577" s="121"/>
      <c r="K577" s="53"/>
      <c r="L577" s="120"/>
      <c r="M577" s="120"/>
      <c r="N577" s="120"/>
      <c r="O577" s="120"/>
      <c r="P577" s="120"/>
      <c r="Q577" s="120"/>
    </row>
    <row r="578" spans="6:17" x14ac:dyDescent="0.25">
      <c r="F578" s="120"/>
      <c r="G578" s="121"/>
      <c r="H578" s="120"/>
      <c r="I578" s="121"/>
      <c r="J578" s="121"/>
      <c r="K578" s="53"/>
      <c r="L578" s="120"/>
      <c r="M578" s="120"/>
      <c r="N578" s="120"/>
      <c r="O578" s="120"/>
      <c r="P578" s="120"/>
      <c r="Q578" s="120"/>
    </row>
    <row r="579" spans="6:17" x14ac:dyDescent="0.25">
      <c r="F579" s="120"/>
      <c r="G579" s="121"/>
      <c r="H579" s="120"/>
      <c r="I579" s="121"/>
      <c r="J579" s="121"/>
      <c r="K579" s="53"/>
      <c r="L579" s="120"/>
      <c r="M579" s="120"/>
      <c r="N579" s="120"/>
      <c r="O579" s="120"/>
      <c r="P579" s="120"/>
      <c r="Q579" s="120"/>
    </row>
    <row r="580" spans="6:17" x14ac:dyDescent="0.25">
      <c r="F580" s="120"/>
      <c r="G580" s="121"/>
      <c r="H580" s="120"/>
      <c r="I580" s="121"/>
      <c r="J580" s="121"/>
      <c r="K580" s="53"/>
      <c r="L580" s="120"/>
      <c r="M580" s="120"/>
      <c r="N580" s="120"/>
      <c r="O580" s="120"/>
      <c r="P580" s="120"/>
      <c r="Q580" s="120"/>
    </row>
    <row r="581" spans="6:17" x14ac:dyDescent="0.25">
      <c r="F581" s="120"/>
      <c r="G581" s="121"/>
      <c r="H581" s="120"/>
      <c r="I581" s="121"/>
      <c r="J581" s="121"/>
      <c r="K581" s="53"/>
      <c r="L581" s="120"/>
      <c r="M581" s="120"/>
      <c r="N581" s="120"/>
      <c r="O581" s="120"/>
      <c r="P581" s="120"/>
      <c r="Q581" s="120"/>
    </row>
    <row r="582" spans="6:17" x14ac:dyDescent="0.25">
      <c r="F582" s="120"/>
      <c r="G582" s="121"/>
      <c r="H582" s="120"/>
      <c r="I582" s="121"/>
      <c r="J582" s="121"/>
      <c r="K582" s="53"/>
      <c r="L582" s="120"/>
      <c r="M582" s="120"/>
      <c r="N582" s="120"/>
      <c r="O582" s="120"/>
      <c r="P582" s="120"/>
      <c r="Q582" s="120"/>
    </row>
    <row r="583" spans="6:17" x14ac:dyDescent="0.25">
      <c r="F583" s="120"/>
      <c r="G583" s="121"/>
      <c r="H583" s="120"/>
      <c r="I583" s="121"/>
      <c r="J583" s="121"/>
      <c r="K583" s="53"/>
      <c r="L583" s="120"/>
      <c r="M583" s="120"/>
      <c r="N583" s="120"/>
      <c r="O583" s="120"/>
      <c r="P583" s="120"/>
      <c r="Q583" s="120"/>
    </row>
    <row r="584" spans="6:17" x14ac:dyDescent="0.25">
      <c r="F584" s="120"/>
      <c r="G584" s="121"/>
      <c r="H584" s="120"/>
      <c r="I584" s="121"/>
      <c r="J584" s="121"/>
      <c r="K584" s="53"/>
      <c r="L584" s="120"/>
      <c r="M584" s="120"/>
      <c r="N584" s="120"/>
      <c r="O584" s="120"/>
      <c r="P584" s="120"/>
      <c r="Q584" s="120"/>
    </row>
    <row r="585" spans="6:17" x14ac:dyDescent="0.25">
      <c r="F585" s="120"/>
      <c r="G585" s="121"/>
      <c r="H585" s="120"/>
      <c r="I585" s="121"/>
      <c r="J585" s="121"/>
      <c r="K585" s="53"/>
      <c r="L585" s="120"/>
      <c r="M585" s="120"/>
      <c r="N585" s="120"/>
      <c r="O585" s="120"/>
      <c r="P585" s="120"/>
      <c r="Q585" s="120"/>
    </row>
    <row r="586" spans="6:17" x14ac:dyDescent="0.25">
      <c r="F586" s="120"/>
      <c r="G586" s="121"/>
      <c r="H586" s="120"/>
      <c r="I586" s="121"/>
      <c r="J586" s="121"/>
      <c r="K586" s="53"/>
      <c r="L586" s="120"/>
      <c r="M586" s="120"/>
      <c r="N586" s="120"/>
      <c r="O586" s="120"/>
      <c r="P586" s="120"/>
      <c r="Q586" s="120"/>
    </row>
    <row r="587" spans="6:17" x14ac:dyDescent="0.25">
      <c r="F587" s="120"/>
      <c r="G587" s="121"/>
      <c r="H587" s="120"/>
      <c r="I587" s="121"/>
      <c r="J587" s="121"/>
      <c r="K587" s="53"/>
      <c r="L587" s="120"/>
      <c r="M587" s="120"/>
      <c r="N587" s="120"/>
      <c r="O587" s="120"/>
      <c r="P587" s="120"/>
      <c r="Q587" s="120"/>
    </row>
    <row r="588" spans="6:17" x14ac:dyDescent="0.25">
      <c r="F588" s="120"/>
      <c r="G588" s="121"/>
      <c r="H588" s="120"/>
      <c r="I588" s="121"/>
      <c r="J588" s="121"/>
      <c r="K588" s="53"/>
      <c r="L588" s="120"/>
      <c r="M588" s="120"/>
      <c r="N588" s="120"/>
      <c r="O588" s="120"/>
      <c r="P588" s="120"/>
      <c r="Q588" s="120"/>
    </row>
    <row r="589" spans="6:17" x14ac:dyDescent="0.25">
      <c r="F589" s="120"/>
      <c r="G589" s="121"/>
      <c r="H589" s="120"/>
      <c r="I589" s="121"/>
      <c r="J589" s="121"/>
      <c r="K589" s="53"/>
      <c r="L589" s="120"/>
      <c r="M589" s="120"/>
      <c r="N589" s="120"/>
      <c r="O589" s="120"/>
      <c r="P589" s="120"/>
      <c r="Q589" s="120"/>
    </row>
    <row r="590" spans="6:17" x14ac:dyDescent="0.25">
      <c r="F590" s="120"/>
      <c r="G590" s="121"/>
      <c r="H590" s="120"/>
      <c r="I590" s="121"/>
      <c r="J590" s="121"/>
      <c r="K590" s="53"/>
      <c r="L590" s="120"/>
      <c r="M590" s="120"/>
      <c r="N590" s="120"/>
      <c r="O590" s="120"/>
      <c r="P590" s="120"/>
      <c r="Q590" s="120"/>
    </row>
    <row r="591" spans="6:17" x14ac:dyDescent="0.25">
      <c r="F591" s="120"/>
      <c r="G591" s="121"/>
      <c r="H591" s="120"/>
      <c r="I591" s="121"/>
      <c r="J591" s="121"/>
      <c r="K591" s="53"/>
      <c r="L591" s="120"/>
      <c r="M591" s="120"/>
      <c r="N591" s="120"/>
      <c r="O591" s="120"/>
      <c r="P591" s="120"/>
      <c r="Q591" s="120"/>
    </row>
    <row r="592" spans="6:17" x14ac:dyDescent="0.25">
      <c r="F592" s="120"/>
      <c r="G592" s="121"/>
      <c r="H592" s="120"/>
      <c r="I592" s="121"/>
      <c r="J592" s="121"/>
      <c r="K592" s="53"/>
      <c r="L592" s="120"/>
      <c r="M592" s="120"/>
      <c r="N592" s="120"/>
      <c r="O592" s="120"/>
      <c r="P592" s="120"/>
      <c r="Q592" s="120"/>
    </row>
    <row r="593" spans="6:17" x14ac:dyDescent="0.25">
      <c r="F593" s="120"/>
      <c r="G593" s="121"/>
      <c r="H593" s="120"/>
      <c r="I593" s="121"/>
      <c r="J593" s="121"/>
      <c r="K593" s="53"/>
      <c r="L593" s="120"/>
      <c r="M593" s="120"/>
      <c r="N593" s="120"/>
      <c r="O593" s="120"/>
      <c r="P593" s="120"/>
      <c r="Q593" s="120"/>
    </row>
    <row r="594" spans="6:17" x14ac:dyDescent="0.25">
      <c r="F594" s="120"/>
      <c r="G594" s="121"/>
      <c r="H594" s="120"/>
      <c r="I594" s="121"/>
      <c r="J594" s="121"/>
      <c r="K594" s="53"/>
      <c r="L594" s="120"/>
      <c r="M594" s="120"/>
      <c r="N594" s="120"/>
      <c r="O594" s="120"/>
      <c r="P594" s="120"/>
      <c r="Q594" s="120"/>
    </row>
    <row r="595" spans="6:17" x14ac:dyDescent="0.25">
      <c r="F595" s="120"/>
      <c r="G595" s="121"/>
      <c r="H595" s="120"/>
      <c r="I595" s="121"/>
      <c r="J595" s="121"/>
      <c r="K595" s="53"/>
      <c r="L595" s="120"/>
      <c r="M595" s="120"/>
      <c r="N595" s="120"/>
      <c r="O595" s="120"/>
      <c r="P595" s="120"/>
      <c r="Q595" s="120"/>
    </row>
    <row r="596" spans="6:17" x14ac:dyDescent="0.25">
      <c r="F596" s="120"/>
      <c r="G596" s="121"/>
      <c r="H596" s="120"/>
      <c r="I596" s="121"/>
      <c r="J596" s="121"/>
      <c r="K596" s="53"/>
      <c r="L596" s="120"/>
      <c r="M596" s="120"/>
      <c r="N596" s="120"/>
      <c r="O596" s="120"/>
      <c r="P596" s="120"/>
      <c r="Q596" s="120"/>
    </row>
    <row r="597" spans="6:17" x14ac:dyDescent="0.25">
      <c r="F597" s="120"/>
      <c r="G597" s="121"/>
      <c r="H597" s="120"/>
      <c r="I597" s="121"/>
      <c r="J597" s="121"/>
      <c r="K597" s="53"/>
      <c r="L597" s="120"/>
      <c r="M597" s="120"/>
      <c r="N597" s="120"/>
      <c r="O597" s="120"/>
      <c r="P597" s="120"/>
      <c r="Q597" s="120"/>
    </row>
    <row r="598" spans="6:17" x14ac:dyDescent="0.25">
      <c r="F598" s="120"/>
      <c r="G598" s="121"/>
      <c r="H598" s="120"/>
      <c r="I598" s="121"/>
      <c r="J598" s="121"/>
      <c r="K598" s="53"/>
      <c r="L598" s="120"/>
      <c r="M598" s="120"/>
      <c r="N598" s="120"/>
      <c r="O598" s="120"/>
      <c r="P598" s="120"/>
      <c r="Q598" s="120"/>
    </row>
    <row r="599" spans="6:17" x14ac:dyDescent="0.25">
      <c r="F599" s="120"/>
      <c r="G599" s="121"/>
      <c r="H599" s="120"/>
      <c r="I599" s="121"/>
      <c r="J599" s="121"/>
      <c r="K599" s="53"/>
      <c r="L599" s="120"/>
      <c r="M599" s="120"/>
      <c r="N599" s="120"/>
      <c r="O599" s="120"/>
      <c r="P599" s="120"/>
      <c r="Q599" s="120"/>
    </row>
    <row r="600" spans="6:17" x14ac:dyDescent="0.25">
      <c r="F600" s="120"/>
      <c r="G600" s="121"/>
      <c r="H600" s="120"/>
      <c r="I600" s="121"/>
      <c r="J600" s="121"/>
      <c r="K600" s="53"/>
      <c r="L600" s="120"/>
      <c r="M600" s="120"/>
      <c r="N600" s="120"/>
      <c r="O600" s="120"/>
      <c r="P600" s="120"/>
      <c r="Q600" s="120"/>
    </row>
    <row r="601" spans="6:17" x14ac:dyDescent="0.25">
      <c r="F601" s="120"/>
      <c r="G601" s="121"/>
      <c r="H601" s="120"/>
      <c r="I601" s="121"/>
      <c r="J601" s="121"/>
      <c r="K601" s="53"/>
      <c r="L601" s="120"/>
      <c r="M601" s="120"/>
      <c r="N601" s="120"/>
      <c r="O601" s="120"/>
      <c r="P601" s="120"/>
      <c r="Q601" s="120"/>
    </row>
    <row r="602" spans="6:17" x14ac:dyDescent="0.25">
      <c r="F602" s="120"/>
      <c r="G602" s="121"/>
      <c r="H602" s="120"/>
      <c r="I602" s="121"/>
      <c r="J602" s="121"/>
      <c r="K602" s="53"/>
      <c r="L602" s="120"/>
      <c r="M602" s="120"/>
      <c r="N602" s="120"/>
      <c r="O602" s="120"/>
      <c r="P602" s="120"/>
      <c r="Q602" s="120"/>
    </row>
    <row r="603" spans="6:17" x14ac:dyDescent="0.25">
      <c r="F603" s="120"/>
      <c r="G603" s="121"/>
      <c r="H603" s="120"/>
      <c r="I603" s="121"/>
      <c r="J603" s="121"/>
      <c r="K603" s="53"/>
      <c r="L603" s="120"/>
      <c r="M603" s="120"/>
      <c r="N603" s="120"/>
      <c r="O603" s="120"/>
      <c r="P603" s="120"/>
      <c r="Q603" s="120"/>
    </row>
    <row r="604" spans="6:17" x14ac:dyDescent="0.25">
      <c r="F604" s="120"/>
      <c r="G604" s="121"/>
      <c r="H604" s="120"/>
      <c r="I604" s="121"/>
      <c r="J604" s="121"/>
      <c r="K604" s="53"/>
      <c r="L604" s="120"/>
      <c r="M604" s="120"/>
      <c r="N604" s="120"/>
      <c r="O604" s="120"/>
      <c r="P604" s="120"/>
      <c r="Q604" s="120"/>
    </row>
    <row r="605" spans="6:17" x14ac:dyDescent="0.25">
      <c r="F605" s="120"/>
      <c r="G605" s="121"/>
      <c r="H605" s="120"/>
      <c r="I605" s="121"/>
      <c r="J605" s="121"/>
      <c r="K605" s="53"/>
      <c r="L605" s="120"/>
      <c r="M605" s="120"/>
      <c r="N605" s="120"/>
      <c r="O605" s="120"/>
      <c r="P605" s="120"/>
      <c r="Q605" s="120"/>
    </row>
    <row r="606" spans="6:17" x14ac:dyDescent="0.25">
      <c r="F606" s="120"/>
      <c r="G606" s="121"/>
      <c r="H606" s="120"/>
      <c r="I606" s="121"/>
      <c r="J606" s="121"/>
      <c r="K606" s="53"/>
      <c r="L606" s="120"/>
      <c r="M606" s="120"/>
      <c r="N606" s="120"/>
      <c r="O606" s="120"/>
      <c r="P606" s="120"/>
      <c r="Q606" s="120"/>
    </row>
    <row r="607" spans="6:17" x14ac:dyDescent="0.25">
      <c r="F607" s="120"/>
      <c r="G607" s="121"/>
      <c r="H607" s="120"/>
      <c r="I607" s="121"/>
      <c r="J607" s="121"/>
      <c r="K607" s="53"/>
      <c r="L607" s="120"/>
      <c r="M607" s="120"/>
      <c r="N607" s="120"/>
      <c r="O607" s="120"/>
      <c r="P607" s="120"/>
      <c r="Q607" s="120"/>
    </row>
    <row r="608" spans="6:17" x14ac:dyDescent="0.25">
      <c r="F608" s="120"/>
      <c r="G608" s="121"/>
      <c r="H608" s="120"/>
      <c r="I608" s="121"/>
      <c r="J608" s="121"/>
      <c r="K608" s="53"/>
      <c r="L608" s="120"/>
      <c r="M608" s="120"/>
      <c r="N608" s="120"/>
      <c r="O608" s="120"/>
      <c r="P608" s="120"/>
      <c r="Q608" s="120"/>
    </row>
    <row r="609" spans="6:17" x14ac:dyDescent="0.25">
      <c r="F609" s="120"/>
      <c r="G609" s="121"/>
      <c r="H609" s="120"/>
      <c r="I609" s="121"/>
      <c r="J609" s="121"/>
      <c r="K609" s="53"/>
      <c r="L609" s="120"/>
      <c r="M609" s="120"/>
      <c r="N609" s="120"/>
      <c r="O609" s="120"/>
      <c r="P609" s="120"/>
      <c r="Q609" s="120"/>
    </row>
    <row r="610" spans="6:17" x14ac:dyDescent="0.25">
      <c r="F610" s="120"/>
      <c r="G610" s="121"/>
      <c r="H610" s="120"/>
      <c r="I610" s="121"/>
      <c r="J610" s="121"/>
      <c r="K610" s="53"/>
      <c r="L610" s="120"/>
      <c r="M610" s="120"/>
      <c r="N610" s="120"/>
      <c r="O610" s="120"/>
      <c r="P610" s="120"/>
      <c r="Q610" s="120"/>
    </row>
    <row r="611" spans="6:17" x14ac:dyDescent="0.25">
      <c r="F611" s="120"/>
      <c r="G611" s="121"/>
      <c r="H611" s="120"/>
      <c r="I611" s="121"/>
      <c r="J611" s="121"/>
      <c r="K611" s="53"/>
      <c r="L611" s="120"/>
      <c r="M611" s="120"/>
      <c r="N611" s="120"/>
      <c r="O611" s="120"/>
      <c r="P611" s="120"/>
      <c r="Q611" s="120"/>
    </row>
    <row r="612" spans="6:17" x14ac:dyDescent="0.25">
      <c r="F612" s="120"/>
      <c r="G612" s="121"/>
      <c r="H612" s="120"/>
      <c r="I612" s="121"/>
      <c r="J612" s="121"/>
      <c r="K612" s="53"/>
      <c r="L612" s="120"/>
      <c r="M612" s="120"/>
      <c r="N612" s="120"/>
      <c r="O612" s="120"/>
      <c r="P612" s="120"/>
      <c r="Q612" s="120"/>
    </row>
    <row r="613" spans="6:17" x14ac:dyDescent="0.25">
      <c r="F613" s="120"/>
      <c r="G613" s="121"/>
      <c r="H613" s="120"/>
      <c r="I613" s="121"/>
      <c r="J613" s="121"/>
      <c r="K613" s="53"/>
      <c r="L613" s="120"/>
      <c r="M613" s="120"/>
      <c r="N613" s="120"/>
      <c r="O613" s="120"/>
      <c r="P613" s="120"/>
      <c r="Q613" s="120"/>
    </row>
    <row r="614" spans="6:17" x14ac:dyDescent="0.25">
      <c r="F614" s="120"/>
      <c r="G614" s="121"/>
      <c r="H614" s="120"/>
      <c r="I614" s="121"/>
      <c r="J614" s="121"/>
      <c r="K614" s="53"/>
      <c r="L614" s="120"/>
      <c r="M614" s="120"/>
      <c r="N614" s="120"/>
      <c r="O614" s="120"/>
      <c r="P614" s="120"/>
      <c r="Q614" s="120"/>
    </row>
    <row r="615" spans="6:17" x14ac:dyDescent="0.25">
      <c r="F615" s="120"/>
      <c r="G615" s="121"/>
      <c r="H615" s="120"/>
      <c r="I615" s="121"/>
      <c r="J615" s="121"/>
      <c r="K615" s="53"/>
      <c r="L615" s="120"/>
      <c r="M615" s="120"/>
      <c r="N615" s="120"/>
      <c r="O615" s="120"/>
      <c r="P615" s="120"/>
      <c r="Q615" s="120"/>
    </row>
    <row r="616" spans="6:17" x14ac:dyDescent="0.25">
      <c r="F616" s="120"/>
      <c r="G616" s="121"/>
      <c r="H616" s="120"/>
      <c r="I616" s="121"/>
      <c r="J616" s="121"/>
      <c r="K616" s="53"/>
      <c r="L616" s="120"/>
      <c r="M616" s="120"/>
      <c r="N616" s="120"/>
      <c r="O616" s="120"/>
      <c r="P616" s="120"/>
      <c r="Q616" s="120"/>
    </row>
    <row r="617" spans="6:17" x14ac:dyDescent="0.25">
      <c r="F617" s="120"/>
      <c r="G617" s="121"/>
      <c r="H617" s="120"/>
      <c r="I617" s="121"/>
      <c r="J617" s="121"/>
      <c r="K617" s="53"/>
      <c r="L617" s="120"/>
      <c r="M617" s="120"/>
      <c r="N617" s="120"/>
      <c r="O617" s="120"/>
      <c r="P617" s="120"/>
      <c r="Q617" s="120"/>
    </row>
    <row r="618" spans="6:17" x14ac:dyDescent="0.25">
      <c r="F618" s="120"/>
      <c r="G618" s="121"/>
      <c r="H618" s="120"/>
      <c r="I618" s="121"/>
      <c r="J618" s="121"/>
      <c r="K618" s="53"/>
      <c r="L618" s="120"/>
      <c r="M618" s="120"/>
      <c r="N618" s="120"/>
      <c r="O618" s="120"/>
      <c r="P618" s="120"/>
      <c r="Q618" s="120"/>
    </row>
    <row r="619" spans="6:17" x14ac:dyDescent="0.25">
      <c r="F619" s="120"/>
      <c r="G619" s="121"/>
      <c r="H619" s="120"/>
      <c r="I619" s="121"/>
      <c r="J619" s="121"/>
      <c r="K619" s="53"/>
      <c r="L619" s="120"/>
      <c r="M619" s="120"/>
      <c r="N619" s="120"/>
      <c r="O619" s="120"/>
      <c r="P619" s="120"/>
      <c r="Q619" s="120"/>
    </row>
    <row r="620" spans="6:17" x14ac:dyDescent="0.25">
      <c r="F620" s="120"/>
      <c r="G620" s="121"/>
      <c r="H620" s="120"/>
      <c r="I620" s="121"/>
      <c r="J620" s="121"/>
      <c r="K620" s="53"/>
      <c r="L620" s="120"/>
      <c r="M620" s="120"/>
      <c r="N620" s="120"/>
      <c r="O620" s="120"/>
      <c r="P620" s="120"/>
      <c r="Q620" s="120"/>
    </row>
    <row r="621" spans="6:17" x14ac:dyDescent="0.25">
      <c r="F621" s="120"/>
      <c r="G621" s="121"/>
      <c r="H621" s="120"/>
      <c r="I621" s="121"/>
      <c r="J621" s="121"/>
      <c r="K621" s="53"/>
      <c r="L621" s="120"/>
      <c r="M621" s="120"/>
      <c r="N621" s="120"/>
      <c r="O621" s="120"/>
      <c r="P621" s="120"/>
      <c r="Q621" s="120"/>
    </row>
    <row r="622" spans="6:17" x14ac:dyDescent="0.25">
      <c r="F622" s="120"/>
      <c r="G622" s="121"/>
      <c r="H622" s="120"/>
      <c r="I622" s="121"/>
      <c r="J622" s="121"/>
      <c r="K622" s="53"/>
      <c r="L622" s="120"/>
      <c r="M622" s="120"/>
      <c r="N622" s="120"/>
      <c r="O622" s="120"/>
      <c r="P622" s="120"/>
      <c r="Q622" s="120"/>
    </row>
    <row r="623" spans="6:17" x14ac:dyDescent="0.25">
      <c r="F623" s="120"/>
      <c r="G623" s="121"/>
      <c r="H623" s="120"/>
      <c r="I623" s="121"/>
      <c r="J623" s="121"/>
      <c r="K623" s="53"/>
      <c r="L623" s="120"/>
      <c r="M623" s="120"/>
      <c r="N623" s="120"/>
      <c r="O623" s="120"/>
      <c r="P623" s="120"/>
      <c r="Q623" s="120"/>
    </row>
    <row r="624" spans="6:17" x14ac:dyDescent="0.25">
      <c r="F624" s="120"/>
      <c r="G624" s="121"/>
      <c r="H624" s="120"/>
      <c r="I624" s="121"/>
      <c r="J624" s="121"/>
      <c r="K624" s="53"/>
      <c r="L624" s="120"/>
      <c r="M624" s="120"/>
      <c r="N624" s="120"/>
      <c r="O624" s="120"/>
      <c r="P624" s="120"/>
      <c r="Q624" s="120"/>
    </row>
    <row r="625" spans="6:17" x14ac:dyDescent="0.25">
      <c r="F625" s="120"/>
      <c r="G625" s="121"/>
      <c r="H625" s="120"/>
      <c r="I625" s="121"/>
      <c r="J625" s="121"/>
      <c r="K625" s="53"/>
      <c r="L625" s="120"/>
      <c r="M625" s="120"/>
      <c r="N625" s="120"/>
      <c r="O625" s="120"/>
      <c r="P625" s="120"/>
      <c r="Q625" s="120"/>
    </row>
    <row r="626" spans="6:17" x14ac:dyDescent="0.25">
      <c r="F626" s="120"/>
      <c r="G626" s="121"/>
      <c r="H626" s="120"/>
      <c r="I626" s="121"/>
      <c r="J626" s="121"/>
      <c r="K626" s="53"/>
      <c r="L626" s="120"/>
      <c r="M626" s="120"/>
      <c r="N626" s="120"/>
      <c r="O626" s="120"/>
      <c r="P626" s="120"/>
      <c r="Q626" s="120"/>
    </row>
    <row r="627" spans="6:17" x14ac:dyDescent="0.25">
      <c r="F627" s="120"/>
      <c r="G627" s="121"/>
      <c r="H627" s="120"/>
      <c r="I627" s="121"/>
      <c r="J627" s="121"/>
      <c r="K627" s="53"/>
      <c r="L627" s="120"/>
      <c r="M627" s="120"/>
      <c r="N627" s="120"/>
      <c r="O627" s="120"/>
      <c r="P627" s="120"/>
      <c r="Q627" s="120"/>
    </row>
    <row r="628" spans="6:17" x14ac:dyDescent="0.25">
      <c r="F628" s="120"/>
      <c r="G628" s="121"/>
      <c r="H628" s="120"/>
      <c r="I628" s="121"/>
      <c r="J628" s="121"/>
      <c r="K628" s="53"/>
      <c r="L628" s="120"/>
      <c r="M628" s="120"/>
      <c r="N628" s="120"/>
      <c r="O628" s="120"/>
      <c r="P628" s="120"/>
      <c r="Q628" s="120"/>
    </row>
    <row r="629" spans="6:17" x14ac:dyDescent="0.25">
      <c r="F629" s="120"/>
      <c r="G629" s="121"/>
      <c r="H629" s="120"/>
      <c r="I629" s="121"/>
      <c r="J629" s="121"/>
      <c r="K629" s="53"/>
      <c r="L629" s="120"/>
      <c r="M629" s="120"/>
      <c r="N629" s="120"/>
      <c r="O629" s="120"/>
      <c r="P629" s="120"/>
      <c r="Q629" s="120"/>
    </row>
    <row r="630" spans="6:17" x14ac:dyDescent="0.25">
      <c r="F630" s="120"/>
      <c r="G630" s="121"/>
      <c r="H630" s="120"/>
      <c r="I630" s="121"/>
      <c r="J630" s="121"/>
      <c r="K630" s="53"/>
      <c r="L630" s="120"/>
      <c r="M630" s="120"/>
      <c r="N630" s="120"/>
      <c r="O630" s="120"/>
      <c r="P630" s="120"/>
      <c r="Q630" s="120"/>
    </row>
    <row r="631" spans="6:17" x14ac:dyDescent="0.25">
      <c r="F631" s="120"/>
      <c r="G631" s="121"/>
      <c r="H631" s="120"/>
      <c r="I631" s="121"/>
      <c r="J631" s="121"/>
      <c r="K631" s="53"/>
      <c r="L631" s="120"/>
      <c r="M631" s="120"/>
      <c r="N631" s="120"/>
      <c r="O631" s="120"/>
      <c r="P631" s="120"/>
      <c r="Q631" s="120"/>
    </row>
    <row r="632" spans="6:17" x14ac:dyDescent="0.25">
      <c r="F632" s="120"/>
      <c r="G632" s="121"/>
      <c r="H632" s="120"/>
      <c r="I632" s="121"/>
      <c r="J632" s="121"/>
      <c r="K632" s="53"/>
      <c r="L632" s="120"/>
      <c r="M632" s="120"/>
      <c r="N632" s="120"/>
      <c r="O632" s="120"/>
      <c r="P632" s="120"/>
      <c r="Q632" s="120"/>
    </row>
    <row r="633" spans="6:17" x14ac:dyDescent="0.25">
      <c r="F633" s="120"/>
      <c r="G633" s="121"/>
      <c r="H633" s="120"/>
      <c r="I633" s="121"/>
      <c r="J633" s="121"/>
      <c r="K633" s="53"/>
      <c r="L633" s="120"/>
      <c r="M633" s="120"/>
      <c r="N633" s="120"/>
      <c r="O633" s="120"/>
      <c r="P633" s="120"/>
      <c r="Q633" s="120"/>
    </row>
    <row r="634" spans="6:17" x14ac:dyDescent="0.25">
      <c r="F634" s="120"/>
      <c r="G634" s="121"/>
      <c r="H634" s="120"/>
      <c r="I634" s="121"/>
      <c r="J634" s="121"/>
      <c r="K634" s="53"/>
      <c r="L634" s="120"/>
      <c r="M634" s="120"/>
      <c r="N634" s="120"/>
      <c r="O634" s="120"/>
      <c r="P634" s="120"/>
      <c r="Q634" s="120"/>
    </row>
    <row r="635" spans="6:17" x14ac:dyDescent="0.25">
      <c r="F635" s="120"/>
      <c r="G635" s="121"/>
      <c r="H635" s="120"/>
      <c r="I635" s="121"/>
      <c r="J635" s="121"/>
      <c r="K635" s="53"/>
      <c r="L635" s="120"/>
      <c r="M635" s="120"/>
      <c r="N635" s="120"/>
      <c r="O635" s="120"/>
      <c r="P635" s="120"/>
      <c r="Q635" s="120"/>
    </row>
    <row r="636" spans="6:17" x14ac:dyDescent="0.25">
      <c r="F636" s="120"/>
      <c r="G636" s="121"/>
      <c r="H636" s="120"/>
      <c r="I636" s="121"/>
      <c r="J636" s="121"/>
      <c r="K636" s="53"/>
      <c r="L636" s="120"/>
      <c r="M636" s="120"/>
      <c r="N636" s="120"/>
      <c r="O636" s="120"/>
      <c r="P636" s="120"/>
      <c r="Q636" s="120"/>
    </row>
    <row r="637" spans="6:17" x14ac:dyDescent="0.25">
      <c r="F637" s="120"/>
      <c r="G637" s="121"/>
      <c r="H637" s="120"/>
      <c r="I637" s="121"/>
      <c r="J637" s="121"/>
      <c r="K637" s="53"/>
      <c r="L637" s="120"/>
      <c r="M637" s="120"/>
      <c r="N637" s="120"/>
      <c r="O637" s="120"/>
      <c r="P637" s="120"/>
      <c r="Q637" s="120"/>
    </row>
    <row r="638" spans="6:17" x14ac:dyDescent="0.25">
      <c r="F638" s="120"/>
      <c r="G638" s="121"/>
      <c r="H638" s="120"/>
      <c r="I638" s="121"/>
      <c r="J638" s="121"/>
      <c r="K638" s="53"/>
      <c r="L638" s="120"/>
      <c r="M638" s="120"/>
      <c r="N638" s="120"/>
      <c r="O638" s="120"/>
      <c r="P638" s="120"/>
      <c r="Q638" s="120"/>
    </row>
    <row r="639" spans="6:17" x14ac:dyDescent="0.25">
      <c r="F639" s="120"/>
      <c r="G639" s="121"/>
      <c r="H639" s="120"/>
      <c r="I639" s="121"/>
      <c r="J639" s="121"/>
      <c r="K639" s="53"/>
      <c r="L639" s="120"/>
      <c r="M639" s="120"/>
      <c r="N639" s="120"/>
      <c r="O639" s="120"/>
      <c r="P639" s="120"/>
      <c r="Q639" s="120"/>
    </row>
    <row r="640" spans="6:17" x14ac:dyDescent="0.25">
      <c r="F640" s="120"/>
      <c r="G640" s="121"/>
      <c r="H640" s="120"/>
      <c r="I640" s="121"/>
      <c r="J640" s="121"/>
      <c r="K640" s="53"/>
      <c r="L640" s="120"/>
      <c r="M640" s="120"/>
      <c r="N640" s="120"/>
      <c r="O640" s="120"/>
      <c r="P640" s="120"/>
      <c r="Q640" s="120"/>
    </row>
    <row r="641" spans="6:17" x14ac:dyDescent="0.25">
      <c r="F641" s="120"/>
      <c r="G641" s="121"/>
      <c r="H641" s="120"/>
      <c r="I641" s="121"/>
      <c r="J641" s="121"/>
      <c r="K641" s="53"/>
      <c r="L641" s="120"/>
      <c r="M641" s="120"/>
      <c r="N641" s="120"/>
      <c r="O641" s="120"/>
      <c r="P641" s="120"/>
      <c r="Q641" s="120"/>
    </row>
    <row r="642" spans="6:17" x14ac:dyDescent="0.25">
      <c r="F642" s="120"/>
      <c r="G642" s="121"/>
      <c r="H642" s="120"/>
      <c r="I642" s="121"/>
      <c r="J642" s="121"/>
      <c r="K642" s="53"/>
      <c r="L642" s="120"/>
      <c r="M642" s="120"/>
      <c r="N642" s="120"/>
      <c r="O642" s="120"/>
      <c r="P642" s="120"/>
      <c r="Q642" s="120"/>
    </row>
    <row r="643" spans="6:17" x14ac:dyDescent="0.25">
      <c r="F643" s="120"/>
      <c r="G643" s="121"/>
      <c r="H643" s="120"/>
      <c r="I643" s="121"/>
      <c r="J643" s="121"/>
      <c r="K643" s="53"/>
      <c r="L643" s="120"/>
      <c r="M643" s="120"/>
      <c r="N643" s="120"/>
      <c r="O643" s="120"/>
      <c r="P643" s="120"/>
      <c r="Q643" s="120"/>
    </row>
    <row r="644" spans="6:17" x14ac:dyDescent="0.25">
      <c r="F644" s="120"/>
      <c r="G644" s="121"/>
      <c r="H644" s="120"/>
      <c r="I644" s="121"/>
      <c r="J644" s="121"/>
      <c r="K644" s="53"/>
      <c r="L644" s="120"/>
      <c r="M644" s="120"/>
      <c r="N644" s="120"/>
      <c r="O644" s="120"/>
      <c r="P644" s="120"/>
      <c r="Q644" s="120"/>
    </row>
    <row r="645" spans="6:17" x14ac:dyDescent="0.25">
      <c r="F645" s="120"/>
      <c r="G645" s="121"/>
      <c r="H645" s="120"/>
      <c r="I645" s="121"/>
      <c r="J645" s="121"/>
      <c r="K645" s="53"/>
      <c r="L645" s="120"/>
      <c r="M645" s="120"/>
      <c r="N645" s="120"/>
      <c r="O645" s="120"/>
      <c r="P645" s="120"/>
      <c r="Q645" s="120"/>
    </row>
    <row r="646" spans="6:17" x14ac:dyDescent="0.25">
      <c r="F646" s="120"/>
      <c r="G646" s="121"/>
      <c r="H646" s="120"/>
      <c r="I646" s="121"/>
      <c r="J646" s="121"/>
      <c r="K646" s="53"/>
      <c r="L646" s="120"/>
      <c r="M646" s="120"/>
      <c r="N646" s="120"/>
      <c r="O646" s="120"/>
      <c r="P646" s="120"/>
      <c r="Q646" s="120"/>
    </row>
    <row r="647" spans="6:17" x14ac:dyDescent="0.25">
      <c r="F647" s="120"/>
      <c r="G647" s="121"/>
      <c r="H647" s="120"/>
      <c r="I647" s="121"/>
      <c r="J647" s="121"/>
      <c r="K647" s="53"/>
      <c r="L647" s="120"/>
      <c r="M647" s="120"/>
      <c r="N647" s="120"/>
      <c r="O647" s="120"/>
      <c r="P647" s="120"/>
      <c r="Q647" s="120"/>
    </row>
    <row r="648" spans="6:17" x14ac:dyDescent="0.25">
      <c r="F648" s="120"/>
      <c r="G648" s="121"/>
      <c r="H648" s="120"/>
      <c r="I648" s="121"/>
      <c r="J648" s="121"/>
      <c r="K648" s="53"/>
      <c r="L648" s="120"/>
      <c r="M648" s="120"/>
      <c r="N648" s="120"/>
      <c r="O648" s="120"/>
      <c r="P648" s="120"/>
      <c r="Q648" s="120"/>
    </row>
    <row r="649" spans="6:17" x14ac:dyDescent="0.25">
      <c r="F649" s="120"/>
      <c r="G649" s="121"/>
      <c r="H649" s="120"/>
      <c r="I649" s="121"/>
      <c r="J649" s="121"/>
      <c r="K649" s="53"/>
      <c r="L649" s="120"/>
      <c r="M649" s="120"/>
      <c r="N649" s="120"/>
      <c r="O649" s="120"/>
      <c r="P649" s="120"/>
      <c r="Q649" s="120"/>
    </row>
    <row r="650" spans="6:17" x14ac:dyDescent="0.25">
      <c r="F650" s="120"/>
      <c r="G650" s="121"/>
      <c r="H650" s="120"/>
      <c r="I650" s="121"/>
      <c r="J650" s="121"/>
      <c r="K650" s="53"/>
      <c r="L650" s="120"/>
      <c r="M650" s="120"/>
      <c r="N650" s="120"/>
      <c r="O650" s="120"/>
      <c r="P650" s="120"/>
      <c r="Q650" s="120"/>
    </row>
    <row r="651" spans="6:17" x14ac:dyDescent="0.25">
      <c r="F651" s="120"/>
      <c r="G651" s="121"/>
      <c r="H651" s="120"/>
      <c r="I651" s="121"/>
      <c r="J651" s="121"/>
      <c r="K651" s="53"/>
      <c r="L651" s="120"/>
      <c r="M651" s="120"/>
      <c r="N651" s="120"/>
      <c r="O651" s="120"/>
      <c r="P651" s="120"/>
      <c r="Q651" s="120"/>
    </row>
    <row r="652" spans="6:17" x14ac:dyDescent="0.25">
      <c r="F652" s="120"/>
      <c r="G652" s="121"/>
      <c r="H652" s="120"/>
      <c r="I652" s="121"/>
      <c r="J652" s="121"/>
      <c r="K652" s="53"/>
      <c r="L652" s="120"/>
      <c r="M652" s="120"/>
      <c r="N652" s="120"/>
      <c r="O652" s="120"/>
      <c r="P652" s="120"/>
      <c r="Q652" s="120"/>
    </row>
    <row r="653" spans="6:17" x14ac:dyDescent="0.25">
      <c r="F653" s="120"/>
      <c r="G653" s="121"/>
      <c r="H653" s="120"/>
      <c r="I653" s="121"/>
      <c r="J653" s="121"/>
      <c r="K653" s="53"/>
      <c r="L653" s="120"/>
      <c r="M653" s="120"/>
      <c r="N653" s="120"/>
      <c r="O653" s="120"/>
      <c r="P653" s="120"/>
      <c r="Q653" s="120"/>
    </row>
    <row r="654" spans="6:17" x14ac:dyDescent="0.25">
      <c r="F654" s="120"/>
      <c r="G654" s="121"/>
      <c r="H654" s="120"/>
      <c r="I654" s="121"/>
      <c r="J654" s="121"/>
      <c r="K654" s="53"/>
      <c r="L654" s="120"/>
      <c r="M654" s="120"/>
      <c r="N654" s="120"/>
      <c r="O654" s="120"/>
      <c r="P654" s="120"/>
      <c r="Q654" s="120"/>
    </row>
    <row r="655" spans="6:17" x14ac:dyDescent="0.25">
      <c r="F655" s="120"/>
      <c r="G655" s="121"/>
      <c r="H655" s="120"/>
      <c r="I655" s="121"/>
      <c r="J655" s="121"/>
      <c r="K655" s="53"/>
      <c r="L655" s="120"/>
      <c r="M655" s="120"/>
      <c r="N655" s="120"/>
      <c r="O655" s="120"/>
      <c r="P655" s="120"/>
      <c r="Q655" s="120"/>
    </row>
    <row r="656" spans="6:17" x14ac:dyDescent="0.25">
      <c r="F656" s="120"/>
      <c r="G656" s="121"/>
      <c r="H656" s="120"/>
      <c r="I656" s="121"/>
      <c r="J656" s="121"/>
      <c r="K656" s="53"/>
      <c r="L656" s="120"/>
      <c r="M656" s="120"/>
      <c r="N656" s="120"/>
      <c r="O656" s="120"/>
      <c r="P656" s="120"/>
      <c r="Q656" s="120"/>
    </row>
    <row r="657" spans="6:17" x14ac:dyDescent="0.25">
      <c r="F657" s="120"/>
      <c r="G657" s="121"/>
      <c r="H657" s="120"/>
      <c r="I657" s="121"/>
      <c r="J657" s="121"/>
      <c r="K657" s="53"/>
      <c r="L657" s="120"/>
      <c r="M657" s="120"/>
      <c r="N657" s="120"/>
      <c r="O657" s="120"/>
      <c r="P657" s="120"/>
      <c r="Q657" s="120"/>
    </row>
    <row r="658" spans="6:17" x14ac:dyDescent="0.25">
      <c r="F658" s="120"/>
      <c r="G658" s="121"/>
      <c r="H658" s="120"/>
      <c r="I658" s="121"/>
      <c r="J658" s="121"/>
      <c r="K658" s="53"/>
      <c r="L658" s="120"/>
      <c r="M658" s="120"/>
      <c r="N658" s="120"/>
      <c r="O658" s="120"/>
      <c r="P658" s="120"/>
      <c r="Q658" s="120"/>
    </row>
    <row r="659" spans="6:17" x14ac:dyDescent="0.25">
      <c r="F659" s="120"/>
      <c r="G659" s="121"/>
      <c r="H659" s="120"/>
      <c r="I659" s="121"/>
      <c r="J659" s="121"/>
      <c r="K659" s="53"/>
      <c r="L659" s="120"/>
      <c r="M659" s="120"/>
      <c r="N659" s="120"/>
      <c r="O659" s="120"/>
      <c r="P659" s="120"/>
      <c r="Q659" s="120"/>
    </row>
    <row r="660" spans="6:17" x14ac:dyDescent="0.25">
      <c r="F660" s="120"/>
      <c r="G660" s="121"/>
      <c r="H660" s="120"/>
      <c r="I660" s="121"/>
      <c r="J660" s="121"/>
      <c r="K660" s="53"/>
      <c r="L660" s="120"/>
      <c r="M660" s="120"/>
      <c r="N660" s="120"/>
      <c r="O660" s="120"/>
      <c r="P660" s="120"/>
      <c r="Q660" s="120"/>
    </row>
    <row r="661" spans="6:17" x14ac:dyDescent="0.25">
      <c r="F661" s="120"/>
      <c r="G661" s="121"/>
      <c r="H661" s="120"/>
      <c r="I661" s="121"/>
      <c r="J661" s="121"/>
      <c r="K661" s="53"/>
      <c r="L661" s="120"/>
      <c r="M661" s="120"/>
      <c r="N661" s="120"/>
      <c r="O661" s="120"/>
      <c r="P661" s="120"/>
      <c r="Q661" s="120"/>
    </row>
    <row r="662" spans="6:17" x14ac:dyDescent="0.25">
      <c r="F662" s="120"/>
      <c r="G662" s="121"/>
      <c r="H662" s="120"/>
      <c r="I662" s="121"/>
      <c r="J662" s="121"/>
      <c r="K662" s="53"/>
      <c r="L662" s="120"/>
      <c r="M662" s="120"/>
      <c r="N662" s="120"/>
      <c r="O662" s="120"/>
      <c r="P662" s="120"/>
      <c r="Q662" s="120"/>
    </row>
    <row r="663" spans="6:17" x14ac:dyDescent="0.25">
      <c r="F663" s="120"/>
      <c r="G663" s="121"/>
      <c r="H663" s="120"/>
      <c r="I663" s="121"/>
      <c r="J663" s="121"/>
      <c r="K663" s="53"/>
      <c r="L663" s="120"/>
      <c r="M663" s="120"/>
      <c r="N663" s="120"/>
      <c r="O663" s="120"/>
      <c r="P663" s="120"/>
      <c r="Q663" s="120"/>
    </row>
    <row r="664" spans="6:17" x14ac:dyDescent="0.25">
      <c r="F664" s="120"/>
      <c r="G664" s="121"/>
      <c r="H664" s="120"/>
      <c r="I664" s="121"/>
      <c r="J664" s="121"/>
      <c r="K664" s="53"/>
      <c r="L664" s="120"/>
      <c r="M664" s="120"/>
      <c r="N664" s="120"/>
      <c r="O664" s="120"/>
      <c r="P664" s="120"/>
      <c r="Q664" s="120"/>
    </row>
    <row r="665" spans="6:17" x14ac:dyDescent="0.25">
      <c r="F665" s="120"/>
      <c r="G665" s="121"/>
      <c r="H665" s="120"/>
      <c r="I665" s="121"/>
      <c r="J665" s="121"/>
      <c r="K665" s="53"/>
      <c r="L665" s="120"/>
      <c r="M665" s="120"/>
      <c r="N665" s="120"/>
      <c r="O665" s="120"/>
      <c r="P665" s="120"/>
      <c r="Q665" s="120"/>
    </row>
    <row r="666" spans="6:17" x14ac:dyDescent="0.25">
      <c r="F666" s="120"/>
      <c r="G666" s="121"/>
      <c r="H666" s="120"/>
      <c r="I666" s="121"/>
      <c r="J666" s="121"/>
      <c r="K666" s="53"/>
      <c r="L666" s="120"/>
      <c r="M666" s="120"/>
      <c r="N666" s="120"/>
      <c r="O666" s="120"/>
      <c r="P666" s="120"/>
      <c r="Q666" s="120"/>
    </row>
    <row r="667" spans="6:17" x14ac:dyDescent="0.25">
      <c r="F667" s="120"/>
      <c r="G667" s="121"/>
      <c r="H667" s="120"/>
      <c r="I667" s="121"/>
      <c r="J667" s="121"/>
      <c r="K667" s="53"/>
      <c r="L667" s="120"/>
      <c r="M667" s="120"/>
      <c r="N667" s="120"/>
      <c r="O667" s="120"/>
      <c r="P667" s="120"/>
      <c r="Q667" s="120"/>
    </row>
    <row r="668" spans="6:17" x14ac:dyDescent="0.25">
      <c r="F668" s="120"/>
      <c r="G668" s="121"/>
      <c r="H668" s="120"/>
      <c r="I668" s="121"/>
      <c r="J668" s="121"/>
      <c r="K668" s="53"/>
      <c r="L668" s="120"/>
      <c r="M668" s="120"/>
      <c r="N668" s="120"/>
      <c r="O668" s="120"/>
      <c r="P668" s="120"/>
      <c r="Q668" s="120"/>
    </row>
    <row r="669" spans="6:17" x14ac:dyDescent="0.25">
      <c r="F669" s="120"/>
      <c r="G669" s="121"/>
      <c r="H669" s="120"/>
      <c r="I669" s="121"/>
      <c r="J669" s="121"/>
      <c r="K669" s="53"/>
      <c r="L669" s="120"/>
      <c r="M669" s="120"/>
      <c r="N669" s="120"/>
      <c r="O669" s="120"/>
      <c r="P669" s="120"/>
      <c r="Q669" s="120"/>
    </row>
    <row r="670" spans="6:17" x14ac:dyDescent="0.25">
      <c r="F670" s="120"/>
      <c r="G670" s="121"/>
      <c r="H670" s="120"/>
      <c r="I670" s="121"/>
      <c r="J670" s="121"/>
      <c r="K670" s="53"/>
      <c r="L670" s="120"/>
      <c r="M670" s="120"/>
      <c r="N670" s="120"/>
      <c r="O670" s="120"/>
      <c r="P670" s="120"/>
      <c r="Q670" s="120"/>
    </row>
    <row r="671" spans="6:17" x14ac:dyDescent="0.25">
      <c r="F671" s="120"/>
      <c r="G671" s="121"/>
      <c r="H671" s="120"/>
      <c r="I671" s="121"/>
      <c r="J671" s="121"/>
      <c r="K671" s="53"/>
      <c r="L671" s="120"/>
      <c r="M671" s="120"/>
      <c r="N671" s="120"/>
      <c r="O671" s="120"/>
      <c r="P671" s="120"/>
      <c r="Q671" s="120"/>
    </row>
    <row r="672" spans="6:17" x14ac:dyDescent="0.25">
      <c r="F672" s="120"/>
      <c r="G672" s="121"/>
      <c r="H672" s="120"/>
      <c r="I672" s="121"/>
      <c r="J672" s="121"/>
      <c r="K672" s="53"/>
      <c r="L672" s="120"/>
      <c r="M672" s="120"/>
      <c r="N672" s="120"/>
      <c r="O672" s="120"/>
      <c r="P672" s="120"/>
      <c r="Q672" s="120"/>
    </row>
    <row r="673" spans="6:17" x14ac:dyDescent="0.25">
      <c r="F673" s="120"/>
      <c r="G673" s="121"/>
      <c r="H673" s="120"/>
      <c r="I673" s="121"/>
      <c r="J673" s="121"/>
      <c r="K673" s="53"/>
      <c r="L673" s="120"/>
      <c r="M673" s="120"/>
      <c r="N673" s="120"/>
      <c r="O673" s="120"/>
      <c r="P673" s="120"/>
      <c r="Q673" s="120"/>
    </row>
    <row r="674" spans="6:17" x14ac:dyDescent="0.25">
      <c r="F674" s="120"/>
      <c r="G674" s="121"/>
      <c r="H674" s="120"/>
      <c r="I674" s="121"/>
      <c r="J674" s="121"/>
      <c r="K674" s="53"/>
      <c r="L674" s="120"/>
      <c r="M674" s="120"/>
      <c r="N674" s="120"/>
      <c r="O674" s="120"/>
      <c r="P674" s="120"/>
      <c r="Q674" s="120"/>
    </row>
    <row r="675" spans="6:17" x14ac:dyDescent="0.25">
      <c r="F675" s="120"/>
      <c r="G675" s="121"/>
      <c r="H675" s="120"/>
      <c r="I675" s="121"/>
      <c r="J675" s="121"/>
      <c r="K675" s="53"/>
      <c r="L675" s="120"/>
      <c r="M675" s="120"/>
      <c r="N675" s="120"/>
      <c r="O675" s="120"/>
      <c r="P675" s="120"/>
      <c r="Q675" s="120"/>
    </row>
    <row r="676" spans="6:17" x14ac:dyDescent="0.25">
      <c r="F676" s="120"/>
      <c r="G676" s="121"/>
      <c r="H676" s="120"/>
      <c r="I676" s="121"/>
      <c r="J676" s="121"/>
      <c r="K676" s="53"/>
      <c r="L676" s="120"/>
      <c r="M676" s="120"/>
      <c r="N676" s="120"/>
      <c r="O676" s="120"/>
      <c r="P676" s="120"/>
      <c r="Q676" s="120"/>
    </row>
    <row r="677" spans="6:17" x14ac:dyDescent="0.25">
      <c r="F677" s="120"/>
      <c r="G677" s="121"/>
      <c r="H677" s="120"/>
      <c r="I677" s="121"/>
      <c r="J677" s="121"/>
      <c r="K677" s="53"/>
      <c r="L677" s="120"/>
      <c r="M677" s="120"/>
      <c r="N677" s="120"/>
      <c r="O677" s="120"/>
      <c r="P677" s="120"/>
      <c r="Q677" s="120"/>
    </row>
    <row r="678" spans="6:17" x14ac:dyDescent="0.25">
      <c r="F678" s="120"/>
      <c r="G678" s="121"/>
      <c r="H678" s="120"/>
      <c r="I678" s="121"/>
      <c r="J678" s="121"/>
      <c r="K678" s="53"/>
      <c r="L678" s="120"/>
      <c r="M678" s="120"/>
      <c r="N678" s="120"/>
      <c r="O678" s="120"/>
      <c r="P678" s="120"/>
      <c r="Q678" s="120"/>
    </row>
    <row r="679" spans="6:17" x14ac:dyDescent="0.25">
      <c r="F679" s="120"/>
      <c r="G679" s="121"/>
      <c r="H679" s="120"/>
      <c r="I679" s="121"/>
      <c r="J679" s="121"/>
      <c r="K679" s="53"/>
      <c r="L679" s="120"/>
      <c r="M679" s="120"/>
      <c r="N679" s="120"/>
      <c r="O679" s="120"/>
      <c r="P679" s="120"/>
      <c r="Q679" s="120"/>
    </row>
    <row r="680" spans="6:17" x14ac:dyDescent="0.25">
      <c r="F680" s="120"/>
      <c r="G680" s="121"/>
      <c r="H680" s="120"/>
      <c r="I680" s="121"/>
      <c r="J680" s="121"/>
      <c r="K680" s="53"/>
      <c r="L680" s="120"/>
      <c r="M680" s="120"/>
      <c r="N680" s="120"/>
      <c r="O680" s="120"/>
      <c r="P680" s="120"/>
      <c r="Q680" s="120"/>
    </row>
    <row r="681" spans="6:17" x14ac:dyDescent="0.25">
      <c r="F681" s="120"/>
      <c r="G681" s="121"/>
      <c r="H681" s="120"/>
      <c r="I681" s="121"/>
      <c r="J681" s="121"/>
      <c r="K681" s="53"/>
      <c r="L681" s="120"/>
      <c r="M681" s="120"/>
      <c r="N681" s="120"/>
      <c r="O681" s="120"/>
      <c r="P681" s="120"/>
      <c r="Q681" s="120"/>
    </row>
    <row r="682" spans="6:17" x14ac:dyDescent="0.25">
      <c r="F682" s="120"/>
      <c r="G682" s="121"/>
      <c r="H682" s="120"/>
      <c r="I682" s="121"/>
      <c r="J682" s="121"/>
      <c r="K682" s="53"/>
      <c r="L682" s="120"/>
      <c r="M682" s="120"/>
      <c r="N682" s="120"/>
      <c r="O682" s="120"/>
      <c r="P682" s="120"/>
      <c r="Q682" s="120"/>
    </row>
    <row r="683" spans="6:17" x14ac:dyDescent="0.25">
      <c r="F683" s="120"/>
      <c r="G683" s="121"/>
      <c r="H683" s="120"/>
      <c r="I683" s="121"/>
      <c r="J683" s="121"/>
      <c r="K683" s="53"/>
      <c r="L683" s="120"/>
      <c r="M683" s="120"/>
      <c r="N683" s="120"/>
      <c r="O683" s="120"/>
      <c r="P683" s="120"/>
      <c r="Q683" s="120"/>
    </row>
    <row r="684" spans="6:17" x14ac:dyDescent="0.25">
      <c r="F684" s="120"/>
      <c r="G684" s="121"/>
      <c r="H684" s="120"/>
      <c r="I684" s="121"/>
      <c r="J684" s="121"/>
      <c r="K684" s="53"/>
      <c r="L684" s="120"/>
      <c r="M684" s="120"/>
      <c r="N684" s="120"/>
      <c r="O684" s="120"/>
      <c r="P684" s="120"/>
      <c r="Q684" s="120"/>
    </row>
    <row r="685" spans="6:17" x14ac:dyDescent="0.25">
      <c r="F685" s="120"/>
      <c r="G685" s="121"/>
      <c r="H685" s="120"/>
      <c r="I685" s="121"/>
      <c r="J685" s="121"/>
      <c r="K685" s="53"/>
      <c r="L685" s="120"/>
      <c r="M685" s="120"/>
      <c r="N685" s="120"/>
      <c r="O685" s="120"/>
      <c r="P685" s="120"/>
      <c r="Q685" s="120"/>
    </row>
    <row r="686" spans="6:17" x14ac:dyDescent="0.25">
      <c r="F686" s="120"/>
      <c r="G686" s="121"/>
      <c r="H686" s="120"/>
      <c r="I686" s="121"/>
      <c r="J686" s="121"/>
      <c r="K686" s="53"/>
      <c r="L686" s="120"/>
      <c r="M686" s="120"/>
      <c r="N686" s="120"/>
      <c r="O686" s="120"/>
      <c r="P686" s="120"/>
      <c r="Q686" s="120"/>
    </row>
    <row r="687" spans="6:17" x14ac:dyDescent="0.25">
      <c r="F687" s="120"/>
      <c r="G687" s="121"/>
      <c r="H687" s="120"/>
      <c r="I687" s="121"/>
      <c r="J687" s="121"/>
      <c r="K687" s="53"/>
      <c r="L687" s="120"/>
      <c r="M687" s="120"/>
      <c r="N687" s="120"/>
      <c r="O687" s="120"/>
      <c r="P687" s="120"/>
      <c r="Q687" s="120"/>
    </row>
    <row r="688" spans="6:17" x14ac:dyDescent="0.25">
      <c r="F688" s="120"/>
      <c r="G688" s="121"/>
      <c r="H688" s="120"/>
      <c r="I688" s="121"/>
      <c r="J688" s="121"/>
      <c r="K688" s="53"/>
      <c r="L688" s="120"/>
      <c r="M688" s="120"/>
      <c r="N688" s="120"/>
      <c r="O688" s="120"/>
      <c r="P688" s="120"/>
      <c r="Q688" s="120"/>
    </row>
    <row r="689" spans="6:17" x14ac:dyDescent="0.25">
      <c r="F689" s="120"/>
      <c r="G689" s="121"/>
      <c r="H689" s="120"/>
      <c r="I689" s="121"/>
      <c r="J689" s="121"/>
      <c r="K689" s="53"/>
      <c r="L689" s="120"/>
      <c r="M689" s="120"/>
      <c r="N689" s="120"/>
      <c r="O689" s="120"/>
      <c r="P689" s="120"/>
      <c r="Q689" s="120"/>
    </row>
    <row r="690" spans="6:17" x14ac:dyDescent="0.25">
      <c r="F690" s="120"/>
      <c r="G690" s="121"/>
      <c r="H690" s="120"/>
      <c r="I690" s="121"/>
      <c r="J690" s="121"/>
      <c r="K690" s="53"/>
      <c r="L690" s="120"/>
      <c r="M690" s="120"/>
      <c r="N690" s="120"/>
      <c r="O690" s="120"/>
      <c r="P690" s="120"/>
      <c r="Q690" s="120"/>
    </row>
    <row r="691" spans="6:17" x14ac:dyDescent="0.25">
      <c r="F691" s="120"/>
      <c r="G691" s="121"/>
      <c r="H691" s="120"/>
      <c r="I691" s="121"/>
      <c r="J691" s="121"/>
      <c r="K691" s="53"/>
      <c r="L691" s="120"/>
      <c r="M691" s="120"/>
      <c r="N691" s="120"/>
      <c r="O691" s="120"/>
      <c r="P691" s="120"/>
      <c r="Q691" s="120"/>
    </row>
    <row r="692" spans="6:17" x14ac:dyDescent="0.25">
      <c r="F692" s="120"/>
      <c r="G692" s="121"/>
      <c r="H692" s="120"/>
      <c r="I692" s="121"/>
      <c r="J692" s="121"/>
      <c r="K692" s="53"/>
      <c r="L692" s="120"/>
      <c r="M692" s="120"/>
      <c r="N692" s="120"/>
      <c r="O692" s="120"/>
      <c r="P692" s="120"/>
      <c r="Q692" s="120"/>
    </row>
    <row r="693" spans="6:17" x14ac:dyDescent="0.25">
      <c r="F693" s="120"/>
      <c r="G693" s="121"/>
      <c r="H693" s="120"/>
      <c r="I693" s="121"/>
      <c r="J693" s="121"/>
      <c r="K693" s="53"/>
      <c r="L693" s="120"/>
      <c r="M693" s="120"/>
      <c r="N693" s="120"/>
      <c r="O693" s="120"/>
      <c r="P693" s="120"/>
      <c r="Q693" s="120"/>
    </row>
    <row r="694" spans="6:17" x14ac:dyDescent="0.25">
      <c r="F694" s="120"/>
      <c r="G694" s="121"/>
      <c r="H694" s="120"/>
      <c r="I694" s="121"/>
      <c r="J694" s="121"/>
      <c r="K694" s="53"/>
      <c r="L694" s="120"/>
      <c r="M694" s="120"/>
      <c r="N694" s="120"/>
      <c r="O694" s="120"/>
      <c r="P694" s="120"/>
      <c r="Q694" s="120"/>
    </row>
    <row r="695" spans="6:17" x14ac:dyDescent="0.25">
      <c r="F695" s="120"/>
      <c r="G695" s="121"/>
      <c r="H695" s="120"/>
      <c r="I695" s="121"/>
      <c r="J695" s="121"/>
      <c r="K695" s="53"/>
      <c r="L695" s="120"/>
      <c r="M695" s="120"/>
      <c r="N695" s="120"/>
      <c r="O695" s="120"/>
      <c r="P695" s="120"/>
      <c r="Q695" s="120"/>
    </row>
    <row r="696" spans="6:17" x14ac:dyDescent="0.25">
      <c r="F696" s="120"/>
      <c r="G696" s="121"/>
      <c r="H696" s="120"/>
      <c r="I696" s="121"/>
      <c r="J696" s="121"/>
      <c r="K696" s="53"/>
      <c r="L696" s="120"/>
      <c r="M696" s="120"/>
      <c r="N696" s="120"/>
      <c r="O696" s="120"/>
      <c r="P696" s="120"/>
      <c r="Q696" s="120"/>
    </row>
    <row r="697" spans="6:17" x14ac:dyDescent="0.25">
      <c r="F697" s="120"/>
      <c r="G697" s="121"/>
      <c r="H697" s="120"/>
      <c r="I697" s="121"/>
      <c r="J697" s="121"/>
      <c r="K697" s="53"/>
      <c r="L697" s="120"/>
      <c r="M697" s="120"/>
      <c r="N697" s="120"/>
      <c r="O697" s="120"/>
      <c r="P697" s="120"/>
      <c r="Q697" s="120"/>
    </row>
    <row r="698" spans="6:17" x14ac:dyDescent="0.25">
      <c r="F698" s="120"/>
      <c r="G698" s="121"/>
      <c r="H698" s="120"/>
      <c r="I698" s="121"/>
      <c r="J698" s="121"/>
      <c r="K698" s="53"/>
      <c r="L698" s="120"/>
      <c r="M698" s="120"/>
      <c r="N698" s="120"/>
      <c r="O698" s="120"/>
      <c r="P698" s="120"/>
      <c r="Q698" s="120"/>
    </row>
    <row r="699" spans="6:17" x14ac:dyDescent="0.25">
      <c r="F699" s="120"/>
      <c r="G699" s="121"/>
      <c r="H699" s="120"/>
      <c r="I699" s="121"/>
      <c r="J699" s="121"/>
      <c r="K699" s="53"/>
      <c r="L699" s="120"/>
      <c r="M699" s="120"/>
      <c r="N699" s="120"/>
      <c r="O699" s="120"/>
      <c r="P699" s="120"/>
      <c r="Q699" s="120"/>
    </row>
    <row r="700" spans="6:17" x14ac:dyDescent="0.25">
      <c r="F700" s="120"/>
      <c r="G700" s="121"/>
      <c r="H700" s="120"/>
      <c r="I700" s="121"/>
      <c r="J700" s="121"/>
      <c r="K700" s="53"/>
      <c r="L700" s="120"/>
      <c r="M700" s="120"/>
      <c r="N700" s="120"/>
      <c r="O700" s="120"/>
      <c r="P700" s="120"/>
      <c r="Q700" s="120"/>
    </row>
    <row r="701" spans="6:17" x14ac:dyDescent="0.25">
      <c r="F701" s="120"/>
      <c r="G701" s="121"/>
      <c r="H701" s="120"/>
      <c r="I701" s="121"/>
      <c r="J701" s="121"/>
      <c r="K701" s="53"/>
      <c r="L701" s="120"/>
      <c r="M701" s="120"/>
      <c r="N701" s="120"/>
      <c r="O701" s="120"/>
      <c r="P701" s="120"/>
      <c r="Q701" s="120"/>
    </row>
    <row r="702" spans="6:17" x14ac:dyDescent="0.25">
      <c r="F702" s="120"/>
      <c r="G702" s="121"/>
      <c r="H702" s="120"/>
      <c r="I702" s="121"/>
      <c r="J702" s="121"/>
      <c r="K702" s="53"/>
      <c r="L702" s="120"/>
      <c r="M702" s="120"/>
      <c r="N702" s="120"/>
      <c r="O702" s="120"/>
      <c r="P702" s="120"/>
      <c r="Q702" s="120"/>
    </row>
    <row r="703" spans="6:17" x14ac:dyDescent="0.25">
      <c r="F703" s="120"/>
      <c r="G703" s="121"/>
      <c r="H703" s="120"/>
      <c r="I703" s="121"/>
      <c r="J703" s="121"/>
      <c r="K703" s="53"/>
      <c r="L703" s="120"/>
      <c r="M703" s="120"/>
      <c r="N703" s="120"/>
      <c r="O703" s="120"/>
      <c r="P703" s="120"/>
      <c r="Q703" s="120"/>
    </row>
    <row r="704" spans="6:17" x14ac:dyDescent="0.25">
      <c r="F704" s="120"/>
      <c r="G704" s="121"/>
      <c r="H704" s="120"/>
      <c r="I704" s="121"/>
      <c r="J704" s="121"/>
      <c r="K704" s="53"/>
      <c r="L704" s="120"/>
      <c r="M704" s="120"/>
      <c r="N704" s="120"/>
      <c r="O704" s="120"/>
      <c r="P704" s="120"/>
      <c r="Q704" s="120"/>
    </row>
    <row r="705" spans="6:17" x14ac:dyDescent="0.25">
      <c r="F705" s="120"/>
      <c r="G705" s="121"/>
      <c r="H705" s="120"/>
      <c r="I705" s="121"/>
      <c r="J705" s="121"/>
      <c r="K705" s="53"/>
      <c r="L705" s="120"/>
      <c r="M705" s="120"/>
      <c r="N705" s="120"/>
      <c r="O705" s="120"/>
      <c r="P705" s="120"/>
      <c r="Q705" s="120"/>
    </row>
    <row r="706" spans="6:17" x14ac:dyDescent="0.25">
      <c r="F706" s="120"/>
      <c r="G706" s="121"/>
      <c r="H706" s="120"/>
      <c r="I706" s="121"/>
      <c r="J706" s="121"/>
      <c r="K706" s="53"/>
      <c r="L706" s="120"/>
      <c r="M706" s="120"/>
      <c r="N706" s="120"/>
      <c r="O706" s="120"/>
      <c r="P706" s="120"/>
      <c r="Q706" s="120"/>
    </row>
    <row r="707" spans="6:17" x14ac:dyDescent="0.25">
      <c r="F707" s="120"/>
      <c r="G707" s="121"/>
      <c r="H707" s="120"/>
      <c r="I707" s="121"/>
      <c r="J707" s="121"/>
      <c r="K707" s="53"/>
      <c r="L707" s="120"/>
      <c r="M707" s="120"/>
      <c r="N707" s="120"/>
      <c r="O707" s="120"/>
      <c r="P707" s="120"/>
      <c r="Q707" s="120"/>
    </row>
    <row r="708" spans="6:17" x14ac:dyDescent="0.25">
      <c r="F708" s="120"/>
      <c r="G708" s="121"/>
      <c r="H708" s="120"/>
      <c r="I708" s="121"/>
      <c r="J708" s="121"/>
      <c r="K708" s="53"/>
      <c r="L708" s="120"/>
      <c r="M708" s="120"/>
      <c r="N708" s="120"/>
      <c r="O708" s="120"/>
      <c r="P708" s="120"/>
      <c r="Q708" s="120"/>
    </row>
    <row r="709" spans="6:17" x14ac:dyDescent="0.25">
      <c r="F709" s="120"/>
      <c r="G709" s="121"/>
      <c r="H709" s="120"/>
      <c r="I709" s="121"/>
      <c r="J709" s="121"/>
      <c r="K709" s="53"/>
      <c r="L709" s="120"/>
      <c r="M709" s="120"/>
      <c r="N709" s="120"/>
      <c r="O709" s="120"/>
      <c r="P709" s="120"/>
      <c r="Q709" s="120"/>
    </row>
    <row r="710" spans="6:17" x14ac:dyDescent="0.25">
      <c r="F710" s="120"/>
      <c r="G710" s="121"/>
      <c r="H710" s="120"/>
      <c r="I710" s="121"/>
      <c r="J710" s="121"/>
      <c r="K710" s="53"/>
      <c r="L710" s="120"/>
      <c r="M710" s="120"/>
      <c r="N710" s="120"/>
      <c r="O710" s="120"/>
      <c r="P710" s="120"/>
      <c r="Q710" s="120"/>
    </row>
    <row r="711" spans="6:17" x14ac:dyDescent="0.25">
      <c r="F711" s="120"/>
      <c r="G711" s="121"/>
      <c r="H711" s="120"/>
      <c r="I711" s="121"/>
      <c r="J711" s="121"/>
      <c r="K711" s="53"/>
      <c r="L711" s="120"/>
      <c r="M711" s="120"/>
      <c r="N711" s="120"/>
      <c r="O711" s="120"/>
      <c r="P711" s="120"/>
      <c r="Q711" s="120"/>
    </row>
    <row r="712" spans="6:17" x14ac:dyDescent="0.25">
      <c r="F712" s="120"/>
      <c r="G712" s="121"/>
      <c r="H712" s="120"/>
      <c r="I712" s="121"/>
      <c r="J712" s="121"/>
      <c r="K712" s="53"/>
      <c r="L712" s="120"/>
      <c r="M712" s="120"/>
      <c r="N712" s="120"/>
      <c r="O712" s="120"/>
      <c r="P712" s="120"/>
      <c r="Q712" s="120"/>
    </row>
    <row r="713" spans="6:17" x14ac:dyDescent="0.25">
      <c r="F713" s="120"/>
      <c r="G713" s="121"/>
      <c r="H713" s="120"/>
      <c r="I713" s="121"/>
      <c r="J713" s="121"/>
      <c r="K713" s="53"/>
      <c r="L713" s="120"/>
      <c r="M713" s="120"/>
      <c r="N713" s="120"/>
      <c r="O713" s="120"/>
      <c r="P713" s="120"/>
      <c r="Q713" s="120"/>
    </row>
    <row r="714" spans="6:17" x14ac:dyDescent="0.25">
      <c r="F714" s="120"/>
      <c r="G714" s="121"/>
      <c r="H714" s="120"/>
      <c r="I714" s="121"/>
      <c r="J714" s="121"/>
      <c r="K714" s="53"/>
      <c r="L714" s="120"/>
      <c r="M714" s="120"/>
      <c r="N714" s="120"/>
      <c r="O714" s="120"/>
      <c r="P714" s="120"/>
      <c r="Q714" s="120"/>
    </row>
    <row r="715" spans="6:17" x14ac:dyDescent="0.25">
      <c r="F715" s="120"/>
      <c r="G715" s="121"/>
      <c r="H715" s="120"/>
      <c r="I715" s="121"/>
      <c r="J715" s="121"/>
      <c r="K715" s="53"/>
      <c r="L715" s="120"/>
      <c r="M715" s="120"/>
      <c r="N715" s="120"/>
      <c r="O715" s="120"/>
      <c r="P715" s="120"/>
      <c r="Q715" s="120"/>
    </row>
    <row r="716" spans="6:17" x14ac:dyDescent="0.25">
      <c r="F716" s="120"/>
      <c r="G716" s="121"/>
      <c r="H716" s="120"/>
      <c r="I716" s="121"/>
      <c r="J716" s="121"/>
      <c r="K716" s="53"/>
      <c r="L716" s="120"/>
      <c r="M716" s="120"/>
      <c r="N716" s="120"/>
      <c r="O716" s="120"/>
      <c r="P716" s="120"/>
      <c r="Q716" s="120"/>
    </row>
    <row r="717" spans="6:17" x14ac:dyDescent="0.25">
      <c r="F717" s="120"/>
      <c r="G717" s="121"/>
      <c r="H717" s="120"/>
      <c r="I717" s="121"/>
      <c r="J717" s="121"/>
      <c r="K717" s="53"/>
      <c r="L717" s="120"/>
      <c r="M717" s="120"/>
      <c r="N717" s="120"/>
      <c r="O717" s="120"/>
      <c r="P717" s="120"/>
      <c r="Q717" s="120"/>
    </row>
    <row r="718" spans="6:17" x14ac:dyDescent="0.25">
      <c r="F718" s="120"/>
      <c r="G718" s="121"/>
      <c r="H718" s="120"/>
      <c r="I718" s="121"/>
      <c r="J718" s="121"/>
      <c r="K718" s="53"/>
      <c r="L718" s="120"/>
      <c r="M718" s="120"/>
      <c r="N718" s="120"/>
      <c r="O718" s="120"/>
      <c r="P718" s="120"/>
      <c r="Q718" s="120"/>
    </row>
    <row r="719" spans="6:17" x14ac:dyDescent="0.25">
      <c r="F719" s="120"/>
      <c r="G719" s="121"/>
      <c r="H719" s="120"/>
      <c r="I719" s="121"/>
      <c r="J719" s="121"/>
      <c r="K719" s="53"/>
      <c r="L719" s="120"/>
      <c r="M719" s="120"/>
      <c r="N719" s="120"/>
      <c r="O719" s="120"/>
      <c r="P719" s="120"/>
      <c r="Q719" s="120"/>
    </row>
    <row r="720" spans="6:17" x14ac:dyDescent="0.25">
      <c r="F720" s="120"/>
      <c r="G720" s="121"/>
      <c r="H720" s="120"/>
      <c r="I720" s="121"/>
      <c r="J720" s="121"/>
      <c r="K720" s="53"/>
      <c r="L720" s="120"/>
      <c r="M720" s="120"/>
      <c r="N720" s="120"/>
      <c r="O720" s="120"/>
      <c r="P720" s="120"/>
      <c r="Q720" s="120"/>
    </row>
    <row r="721" spans="6:17" x14ac:dyDescent="0.25">
      <c r="F721" s="120"/>
      <c r="G721" s="121"/>
      <c r="H721" s="120"/>
      <c r="I721" s="121"/>
      <c r="J721" s="121"/>
      <c r="K721" s="53"/>
      <c r="L721" s="120"/>
      <c r="M721" s="120"/>
      <c r="N721" s="120"/>
      <c r="O721" s="120"/>
      <c r="P721" s="120"/>
      <c r="Q721" s="120"/>
    </row>
    <row r="722" spans="6:17" x14ac:dyDescent="0.25">
      <c r="F722" s="120"/>
      <c r="G722" s="121"/>
      <c r="H722" s="120"/>
      <c r="I722" s="121"/>
      <c r="J722" s="121"/>
      <c r="K722" s="53"/>
      <c r="L722" s="120"/>
      <c r="M722" s="120"/>
      <c r="N722" s="120"/>
      <c r="O722" s="120"/>
      <c r="P722" s="120"/>
      <c r="Q722" s="120"/>
    </row>
    <row r="723" spans="6:17" x14ac:dyDescent="0.25">
      <c r="F723" s="120"/>
      <c r="G723" s="121"/>
      <c r="H723" s="120"/>
      <c r="I723" s="121"/>
      <c r="J723" s="121"/>
      <c r="K723" s="53"/>
      <c r="L723" s="120"/>
      <c r="M723" s="120"/>
      <c r="N723" s="120"/>
      <c r="O723" s="120"/>
      <c r="P723" s="120"/>
      <c r="Q723" s="120"/>
    </row>
    <row r="724" spans="6:17" x14ac:dyDescent="0.25">
      <c r="F724" s="120"/>
      <c r="G724" s="121"/>
      <c r="H724" s="120"/>
      <c r="I724" s="121"/>
      <c r="J724" s="121"/>
      <c r="K724" s="53"/>
      <c r="L724" s="120"/>
      <c r="M724" s="120"/>
      <c r="N724" s="120"/>
      <c r="O724" s="120"/>
      <c r="P724" s="120"/>
      <c r="Q724" s="120"/>
    </row>
    <row r="725" spans="6:17" x14ac:dyDescent="0.25">
      <c r="F725" s="120"/>
      <c r="G725" s="121"/>
      <c r="H725" s="120"/>
      <c r="I725" s="121"/>
      <c r="J725" s="121"/>
      <c r="K725" s="53"/>
      <c r="L725" s="120"/>
      <c r="M725" s="120"/>
      <c r="N725" s="120"/>
      <c r="O725" s="120"/>
      <c r="P725" s="120"/>
      <c r="Q725" s="120"/>
    </row>
    <row r="726" spans="6:17" x14ac:dyDescent="0.25">
      <c r="F726" s="120"/>
      <c r="G726" s="121"/>
      <c r="H726" s="120"/>
      <c r="I726" s="121"/>
      <c r="J726" s="121"/>
      <c r="K726" s="53"/>
      <c r="L726" s="120"/>
      <c r="M726" s="120"/>
      <c r="N726" s="120"/>
      <c r="O726" s="120"/>
      <c r="P726" s="120"/>
      <c r="Q726" s="120"/>
    </row>
    <row r="727" spans="6:17" x14ac:dyDescent="0.25">
      <c r="F727" s="120"/>
      <c r="G727" s="121"/>
      <c r="H727" s="120"/>
      <c r="I727" s="121"/>
      <c r="J727" s="121"/>
      <c r="K727" s="53"/>
      <c r="L727" s="120"/>
      <c r="M727" s="120"/>
      <c r="N727" s="120"/>
      <c r="O727" s="120"/>
      <c r="P727" s="120"/>
      <c r="Q727" s="120"/>
    </row>
    <row r="728" spans="6:17" x14ac:dyDescent="0.25">
      <c r="F728" s="120"/>
      <c r="G728" s="121"/>
      <c r="H728" s="120"/>
      <c r="I728" s="121"/>
      <c r="J728" s="121"/>
      <c r="K728" s="53"/>
      <c r="L728" s="120"/>
      <c r="M728" s="120"/>
      <c r="N728" s="120"/>
      <c r="O728" s="120"/>
      <c r="P728" s="120"/>
      <c r="Q728" s="120"/>
    </row>
    <row r="729" spans="6:17" x14ac:dyDescent="0.25">
      <c r="F729" s="120"/>
      <c r="G729" s="121"/>
      <c r="H729" s="120"/>
      <c r="I729" s="121"/>
      <c r="J729" s="121"/>
      <c r="K729" s="53"/>
      <c r="L729" s="120"/>
      <c r="M729" s="120"/>
      <c r="N729" s="120"/>
      <c r="O729" s="120"/>
      <c r="P729" s="120"/>
      <c r="Q729" s="120"/>
    </row>
    <row r="730" spans="6:17" x14ac:dyDescent="0.25">
      <c r="F730" s="120"/>
      <c r="G730" s="121"/>
      <c r="H730" s="120"/>
      <c r="I730" s="121"/>
      <c r="J730" s="121"/>
      <c r="K730" s="53"/>
      <c r="L730" s="120"/>
      <c r="M730" s="120"/>
      <c r="N730" s="120"/>
      <c r="O730" s="120"/>
      <c r="P730" s="120"/>
      <c r="Q730" s="120"/>
    </row>
    <row r="731" spans="6:17" x14ac:dyDescent="0.25">
      <c r="F731" s="120"/>
      <c r="G731" s="121"/>
      <c r="H731" s="120"/>
      <c r="I731" s="121"/>
      <c r="J731" s="121"/>
      <c r="K731" s="53"/>
      <c r="L731" s="120"/>
      <c r="M731" s="120"/>
      <c r="N731" s="120"/>
      <c r="O731" s="120"/>
      <c r="P731" s="120"/>
      <c r="Q731" s="120"/>
    </row>
    <row r="732" spans="6:17" x14ac:dyDescent="0.25">
      <c r="F732" s="120"/>
      <c r="G732" s="121"/>
      <c r="H732" s="120"/>
      <c r="I732" s="121"/>
      <c r="J732" s="121"/>
      <c r="K732" s="53"/>
      <c r="L732" s="120"/>
      <c r="M732" s="120"/>
      <c r="N732" s="120"/>
      <c r="O732" s="120"/>
      <c r="P732" s="120"/>
      <c r="Q732" s="120"/>
    </row>
    <row r="733" spans="6:17" x14ac:dyDescent="0.25">
      <c r="F733" s="120"/>
      <c r="G733" s="121"/>
      <c r="H733" s="120"/>
      <c r="I733" s="121"/>
      <c r="J733" s="121"/>
      <c r="K733" s="53"/>
      <c r="L733" s="120"/>
      <c r="M733" s="120"/>
      <c r="N733" s="120"/>
      <c r="O733" s="120"/>
      <c r="P733" s="120"/>
      <c r="Q733" s="120"/>
    </row>
    <row r="734" spans="6:17" x14ac:dyDescent="0.25">
      <c r="F734" s="120"/>
      <c r="G734" s="121"/>
      <c r="H734" s="120"/>
      <c r="I734" s="121"/>
      <c r="J734" s="121"/>
      <c r="K734" s="53"/>
      <c r="L734" s="120"/>
      <c r="M734" s="120"/>
      <c r="N734" s="120"/>
      <c r="O734" s="120"/>
      <c r="P734" s="120"/>
      <c r="Q734" s="120"/>
    </row>
    <row r="735" spans="6:17" x14ac:dyDescent="0.25">
      <c r="F735" s="120"/>
      <c r="G735" s="121"/>
      <c r="H735" s="120"/>
      <c r="I735" s="121"/>
      <c r="J735" s="121"/>
      <c r="K735" s="53"/>
      <c r="L735" s="120"/>
      <c r="M735" s="120"/>
      <c r="N735" s="120"/>
      <c r="O735" s="120"/>
      <c r="P735" s="120"/>
      <c r="Q735" s="120"/>
    </row>
    <row r="736" spans="6:17" x14ac:dyDescent="0.25">
      <c r="F736" s="120"/>
      <c r="G736" s="121"/>
      <c r="H736" s="120"/>
      <c r="I736" s="121"/>
      <c r="J736" s="121"/>
      <c r="K736" s="53"/>
      <c r="L736" s="120"/>
      <c r="M736" s="120"/>
      <c r="N736" s="120"/>
      <c r="O736" s="120"/>
      <c r="P736" s="120"/>
      <c r="Q736" s="120"/>
    </row>
    <row r="737" spans="6:17" x14ac:dyDescent="0.25">
      <c r="F737" s="120"/>
      <c r="G737" s="121"/>
      <c r="H737" s="120"/>
      <c r="I737" s="121"/>
      <c r="J737" s="121"/>
      <c r="K737" s="53"/>
      <c r="L737" s="120"/>
      <c r="M737" s="120"/>
      <c r="N737" s="120"/>
      <c r="O737" s="120"/>
      <c r="P737" s="120"/>
      <c r="Q737" s="120"/>
    </row>
    <row r="738" spans="6:17" x14ac:dyDescent="0.25">
      <c r="F738" s="120"/>
      <c r="G738" s="121"/>
      <c r="H738" s="120"/>
      <c r="I738" s="121"/>
      <c r="J738" s="121"/>
      <c r="K738" s="53"/>
      <c r="L738" s="120"/>
      <c r="M738" s="120"/>
      <c r="N738" s="120"/>
      <c r="O738" s="120"/>
      <c r="P738" s="120"/>
      <c r="Q738" s="120"/>
    </row>
    <row r="739" spans="6:17" x14ac:dyDescent="0.25">
      <c r="F739" s="120"/>
      <c r="G739" s="121"/>
      <c r="H739" s="120"/>
      <c r="I739" s="121"/>
      <c r="J739" s="121"/>
      <c r="K739" s="53"/>
      <c r="L739" s="120"/>
      <c r="M739" s="120"/>
      <c r="N739" s="120"/>
      <c r="O739" s="120"/>
      <c r="P739" s="120"/>
      <c r="Q739" s="120"/>
    </row>
    <row r="740" spans="6:17" x14ac:dyDescent="0.25">
      <c r="F740" s="120"/>
      <c r="G740" s="121"/>
      <c r="H740" s="120"/>
      <c r="I740" s="121"/>
      <c r="J740" s="121"/>
      <c r="K740" s="53"/>
      <c r="L740" s="120"/>
      <c r="M740" s="120"/>
      <c r="N740" s="120"/>
      <c r="O740" s="120"/>
      <c r="P740" s="120"/>
      <c r="Q740" s="120"/>
    </row>
    <row r="741" spans="6:17" x14ac:dyDescent="0.25">
      <c r="F741" s="120"/>
      <c r="G741" s="121"/>
      <c r="H741" s="120"/>
      <c r="I741" s="121"/>
      <c r="J741" s="121"/>
      <c r="K741" s="53"/>
      <c r="L741" s="120"/>
      <c r="M741" s="120"/>
      <c r="N741" s="120"/>
      <c r="O741" s="120"/>
      <c r="P741" s="120"/>
      <c r="Q741" s="120"/>
    </row>
    <row r="742" spans="6:17" x14ac:dyDescent="0.25">
      <c r="F742" s="120"/>
      <c r="G742" s="121"/>
      <c r="H742" s="120"/>
      <c r="I742" s="121"/>
      <c r="J742" s="121"/>
      <c r="K742" s="53"/>
      <c r="L742" s="120"/>
      <c r="M742" s="120"/>
      <c r="N742" s="120"/>
      <c r="O742" s="120"/>
      <c r="P742" s="120"/>
      <c r="Q742" s="120"/>
    </row>
    <row r="743" spans="6:17" x14ac:dyDescent="0.25">
      <c r="F743" s="120"/>
      <c r="G743" s="121"/>
      <c r="H743" s="120"/>
      <c r="I743" s="121"/>
      <c r="J743" s="121"/>
      <c r="K743" s="53"/>
      <c r="L743" s="120"/>
      <c r="M743" s="120"/>
      <c r="N743" s="120"/>
      <c r="O743" s="120"/>
      <c r="P743" s="120"/>
      <c r="Q743" s="120"/>
    </row>
    <row r="744" spans="6:17" x14ac:dyDescent="0.25">
      <c r="F744" s="120"/>
      <c r="G744" s="121"/>
      <c r="H744" s="120"/>
      <c r="I744" s="121"/>
      <c r="J744" s="121"/>
      <c r="K744" s="53"/>
      <c r="L744" s="120"/>
      <c r="M744" s="120"/>
      <c r="N744" s="120"/>
      <c r="O744" s="120"/>
      <c r="P744" s="120"/>
      <c r="Q744" s="120"/>
    </row>
    <row r="745" spans="6:17" x14ac:dyDescent="0.25">
      <c r="F745" s="120"/>
      <c r="G745" s="121"/>
      <c r="H745" s="120"/>
      <c r="I745" s="121"/>
      <c r="J745" s="121"/>
      <c r="K745" s="53"/>
      <c r="L745" s="120"/>
      <c r="M745" s="120"/>
      <c r="N745" s="120"/>
      <c r="O745" s="120"/>
      <c r="P745" s="120"/>
      <c r="Q745" s="120"/>
    </row>
    <row r="746" spans="6:17" x14ac:dyDescent="0.25">
      <c r="F746" s="120"/>
      <c r="G746" s="121"/>
      <c r="H746" s="120"/>
      <c r="I746" s="121"/>
      <c r="J746" s="121"/>
      <c r="K746" s="53"/>
      <c r="L746" s="120"/>
      <c r="M746" s="120"/>
      <c r="N746" s="120"/>
      <c r="O746" s="120"/>
      <c r="P746" s="120"/>
      <c r="Q746" s="120"/>
    </row>
    <row r="747" spans="6:17" x14ac:dyDescent="0.25">
      <c r="F747" s="120"/>
      <c r="G747" s="121"/>
      <c r="H747" s="120"/>
      <c r="I747" s="121"/>
      <c r="J747" s="121"/>
      <c r="K747" s="53"/>
      <c r="L747" s="120"/>
      <c r="M747" s="120"/>
      <c r="N747" s="120"/>
      <c r="O747" s="120"/>
      <c r="P747" s="120"/>
      <c r="Q747" s="120"/>
    </row>
    <row r="748" spans="6:17" x14ac:dyDescent="0.25">
      <c r="F748" s="120"/>
      <c r="G748" s="121"/>
      <c r="H748" s="120"/>
      <c r="I748" s="121"/>
      <c r="J748" s="121"/>
      <c r="K748" s="53"/>
      <c r="L748" s="120"/>
      <c r="M748" s="120"/>
      <c r="N748" s="120"/>
      <c r="O748" s="120"/>
      <c r="P748" s="120"/>
      <c r="Q748" s="120"/>
    </row>
    <row r="749" spans="6:17" x14ac:dyDescent="0.25">
      <c r="F749" s="120"/>
      <c r="G749" s="121"/>
      <c r="H749" s="120"/>
      <c r="I749" s="121"/>
      <c r="J749" s="121"/>
      <c r="K749" s="53"/>
      <c r="L749" s="120"/>
      <c r="M749" s="120"/>
      <c r="N749" s="120"/>
      <c r="O749" s="120"/>
      <c r="P749" s="120"/>
      <c r="Q749" s="120"/>
    </row>
    <row r="750" spans="6:17" x14ac:dyDescent="0.25">
      <c r="F750" s="120"/>
      <c r="G750" s="121"/>
      <c r="H750" s="120"/>
      <c r="I750" s="121"/>
      <c r="J750" s="121"/>
      <c r="K750" s="53"/>
      <c r="L750" s="120"/>
      <c r="M750" s="120"/>
      <c r="N750" s="120"/>
      <c r="O750" s="120"/>
      <c r="P750" s="120"/>
      <c r="Q750" s="120"/>
    </row>
    <row r="751" spans="6:17" x14ac:dyDescent="0.25">
      <c r="F751" s="120"/>
      <c r="G751" s="121"/>
      <c r="H751" s="120"/>
      <c r="I751" s="121"/>
      <c r="J751" s="121"/>
      <c r="K751" s="53"/>
      <c r="L751" s="120"/>
      <c r="M751" s="120"/>
      <c r="N751" s="120"/>
      <c r="O751" s="120"/>
      <c r="P751" s="120"/>
      <c r="Q751" s="120"/>
    </row>
    <row r="752" spans="6:17" x14ac:dyDescent="0.25">
      <c r="F752" s="120"/>
      <c r="G752" s="121"/>
      <c r="H752" s="120"/>
      <c r="I752" s="121"/>
      <c r="J752" s="121"/>
      <c r="K752" s="53"/>
      <c r="L752" s="120"/>
      <c r="M752" s="120"/>
      <c r="N752" s="120"/>
      <c r="O752" s="120"/>
      <c r="P752" s="120"/>
      <c r="Q752" s="120"/>
    </row>
    <row r="753" spans="6:17" x14ac:dyDescent="0.25">
      <c r="F753" s="120"/>
      <c r="G753" s="121"/>
      <c r="H753" s="120"/>
      <c r="I753" s="121"/>
      <c r="J753" s="121"/>
      <c r="K753" s="53"/>
      <c r="L753" s="120"/>
      <c r="M753" s="120"/>
      <c r="N753" s="120"/>
      <c r="O753" s="120"/>
      <c r="P753" s="120"/>
      <c r="Q753" s="120"/>
    </row>
    <row r="754" spans="6:17" x14ac:dyDescent="0.25">
      <c r="F754" s="120"/>
      <c r="G754" s="121"/>
      <c r="H754" s="120"/>
      <c r="I754" s="121"/>
      <c r="J754" s="121"/>
      <c r="K754" s="53"/>
      <c r="L754" s="120"/>
      <c r="M754" s="120"/>
      <c r="N754" s="120"/>
      <c r="O754" s="120"/>
      <c r="P754" s="120"/>
      <c r="Q754" s="120"/>
    </row>
    <row r="755" spans="6:17" x14ac:dyDescent="0.25">
      <c r="F755" s="120"/>
      <c r="G755" s="121"/>
      <c r="H755" s="120"/>
      <c r="I755" s="121"/>
      <c r="J755" s="121"/>
      <c r="K755" s="53"/>
      <c r="L755" s="120"/>
      <c r="M755" s="120"/>
      <c r="N755" s="120"/>
      <c r="O755" s="120"/>
      <c r="P755" s="120"/>
      <c r="Q755" s="120"/>
    </row>
    <row r="756" spans="6:17" x14ac:dyDescent="0.25">
      <c r="F756" s="120"/>
      <c r="G756" s="121"/>
      <c r="H756" s="120"/>
      <c r="I756" s="121"/>
      <c r="J756" s="121"/>
      <c r="K756" s="53"/>
      <c r="L756" s="120"/>
      <c r="M756" s="120"/>
      <c r="N756" s="120"/>
      <c r="O756" s="120"/>
      <c r="P756" s="120"/>
      <c r="Q756" s="120"/>
    </row>
    <row r="757" spans="6:17" x14ac:dyDescent="0.25">
      <c r="F757" s="120"/>
      <c r="G757" s="121"/>
      <c r="H757" s="120"/>
      <c r="I757" s="121"/>
      <c r="J757" s="121"/>
      <c r="K757" s="53"/>
      <c r="L757" s="120"/>
      <c r="M757" s="120"/>
      <c r="N757" s="120"/>
      <c r="O757" s="120"/>
      <c r="P757" s="120"/>
      <c r="Q757" s="120"/>
    </row>
    <row r="758" spans="6:17" x14ac:dyDescent="0.25">
      <c r="F758" s="120"/>
      <c r="G758" s="121"/>
      <c r="H758" s="120"/>
      <c r="I758" s="121"/>
      <c r="J758" s="121"/>
      <c r="K758" s="53"/>
      <c r="L758" s="120"/>
      <c r="M758" s="120"/>
      <c r="N758" s="120"/>
      <c r="O758" s="120"/>
      <c r="P758" s="120"/>
      <c r="Q758" s="120"/>
    </row>
    <row r="759" spans="6:17" x14ac:dyDescent="0.25">
      <c r="F759" s="120"/>
      <c r="G759" s="121"/>
      <c r="H759" s="120"/>
      <c r="I759" s="121"/>
      <c r="J759" s="121"/>
      <c r="K759" s="53"/>
      <c r="L759" s="120"/>
      <c r="M759" s="120"/>
      <c r="N759" s="120"/>
      <c r="O759" s="120"/>
      <c r="P759" s="120"/>
      <c r="Q759" s="120"/>
    </row>
    <row r="760" spans="6:17" x14ac:dyDescent="0.25">
      <c r="F760" s="120"/>
      <c r="G760" s="121"/>
      <c r="H760" s="120"/>
      <c r="I760" s="121"/>
      <c r="J760" s="121"/>
      <c r="K760" s="53"/>
      <c r="L760" s="120"/>
      <c r="M760" s="120"/>
      <c r="N760" s="120"/>
      <c r="O760" s="120"/>
      <c r="P760" s="120"/>
      <c r="Q760" s="120"/>
    </row>
    <row r="761" spans="6:17" x14ac:dyDescent="0.25">
      <c r="F761" s="120"/>
      <c r="G761" s="121"/>
      <c r="H761" s="120"/>
      <c r="I761" s="121"/>
      <c r="J761" s="121"/>
      <c r="K761" s="53"/>
      <c r="L761" s="120"/>
      <c r="M761" s="120"/>
      <c r="N761" s="120"/>
      <c r="O761" s="120"/>
      <c r="P761" s="120"/>
      <c r="Q761" s="120"/>
    </row>
    <row r="762" spans="6:17" x14ac:dyDescent="0.25">
      <c r="F762" s="120"/>
      <c r="G762" s="121"/>
      <c r="H762" s="120"/>
      <c r="I762" s="121"/>
      <c r="J762" s="121"/>
      <c r="K762" s="53"/>
      <c r="L762" s="120"/>
      <c r="M762" s="120"/>
      <c r="N762" s="120"/>
      <c r="O762" s="120"/>
      <c r="P762" s="120"/>
      <c r="Q762" s="120"/>
    </row>
    <row r="763" spans="6:17" x14ac:dyDescent="0.25">
      <c r="F763" s="120"/>
      <c r="G763" s="121"/>
      <c r="H763" s="120"/>
      <c r="I763" s="121"/>
      <c r="J763" s="121"/>
      <c r="K763" s="53"/>
      <c r="L763" s="120"/>
      <c r="M763" s="120"/>
      <c r="N763" s="120"/>
      <c r="O763" s="120"/>
      <c r="P763" s="120"/>
      <c r="Q763" s="120"/>
    </row>
    <row r="764" spans="6:17" x14ac:dyDescent="0.25">
      <c r="F764" s="120"/>
      <c r="G764" s="121"/>
      <c r="H764" s="120"/>
      <c r="I764" s="121"/>
      <c r="J764" s="121"/>
      <c r="K764" s="53"/>
      <c r="L764" s="120"/>
      <c r="M764" s="120"/>
      <c r="N764" s="120"/>
      <c r="O764" s="120"/>
      <c r="P764" s="120"/>
      <c r="Q764" s="120"/>
    </row>
    <row r="765" spans="6:17" x14ac:dyDescent="0.25">
      <c r="F765" s="120"/>
      <c r="G765" s="121"/>
      <c r="H765" s="120"/>
      <c r="I765" s="121"/>
      <c r="J765" s="121"/>
      <c r="K765" s="53"/>
      <c r="L765" s="120"/>
      <c r="M765" s="120"/>
      <c r="N765" s="120"/>
      <c r="O765" s="120"/>
      <c r="P765" s="120"/>
      <c r="Q765" s="120"/>
    </row>
    <row r="766" spans="6:17" x14ac:dyDescent="0.25">
      <c r="F766" s="120"/>
      <c r="G766" s="121"/>
      <c r="H766" s="120"/>
      <c r="I766" s="121"/>
      <c r="J766" s="121"/>
      <c r="K766" s="53"/>
      <c r="L766" s="120"/>
      <c r="M766" s="120"/>
      <c r="N766" s="120"/>
      <c r="O766" s="120"/>
      <c r="P766" s="120"/>
      <c r="Q766" s="120"/>
    </row>
    <row r="767" spans="6:17" x14ac:dyDescent="0.25">
      <c r="F767" s="120"/>
      <c r="G767" s="121"/>
      <c r="H767" s="120"/>
      <c r="I767" s="121"/>
      <c r="J767" s="121"/>
      <c r="K767" s="53"/>
      <c r="L767" s="120"/>
      <c r="M767" s="120"/>
      <c r="N767" s="120"/>
      <c r="O767" s="120"/>
      <c r="P767" s="120"/>
      <c r="Q767" s="120"/>
    </row>
    <row r="768" spans="6:17" x14ac:dyDescent="0.25">
      <c r="F768" s="120"/>
      <c r="G768" s="121"/>
      <c r="H768" s="120"/>
      <c r="I768" s="121"/>
      <c r="J768" s="121"/>
      <c r="K768" s="53"/>
      <c r="L768" s="120"/>
      <c r="M768" s="120"/>
      <c r="N768" s="120"/>
      <c r="O768" s="120"/>
      <c r="P768" s="120"/>
      <c r="Q768" s="120"/>
    </row>
    <row r="769" spans="6:17" x14ac:dyDescent="0.25">
      <c r="F769" s="120"/>
      <c r="G769" s="121"/>
      <c r="H769" s="120"/>
      <c r="I769" s="121"/>
      <c r="J769" s="121"/>
      <c r="K769" s="53"/>
      <c r="L769" s="120"/>
      <c r="M769" s="120"/>
      <c r="N769" s="120"/>
      <c r="O769" s="120"/>
      <c r="P769" s="120"/>
      <c r="Q769" s="120"/>
    </row>
    <row r="770" spans="6:17" x14ac:dyDescent="0.25">
      <c r="F770" s="120"/>
      <c r="G770" s="121"/>
      <c r="H770" s="120"/>
      <c r="I770" s="121"/>
      <c r="J770" s="121"/>
      <c r="K770" s="53"/>
      <c r="L770" s="120"/>
      <c r="M770" s="120"/>
      <c r="N770" s="120"/>
      <c r="O770" s="120"/>
      <c r="P770" s="120"/>
      <c r="Q770" s="120"/>
    </row>
    <row r="771" spans="6:17" x14ac:dyDescent="0.25">
      <c r="F771" s="120"/>
      <c r="G771" s="121"/>
      <c r="H771" s="120"/>
      <c r="I771" s="121"/>
      <c r="J771" s="121"/>
      <c r="K771" s="53"/>
      <c r="L771" s="120"/>
      <c r="M771" s="120"/>
      <c r="N771" s="120"/>
      <c r="O771" s="120"/>
      <c r="P771" s="120"/>
      <c r="Q771" s="120"/>
    </row>
    <row r="772" spans="6:17" x14ac:dyDescent="0.25">
      <c r="F772" s="120"/>
      <c r="G772" s="121"/>
      <c r="H772" s="120"/>
      <c r="I772" s="121"/>
      <c r="J772" s="121"/>
      <c r="K772" s="53"/>
      <c r="L772" s="120"/>
      <c r="M772" s="120"/>
      <c r="N772" s="120"/>
      <c r="O772" s="120"/>
      <c r="P772" s="120"/>
      <c r="Q772" s="120"/>
    </row>
    <row r="773" spans="6:17" x14ac:dyDescent="0.25">
      <c r="F773" s="120"/>
      <c r="G773" s="121"/>
      <c r="H773" s="120"/>
      <c r="I773" s="121"/>
      <c r="J773" s="121"/>
      <c r="K773" s="53"/>
      <c r="L773" s="120"/>
      <c r="M773" s="120"/>
      <c r="N773" s="120"/>
      <c r="O773" s="120"/>
      <c r="P773" s="120"/>
      <c r="Q773" s="120"/>
    </row>
    <row r="774" spans="6:17" x14ac:dyDescent="0.25">
      <c r="F774" s="120"/>
      <c r="G774" s="121"/>
      <c r="H774" s="120"/>
      <c r="I774" s="121"/>
      <c r="J774" s="121"/>
      <c r="K774" s="53"/>
      <c r="L774" s="120"/>
      <c r="M774" s="120"/>
      <c r="N774" s="120"/>
      <c r="O774" s="120"/>
      <c r="P774" s="120"/>
      <c r="Q774" s="120"/>
    </row>
    <row r="775" spans="6:17" x14ac:dyDescent="0.25">
      <c r="F775" s="120"/>
      <c r="G775" s="121"/>
      <c r="H775" s="120"/>
      <c r="I775" s="121"/>
      <c r="J775" s="121"/>
      <c r="K775" s="53"/>
      <c r="L775" s="120"/>
      <c r="M775" s="120"/>
      <c r="N775" s="120"/>
      <c r="O775" s="120"/>
      <c r="P775" s="120"/>
      <c r="Q775" s="120"/>
    </row>
    <row r="776" spans="6:17" x14ac:dyDescent="0.25">
      <c r="F776" s="120"/>
      <c r="G776" s="121"/>
      <c r="H776" s="120"/>
      <c r="I776" s="121"/>
      <c r="J776" s="121"/>
      <c r="K776" s="53"/>
      <c r="L776" s="120"/>
      <c r="M776" s="120"/>
      <c r="N776" s="120"/>
      <c r="O776" s="120"/>
      <c r="P776" s="120"/>
      <c r="Q776" s="120"/>
    </row>
    <row r="777" spans="6:17" x14ac:dyDescent="0.25">
      <c r="F777" s="120"/>
      <c r="G777" s="121"/>
      <c r="H777" s="120"/>
      <c r="I777" s="121"/>
      <c r="J777" s="121"/>
      <c r="K777" s="53"/>
      <c r="L777" s="120"/>
      <c r="M777" s="120"/>
      <c r="N777" s="120"/>
      <c r="O777" s="120"/>
      <c r="P777" s="120"/>
      <c r="Q777" s="120"/>
    </row>
    <row r="778" spans="6:17" x14ac:dyDescent="0.25">
      <c r="F778" s="120"/>
      <c r="G778" s="121"/>
      <c r="H778" s="120"/>
      <c r="I778" s="121"/>
      <c r="J778" s="121"/>
      <c r="K778" s="53"/>
      <c r="L778" s="120"/>
      <c r="M778" s="120"/>
      <c r="N778" s="120"/>
      <c r="O778" s="120"/>
      <c r="P778" s="120"/>
      <c r="Q778" s="120"/>
    </row>
    <row r="779" spans="6:17" x14ac:dyDescent="0.25">
      <c r="F779" s="120"/>
      <c r="G779" s="121"/>
      <c r="H779" s="120"/>
      <c r="I779" s="121"/>
      <c r="J779" s="121"/>
      <c r="K779" s="53"/>
      <c r="L779" s="120"/>
      <c r="M779" s="120"/>
      <c r="N779" s="120"/>
      <c r="O779" s="120"/>
      <c r="P779" s="120"/>
      <c r="Q779" s="120"/>
    </row>
    <row r="780" spans="6:17" x14ac:dyDescent="0.25">
      <c r="F780" s="120"/>
      <c r="G780" s="121"/>
      <c r="H780" s="120"/>
      <c r="I780" s="121"/>
      <c r="J780" s="121"/>
      <c r="K780" s="53"/>
      <c r="L780" s="120"/>
      <c r="M780" s="120"/>
      <c r="N780" s="120"/>
      <c r="O780" s="120"/>
      <c r="P780" s="120"/>
      <c r="Q780" s="120"/>
    </row>
    <row r="781" spans="6:17" x14ac:dyDescent="0.25">
      <c r="F781" s="120"/>
      <c r="G781" s="121"/>
      <c r="H781" s="120"/>
      <c r="I781" s="121"/>
      <c r="J781" s="121"/>
      <c r="K781" s="53"/>
      <c r="L781" s="120"/>
      <c r="M781" s="120"/>
      <c r="N781" s="120"/>
      <c r="O781" s="120"/>
      <c r="P781" s="120"/>
      <c r="Q781" s="120"/>
    </row>
    <row r="782" spans="6:17" x14ac:dyDescent="0.25">
      <c r="F782" s="120"/>
      <c r="G782" s="121"/>
      <c r="H782" s="120"/>
      <c r="I782" s="121"/>
      <c r="J782" s="121"/>
      <c r="K782" s="53"/>
      <c r="L782" s="120"/>
      <c r="M782" s="120"/>
      <c r="N782" s="120"/>
      <c r="O782" s="120"/>
      <c r="P782" s="120"/>
      <c r="Q782" s="120"/>
    </row>
    <row r="783" spans="6:17" x14ac:dyDescent="0.25">
      <c r="F783" s="120"/>
      <c r="G783" s="121"/>
      <c r="H783" s="120"/>
      <c r="I783" s="121"/>
      <c r="J783" s="121"/>
      <c r="K783" s="53"/>
      <c r="L783" s="120"/>
      <c r="M783" s="120"/>
      <c r="N783" s="120"/>
      <c r="O783" s="120"/>
      <c r="P783" s="120"/>
      <c r="Q783" s="120"/>
    </row>
    <row r="784" spans="6:17" x14ac:dyDescent="0.25">
      <c r="F784" s="120"/>
      <c r="G784" s="121"/>
      <c r="H784" s="120"/>
      <c r="I784" s="121"/>
      <c r="J784" s="121"/>
      <c r="K784" s="53"/>
      <c r="L784" s="120"/>
      <c r="M784" s="120"/>
      <c r="N784" s="120"/>
      <c r="O784" s="120"/>
      <c r="P784" s="120"/>
      <c r="Q784" s="120"/>
    </row>
    <row r="785" spans="6:17" x14ac:dyDescent="0.25">
      <c r="F785" s="120"/>
      <c r="G785" s="121"/>
      <c r="H785" s="120"/>
      <c r="I785" s="121"/>
      <c r="J785" s="121"/>
      <c r="K785" s="53"/>
      <c r="L785" s="120"/>
      <c r="M785" s="120"/>
      <c r="N785" s="120"/>
      <c r="O785" s="120"/>
      <c r="P785" s="120"/>
      <c r="Q785" s="120"/>
    </row>
    <row r="786" spans="6:17" x14ac:dyDescent="0.25">
      <c r="F786" s="120"/>
      <c r="G786" s="121"/>
      <c r="H786" s="120"/>
      <c r="I786" s="121"/>
      <c r="J786" s="121"/>
      <c r="K786" s="53"/>
      <c r="L786" s="120"/>
      <c r="M786" s="120"/>
      <c r="N786" s="120"/>
      <c r="O786" s="120"/>
      <c r="P786" s="120"/>
      <c r="Q786" s="120"/>
    </row>
    <row r="787" spans="6:17" x14ac:dyDescent="0.25">
      <c r="F787" s="120"/>
      <c r="G787" s="121"/>
      <c r="H787" s="120"/>
      <c r="I787" s="121"/>
      <c r="J787" s="121"/>
      <c r="K787" s="53"/>
      <c r="L787" s="120"/>
      <c r="M787" s="120"/>
      <c r="N787" s="120"/>
      <c r="O787" s="120"/>
      <c r="P787" s="120"/>
      <c r="Q787" s="120"/>
    </row>
    <row r="788" spans="6:17" x14ac:dyDescent="0.25">
      <c r="F788" s="120"/>
      <c r="G788" s="121"/>
      <c r="H788" s="120"/>
      <c r="I788" s="121"/>
      <c r="J788" s="121"/>
      <c r="K788" s="53"/>
      <c r="L788" s="120"/>
      <c r="M788" s="120"/>
      <c r="N788" s="120"/>
      <c r="O788" s="120"/>
      <c r="P788" s="120"/>
      <c r="Q788" s="120"/>
    </row>
    <row r="789" spans="6:17" x14ac:dyDescent="0.25">
      <c r="F789" s="120"/>
      <c r="G789" s="121"/>
      <c r="H789" s="120"/>
      <c r="I789" s="121"/>
      <c r="J789" s="121"/>
      <c r="K789" s="53"/>
      <c r="L789" s="120"/>
      <c r="M789" s="120"/>
      <c r="N789" s="120"/>
      <c r="O789" s="120"/>
      <c r="P789" s="120"/>
      <c r="Q789" s="120"/>
    </row>
    <row r="790" spans="6:17" x14ac:dyDescent="0.25">
      <c r="F790" s="120"/>
      <c r="G790" s="121"/>
      <c r="H790" s="120"/>
      <c r="I790" s="121"/>
      <c r="J790" s="121"/>
      <c r="K790" s="53"/>
      <c r="L790" s="120"/>
      <c r="M790" s="120"/>
      <c r="N790" s="120"/>
      <c r="O790" s="120"/>
      <c r="P790" s="120"/>
      <c r="Q790" s="120"/>
    </row>
    <row r="791" spans="6:17" x14ac:dyDescent="0.25">
      <c r="F791" s="120"/>
      <c r="G791" s="121"/>
      <c r="H791" s="120"/>
      <c r="I791" s="121"/>
      <c r="J791" s="121"/>
      <c r="K791" s="53"/>
      <c r="L791" s="120"/>
      <c r="M791" s="120"/>
      <c r="N791" s="120"/>
      <c r="O791" s="120"/>
      <c r="P791" s="120"/>
      <c r="Q791" s="120"/>
    </row>
    <row r="792" spans="6:17" x14ac:dyDescent="0.25">
      <c r="F792" s="120"/>
      <c r="G792" s="121"/>
      <c r="H792" s="120"/>
      <c r="I792" s="121"/>
      <c r="J792" s="121"/>
      <c r="K792" s="53"/>
      <c r="L792" s="120"/>
      <c r="M792" s="120"/>
      <c r="N792" s="120"/>
      <c r="O792" s="120"/>
      <c r="P792" s="120"/>
      <c r="Q792" s="120"/>
    </row>
    <row r="793" spans="6:17" x14ac:dyDescent="0.25">
      <c r="F793" s="120"/>
      <c r="G793" s="121"/>
      <c r="H793" s="120"/>
      <c r="I793" s="121"/>
      <c r="J793" s="121"/>
      <c r="K793" s="53"/>
      <c r="L793" s="120"/>
      <c r="M793" s="120"/>
      <c r="N793" s="120"/>
      <c r="O793" s="120"/>
      <c r="P793" s="120"/>
      <c r="Q793" s="120"/>
    </row>
    <row r="794" spans="6:17" x14ac:dyDescent="0.25">
      <c r="F794" s="120"/>
      <c r="G794" s="121"/>
      <c r="H794" s="120"/>
      <c r="I794" s="121"/>
      <c r="J794" s="121"/>
      <c r="K794" s="53"/>
      <c r="L794" s="120"/>
      <c r="M794" s="120"/>
      <c r="N794" s="120"/>
      <c r="O794" s="120"/>
      <c r="P794" s="120"/>
      <c r="Q794" s="120"/>
    </row>
    <row r="795" spans="6:17" x14ac:dyDescent="0.25">
      <c r="F795" s="120"/>
      <c r="G795" s="121"/>
      <c r="H795" s="120"/>
      <c r="I795" s="121"/>
      <c r="J795" s="121"/>
      <c r="K795" s="53"/>
      <c r="L795" s="120"/>
      <c r="M795" s="120"/>
      <c r="N795" s="120"/>
      <c r="O795" s="120"/>
      <c r="P795" s="120"/>
      <c r="Q795" s="120"/>
    </row>
    <row r="796" spans="6:17" x14ac:dyDescent="0.25">
      <c r="F796" s="120"/>
      <c r="G796" s="121"/>
      <c r="H796" s="120"/>
      <c r="I796" s="121"/>
      <c r="J796" s="121"/>
      <c r="K796" s="53"/>
      <c r="L796" s="120"/>
      <c r="M796" s="120"/>
      <c r="N796" s="120"/>
      <c r="O796" s="120"/>
      <c r="P796" s="120"/>
      <c r="Q796" s="120"/>
    </row>
    <row r="797" spans="6:17" x14ac:dyDescent="0.25">
      <c r="F797" s="120"/>
      <c r="G797" s="121"/>
      <c r="H797" s="120"/>
      <c r="I797" s="121"/>
      <c r="J797" s="121"/>
      <c r="K797" s="53"/>
      <c r="L797" s="120"/>
      <c r="M797" s="120"/>
      <c r="N797" s="120"/>
      <c r="O797" s="120"/>
      <c r="P797" s="120"/>
      <c r="Q797" s="120"/>
    </row>
    <row r="798" spans="6:17" x14ac:dyDescent="0.25">
      <c r="F798" s="120"/>
      <c r="G798" s="121"/>
      <c r="H798" s="120"/>
      <c r="I798" s="121"/>
      <c r="J798" s="121"/>
      <c r="K798" s="53"/>
      <c r="L798" s="120"/>
      <c r="M798" s="120"/>
      <c r="N798" s="120"/>
      <c r="O798" s="120"/>
      <c r="P798" s="120"/>
      <c r="Q798" s="120"/>
    </row>
    <row r="799" spans="6:17" x14ac:dyDescent="0.25">
      <c r="F799" s="120"/>
      <c r="G799" s="121"/>
      <c r="H799" s="120"/>
      <c r="I799" s="121"/>
      <c r="J799" s="121"/>
      <c r="K799" s="53"/>
      <c r="L799" s="120"/>
      <c r="M799" s="120"/>
      <c r="N799" s="120"/>
      <c r="O799" s="120"/>
      <c r="P799" s="120"/>
      <c r="Q799" s="120"/>
    </row>
    <row r="800" spans="6:17" x14ac:dyDescent="0.25">
      <c r="F800" s="120"/>
      <c r="G800" s="121"/>
      <c r="H800" s="120"/>
      <c r="I800" s="121"/>
      <c r="J800" s="121"/>
      <c r="K800" s="53"/>
      <c r="L800" s="120"/>
      <c r="M800" s="120"/>
      <c r="N800" s="120"/>
      <c r="O800" s="120"/>
      <c r="P800" s="120"/>
      <c r="Q800" s="120"/>
    </row>
    <row r="801" spans="6:17" x14ac:dyDescent="0.25">
      <c r="F801" s="120"/>
      <c r="G801" s="121"/>
      <c r="H801" s="120"/>
      <c r="I801" s="121"/>
      <c r="J801" s="121"/>
      <c r="K801" s="53"/>
      <c r="L801" s="120"/>
      <c r="M801" s="120"/>
      <c r="N801" s="120"/>
      <c r="O801" s="120"/>
      <c r="P801" s="120"/>
      <c r="Q801" s="120"/>
    </row>
    <row r="802" spans="6:17" x14ac:dyDescent="0.25">
      <c r="F802" s="120"/>
      <c r="G802" s="121"/>
      <c r="H802" s="120"/>
      <c r="I802" s="121"/>
      <c r="J802" s="121"/>
      <c r="K802" s="53"/>
      <c r="L802" s="120"/>
      <c r="M802" s="120"/>
      <c r="N802" s="120"/>
      <c r="O802" s="120"/>
      <c r="P802" s="120"/>
      <c r="Q802" s="120"/>
    </row>
    <row r="803" spans="6:17" x14ac:dyDescent="0.25">
      <c r="F803" s="120"/>
      <c r="G803" s="121"/>
      <c r="H803" s="120"/>
      <c r="I803" s="121"/>
      <c r="J803" s="121"/>
      <c r="K803" s="53"/>
      <c r="L803" s="120"/>
      <c r="M803" s="120"/>
      <c r="N803" s="120"/>
      <c r="O803" s="120"/>
      <c r="P803" s="120"/>
      <c r="Q803" s="120"/>
    </row>
    <row r="804" spans="6:17" x14ac:dyDescent="0.25">
      <c r="F804" s="120"/>
      <c r="G804" s="121"/>
      <c r="H804" s="120"/>
      <c r="I804" s="121"/>
      <c r="J804" s="121"/>
      <c r="K804" s="53"/>
      <c r="L804" s="120"/>
      <c r="M804" s="120"/>
      <c r="N804" s="120"/>
      <c r="O804" s="120"/>
      <c r="P804" s="120"/>
      <c r="Q804" s="120"/>
    </row>
    <row r="805" spans="6:17" x14ac:dyDescent="0.25">
      <c r="F805" s="120"/>
      <c r="G805" s="121"/>
      <c r="H805" s="120"/>
      <c r="I805" s="121"/>
      <c r="J805" s="121"/>
      <c r="K805" s="53"/>
      <c r="L805" s="120"/>
      <c r="M805" s="120"/>
      <c r="N805" s="120"/>
      <c r="O805" s="120"/>
      <c r="P805" s="120"/>
      <c r="Q805" s="120"/>
    </row>
    <row r="806" spans="6:17" x14ac:dyDescent="0.25">
      <c r="F806" s="120"/>
      <c r="G806" s="121"/>
      <c r="H806" s="120"/>
      <c r="I806" s="121"/>
      <c r="J806" s="121"/>
      <c r="K806" s="53"/>
      <c r="L806" s="120"/>
      <c r="M806" s="120"/>
      <c r="N806" s="120"/>
      <c r="O806" s="120"/>
      <c r="P806" s="120"/>
      <c r="Q806" s="120"/>
    </row>
    <row r="807" spans="6:17" x14ac:dyDescent="0.25">
      <c r="F807" s="120"/>
      <c r="G807" s="121"/>
      <c r="H807" s="120"/>
      <c r="I807" s="121"/>
      <c r="J807" s="121"/>
      <c r="K807" s="53"/>
      <c r="L807" s="120"/>
      <c r="M807" s="120"/>
      <c r="N807" s="120"/>
      <c r="O807" s="120"/>
      <c r="P807" s="120"/>
      <c r="Q807" s="120"/>
    </row>
    <row r="808" spans="6:17" x14ac:dyDescent="0.25">
      <c r="F808" s="120"/>
      <c r="G808" s="121"/>
      <c r="H808" s="120"/>
      <c r="I808" s="121"/>
      <c r="J808" s="121"/>
      <c r="K808" s="53"/>
      <c r="L808" s="120"/>
      <c r="M808" s="120"/>
      <c r="N808" s="120"/>
      <c r="O808" s="120"/>
      <c r="P808" s="120"/>
      <c r="Q808" s="120"/>
    </row>
    <row r="809" spans="6:17" x14ac:dyDescent="0.25">
      <c r="F809" s="120"/>
      <c r="G809" s="121"/>
      <c r="H809" s="120"/>
      <c r="I809" s="121"/>
      <c r="J809" s="121"/>
      <c r="K809" s="53"/>
      <c r="L809" s="120"/>
      <c r="M809" s="120"/>
      <c r="N809" s="120"/>
      <c r="O809" s="120"/>
      <c r="P809" s="120"/>
      <c r="Q809" s="120"/>
    </row>
    <row r="810" spans="6:17" x14ac:dyDescent="0.25">
      <c r="F810" s="120"/>
      <c r="G810" s="121"/>
      <c r="H810" s="120"/>
      <c r="I810" s="121"/>
      <c r="J810" s="121"/>
      <c r="K810" s="53"/>
      <c r="L810" s="120"/>
      <c r="M810" s="120"/>
      <c r="N810" s="120"/>
      <c r="O810" s="120"/>
      <c r="P810" s="120"/>
      <c r="Q810" s="120"/>
    </row>
    <row r="811" spans="6:17" x14ac:dyDescent="0.25">
      <c r="F811" s="120"/>
      <c r="G811" s="121"/>
      <c r="H811" s="120"/>
      <c r="I811" s="121"/>
      <c r="J811" s="121"/>
      <c r="K811" s="53"/>
      <c r="L811" s="120"/>
      <c r="M811" s="120"/>
      <c r="N811" s="120"/>
      <c r="O811" s="120"/>
      <c r="P811" s="120"/>
      <c r="Q811" s="120"/>
    </row>
    <row r="812" spans="6:17" x14ac:dyDescent="0.25">
      <c r="F812" s="120"/>
      <c r="G812" s="121"/>
      <c r="H812" s="120"/>
      <c r="I812" s="121"/>
      <c r="J812" s="121"/>
      <c r="K812" s="53"/>
      <c r="L812" s="120"/>
      <c r="M812" s="120"/>
      <c r="N812" s="120"/>
      <c r="O812" s="120"/>
      <c r="P812" s="120"/>
      <c r="Q812" s="120"/>
    </row>
    <row r="813" spans="6:17" x14ac:dyDescent="0.25">
      <c r="F813" s="120"/>
      <c r="G813" s="121"/>
      <c r="H813" s="120"/>
      <c r="I813" s="121"/>
      <c r="J813" s="121"/>
      <c r="K813" s="53"/>
      <c r="L813" s="120"/>
      <c r="M813" s="120"/>
      <c r="N813" s="120"/>
      <c r="O813" s="120"/>
      <c r="P813" s="120"/>
      <c r="Q813" s="120"/>
    </row>
    <row r="814" spans="6:17" x14ac:dyDescent="0.25">
      <c r="F814" s="120"/>
      <c r="G814" s="121"/>
      <c r="H814" s="120"/>
      <c r="I814" s="121"/>
      <c r="J814" s="121"/>
      <c r="K814" s="53"/>
      <c r="L814" s="120"/>
      <c r="M814" s="120"/>
      <c r="N814" s="120"/>
      <c r="O814" s="120"/>
      <c r="P814" s="120"/>
      <c r="Q814" s="120"/>
    </row>
    <row r="815" spans="6:17" x14ac:dyDescent="0.25">
      <c r="F815" s="120"/>
      <c r="G815" s="121"/>
      <c r="H815" s="120"/>
      <c r="I815" s="121"/>
      <c r="J815" s="121"/>
      <c r="K815" s="53"/>
      <c r="L815" s="120"/>
      <c r="M815" s="120"/>
      <c r="N815" s="120"/>
      <c r="O815" s="120"/>
      <c r="P815" s="120"/>
      <c r="Q815" s="120"/>
    </row>
    <row r="816" spans="6:17" x14ac:dyDescent="0.25">
      <c r="F816" s="120"/>
      <c r="G816" s="121"/>
      <c r="H816" s="120"/>
      <c r="I816" s="121"/>
      <c r="J816" s="121"/>
      <c r="K816" s="53"/>
      <c r="L816" s="120"/>
      <c r="M816" s="120"/>
      <c r="N816" s="120"/>
      <c r="O816" s="120"/>
      <c r="P816" s="120"/>
      <c r="Q816" s="120"/>
    </row>
    <row r="817" spans="6:17" x14ac:dyDescent="0.25">
      <c r="F817" s="120"/>
      <c r="G817" s="121"/>
      <c r="H817" s="120"/>
      <c r="I817" s="121"/>
      <c r="J817" s="121"/>
      <c r="K817" s="53"/>
      <c r="L817" s="120"/>
      <c r="M817" s="120"/>
      <c r="N817" s="120"/>
      <c r="O817" s="120"/>
      <c r="P817" s="120"/>
      <c r="Q817" s="120"/>
    </row>
    <row r="818" spans="6:17" x14ac:dyDescent="0.25">
      <c r="F818" s="120"/>
      <c r="G818" s="121"/>
      <c r="H818" s="120"/>
      <c r="I818" s="121"/>
      <c r="J818" s="121"/>
      <c r="K818" s="53"/>
      <c r="L818" s="120"/>
      <c r="M818" s="120"/>
      <c r="N818" s="120"/>
      <c r="O818" s="120"/>
      <c r="P818" s="120"/>
      <c r="Q818" s="120"/>
    </row>
    <row r="819" spans="6:17" x14ac:dyDescent="0.25">
      <c r="F819" s="120"/>
      <c r="G819" s="121"/>
      <c r="H819" s="120"/>
      <c r="I819" s="121"/>
      <c r="J819" s="121"/>
      <c r="K819" s="53"/>
      <c r="L819" s="120"/>
      <c r="M819" s="120"/>
      <c r="N819" s="120"/>
      <c r="O819" s="120"/>
      <c r="P819" s="120"/>
      <c r="Q819" s="120"/>
    </row>
    <row r="820" spans="6:17" x14ac:dyDescent="0.25">
      <c r="F820" s="120"/>
      <c r="G820" s="121"/>
      <c r="H820" s="120"/>
      <c r="I820" s="121"/>
      <c r="J820" s="121"/>
      <c r="K820" s="53"/>
      <c r="L820" s="120"/>
      <c r="M820" s="120"/>
      <c r="N820" s="120"/>
      <c r="O820" s="120"/>
      <c r="P820" s="120"/>
      <c r="Q820" s="120"/>
    </row>
    <row r="821" spans="6:17" x14ac:dyDescent="0.25">
      <c r="F821" s="120"/>
      <c r="G821" s="121"/>
      <c r="H821" s="120"/>
      <c r="I821" s="121"/>
      <c r="J821" s="121"/>
      <c r="K821" s="53"/>
      <c r="L821" s="120"/>
      <c r="M821" s="120"/>
      <c r="N821" s="120"/>
      <c r="O821" s="120"/>
      <c r="P821" s="120"/>
      <c r="Q821" s="120"/>
    </row>
    <row r="822" spans="6:17" x14ac:dyDescent="0.25">
      <c r="F822" s="120"/>
      <c r="G822" s="121"/>
      <c r="H822" s="120"/>
      <c r="I822" s="121"/>
      <c r="J822" s="121"/>
      <c r="K822" s="53"/>
      <c r="L822" s="120"/>
      <c r="M822" s="120"/>
      <c r="N822" s="120"/>
      <c r="O822" s="120"/>
      <c r="P822" s="120"/>
      <c r="Q822" s="120"/>
    </row>
    <row r="823" spans="6:17" x14ac:dyDescent="0.25">
      <c r="F823" s="120"/>
      <c r="G823" s="121"/>
      <c r="H823" s="120"/>
      <c r="I823" s="121"/>
      <c r="J823" s="121"/>
      <c r="K823" s="53"/>
      <c r="L823" s="120"/>
      <c r="M823" s="120"/>
      <c r="N823" s="120"/>
      <c r="O823" s="120"/>
      <c r="P823" s="120"/>
      <c r="Q823" s="120"/>
    </row>
    <row r="824" spans="6:17" x14ac:dyDescent="0.25">
      <c r="F824" s="120"/>
      <c r="G824" s="121"/>
      <c r="H824" s="120"/>
      <c r="I824" s="121"/>
      <c r="J824" s="121"/>
      <c r="K824" s="53"/>
      <c r="L824" s="120"/>
      <c r="M824" s="120"/>
      <c r="N824" s="120"/>
      <c r="O824" s="120"/>
      <c r="P824" s="120"/>
      <c r="Q824" s="120"/>
    </row>
    <row r="825" spans="6:17" x14ac:dyDescent="0.25">
      <c r="F825" s="120"/>
      <c r="G825" s="121"/>
      <c r="H825" s="120"/>
      <c r="I825" s="121"/>
      <c r="J825" s="121"/>
      <c r="K825" s="53"/>
      <c r="L825" s="120"/>
      <c r="M825" s="120"/>
      <c r="N825" s="120"/>
      <c r="O825" s="120"/>
      <c r="P825" s="120"/>
      <c r="Q825" s="120"/>
    </row>
    <row r="826" spans="6:17" x14ac:dyDescent="0.25">
      <c r="F826" s="120"/>
      <c r="G826" s="121"/>
      <c r="H826" s="120"/>
      <c r="I826" s="121"/>
      <c r="J826" s="121"/>
      <c r="K826" s="53"/>
      <c r="L826" s="120"/>
      <c r="M826" s="120"/>
      <c r="N826" s="120"/>
      <c r="O826" s="120"/>
      <c r="P826" s="120"/>
      <c r="Q826" s="120"/>
    </row>
    <row r="827" spans="6:17" x14ac:dyDescent="0.25">
      <c r="F827" s="120"/>
      <c r="G827" s="121"/>
      <c r="H827" s="120"/>
      <c r="I827" s="121"/>
      <c r="J827" s="121"/>
      <c r="K827" s="53"/>
      <c r="L827" s="120"/>
      <c r="M827" s="120"/>
      <c r="N827" s="120"/>
      <c r="O827" s="120"/>
      <c r="P827" s="120"/>
      <c r="Q827" s="120"/>
    </row>
    <row r="828" spans="6:17" x14ac:dyDescent="0.25">
      <c r="F828" s="120"/>
      <c r="G828" s="121"/>
      <c r="H828" s="120"/>
      <c r="I828" s="121"/>
      <c r="J828" s="121"/>
      <c r="K828" s="53"/>
      <c r="L828" s="120"/>
      <c r="M828" s="120"/>
      <c r="N828" s="120"/>
      <c r="O828" s="120"/>
      <c r="P828" s="120"/>
      <c r="Q828" s="120"/>
    </row>
    <row r="829" spans="6:17" x14ac:dyDescent="0.25">
      <c r="F829" s="120"/>
      <c r="G829" s="121"/>
      <c r="H829" s="120"/>
      <c r="I829" s="121"/>
      <c r="J829" s="121"/>
      <c r="K829" s="53"/>
      <c r="L829" s="120"/>
      <c r="M829" s="120"/>
      <c r="N829" s="120"/>
      <c r="O829" s="120"/>
      <c r="P829" s="120"/>
      <c r="Q829" s="120"/>
    </row>
    <row r="830" spans="6:17" x14ac:dyDescent="0.25">
      <c r="F830" s="120"/>
      <c r="G830" s="121"/>
      <c r="H830" s="120"/>
      <c r="I830" s="121"/>
      <c r="J830" s="121"/>
      <c r="K830" s="53"/>
      <c r="L830" s="120"/>
      <c r="M830" s="120"/>
      <c r="N830" s="120"/>
      <c r="O830" s="120"/>
      <c r="P830" s="120"/>
      <c r="Q830" s="120"/>
    </row>
    <row r="831" spans="6:17" x14ac:dyDescent="0.25">
      <c r="F831" s="120"/>
      <c r="G831" s="121"/>
      <c r="H831" s="120"/>
      <c r="I831" s="121"/>
      <c r="J831" s="121"/>
      <c r="K831" s="53"/>
      <c r="L831" s="120"/>
      <c r="M831" s="120"/>
      <c r="N831" s="120"/>
      <c r="O831" s="120"/>
      <c r="P831" s="120"/>
      <c r="Q831" s="120"/>
    </row>
    <row r="832" spans="6:17" x14ac:dyDescent="0.25">
      <c r="F832" s="120"/>
      <c r="G832" s="121"/>
      <c r="H832" s="120"/>
      <c r="I832" s="121"/>
      <c r="J832" s="121"/>
      <c r="K832" s="53"/>
      <c r="L832" s="120"/>
      <c r="M832" s="120"/>
      <c r="N832" s="120"/>
      <c r="O832" s="120"/>
      <c r="P832" s="120"/>
      <c r="Q832" s="120"/>
    </row>
    <row r="833" spans="6:17" x14ac:dyDescent="0.25">
      <c r="F833" s="120"/>
      <c r="G833" s="121"/>
      <c r="H833" s="120"/>
      <c r="I833" s="121"/>
      <c r="J833" s="121"/>
      <c r="K833" s="53"/>
      <c r="L833" s="120"/>
      <c r="M833" s="120"/>
      <c r="N833" s="120"/>
      <c r="O833" s="120"/>
      <c r="P833" s="120"/>
      <c r="Q833" s="120"/>
    </row>
    <row r="834" spans="6:17" x14ac:dyDescent="0.25">
      <c r="F834" s="120"/>
      <c r="G834" s="121"/>
      <c r="H834" s="120"/>
      <c r="I834" s="121"/>
      <c r="J834" s="121"/>
      <c r="K834" s="53"/>
      <c r="L834" s="120"/>
      <c r="M834" s="120"/>
      <c r="N834" s="120"/>
      <c r="O834" s="120"/>
      <c r="P834" s="120"/>
      <c r="Q834" s="120"/>
    </row>
    <row r="835" spans="6:17" x14ac:dyDescent="0.25">
      <c r="F835" s="120"/>
      <c r="G835" s="121"/>
      <c r="H835" s="120"/>
      <c r="I835" s="121"/>
      <c r="J835" s="121"/>
      <c r="K835" s="53"/>
      <c r="L835" s="120"/>
      <c r="M835" s="120"/>
      <c r="N835" s="120"/>
      <c r="O835" s="120"/>
      <c r="P835" s="120"/>
      <c r="Q835" s="120"/>
    </row>
    <row r="836" spans="6:17" x14ac:dyDescent="0.25">
      <c r="F836" s="120"/>
      <c r="G836" s="121"/>
      <c r="H836" s="120"/>
      <c r="I836" s="121"/>
      <c r="J836" s="121"/>
      <c r="K836" s="53"/>
      <c r="L836" s="120"/>
      <c r="M836" s="120"/>
      <c r="N836" s="120"/>
      <c r="O836" s="120"/>
      <c r="P836" s="120"/>
      <c r="Q836" s="120"/>
    </row>
    <row r="837" spans="6:17" x14ac:dyDescent="0.25">
      <c r="F837" s="120"/>
      <c r="G837" s="121"/>
      <c r="H837" s="120"/>
      <c r="I837" s="121"/>
      <c r="J837" s="121"/>
      <c r="K837" s="53"/>
      <c r="L837" s="120"/>
      <c r="M837" s="120"/>
      <c r="N837" s="120"/>
      <c r="O837" s="120"/>
      <c r="P837" s="120"/>
      <c r="Q837" s="120"/>
    </row>
    <row r="838" spans="6:17" x14ac:dyDescent="0.25">
      <c r="F838" s="120"/>
      <c r="G838" s="121"/>
      <c r="H838" s="120"/>
      <c r="I838" s="121"/>
      <c r="J838" s="121"/>
      <c r="K838" s="53"/>
      <c r="L838" s="120"/>
      <c r="M838" s="120"/>
      <c r="N838" s="120"/>
      <c r="O838" s="120"/>
      <c r="P838" s="120"/>
      <c r="Q838" s="120"/>
    </row>
    <row r="839" spans="6:17" x14ac:dyDescent="0.25">
      <c r="F839" s="120"/>
      <c r="G839" s="121"/>
      <c r="H839" s="120"/>
      <c r="I839" s="121"/>
      <c r="J839" s="121"/>
      <c r="K839" s="53"/>
      <c r="L839" s="120"/>
      <c r="M839" s="120"/>
      <c r="N839" s="120"/>
      <c r="O839" s="120"/>
      <c r="P839" s="120"/>
      <c r="Q839" s="120"/>
    </row>
    <row r="840" spans="6:17" x14ac:dyDescent="0.25">
      <c r="F840" s="120"/>
      <c r="G840" s="121"/>
      <c r="H840" s="120"/>
      <c r="I840" s="121"/>
      <c r="J840" s="121"/>
      <c r="K840" s="53"/>
      <c r="L840" s="120"/>
      <c r="M840" s="120"/>
      <c r="N840" s="120"/>
      <c r="O840" s="120"/>
      <c r="P840" s="120"/>
      <c r="Q840" s="120"/>
    </row>
    <row r="841" spans="6:17" x14ac:dyDescent="0.25">
      <c r="F841" s="120"/>
      <c r="G841" s="121"/>
      <c r="H841" s="120"/>
      <c r="I841" s="121"/>
      <c r="J841" s="121"/>
      <c r="K841" s="53"/>
      <c r="L841" s="120"/>
      <c r="M841" s="120"/>
      <c r="N841" s="120"/>
      <c r="O841" s="120"/>
      <c r="P841" s="120"/>
      <c r="Q841" s="120"/>
    </row>
    <row r="842" spans="6:17" x14ac:dyDescent="0.25">
      <c r="F842" s="120"/>
      <c r="G842" s="121"/>
      <c r="H842" s="120"/>
      <c r="I842" s="121"/>
      <c r="J842" s="121"/>
      <c r="K842" s="53"/>
      <c r="L842" s="120"/>
      <c r="M842" s="120"/>
      <c r="N842" s="120"/>
      <c r="O842" s="120"/>
      <c r="P842" s="120"/>
      <c r="Q842" s="120"/>
    </row>
    <row r="843" spans="6:17" x14ac:dyDescent="0.25">
      <c r="F843" s="120"/>
      <c r="G843" s="121"/>
      <c r="H843" s="120"/>
      <c r="I843" s="121"/>
      <c r="J843" s="121"/>
      <c r="K843" s="53"/>
      <c r="L843" s="120"/>
      <c r="M843" s="120"/>
      <c r="N843" s="120"/>
      <c r="O843" s="120"/>
      <c r="P843" s="120"/>
      <c r="Q843" s="120"/>
    </row>
    <row r="844" spans="6:17" x14ac:dyDescent="0.25">
      <c r="F844" s="120"/>
      <c r="G844" s="121"/>
      <c r="H844" s="120"/>
      <c r="I844" s="121"/>
      <c r="J844" s="121"/>
      <c r="K844" s="53"/>
      <c r="L844" s="120"/>
      <c r="M844" s="120"/>
      <c r="N844" s="120"/>
      <c r="O844" s="120"/>
      <c r="P844" s="120"/>
      <c r="Q844" s="120"/>
    </row>
    <row r="845" spans="6:17" x14ac:dyDescent="0.25">
      <c r="F845" s="120"/>
      <c r="G845" s="121"/>
      <c r="H845" s="120"/>
      <c r="I845" s="121"/>
      <c r="J845" s="121"/>
      <c r="K845" s="53"/>
      <c r="L845" s="120"/>
      <c r="M845" s="120"/>
      <c r="N845" s="120"/>
      <c r="O845" s="120"/>
      <c r="P845" s="120"/>
      <c r="Q845" s="120"/>
    </row>
    <row r="846" spans="6:17" x14ac:dyDescent="0.25">
      <c r="F846" s="120"/>
      <c r="G846" s="121"/>
      <c r="H846" s="120"/>
      <c r="I846" s="121"/>
      <c r="J846" s="121"/>
      <c r="K846" s="53"/>
      <c r="L846" s="120"/>
      <c r="M846" s="120"/>
      <c r="N846" s="120"/>
      <c r="O846" s="120"/>
      <c r="P846" s="120"/>
      <c r="Q846" s="120"/>
    </row>
    <row r="847" spans="6:17" x14ac:dyDescent="0.25">
      <c r="F847" s="120"/>
      <c r="G847" s="121"/>
      <c r="H847" s="120"/>
      <c r="I847" s="121"/>
      <c r="J847" s="121"/>
      <c r="K847" s="53"/>
      <c r="L847" s="120"/>
      <c r="M847" s="120"/>
      <c r="N847" s="120"/>
      <c r="O847" s="120"/>
      <c r="P847" s="120"/>
      <c r="Q847" s="120"/>
    </row>
    <row r="848" spans="6:17" x14ac:dyDescent="0.25">
      <c r="F848" s="120"/>
      <c r="G848" s="121"/>
      <c r="H848" s="120"/>
      <c r="I848" s="121"/>
      <c r="J848" s="121"/>
      <c r="K848" s="53"/>
      <c r="L848" s="120"/>
      <c r="M848" s="120"/>
      <c r="N848" s="120"/>
      <c r="O848" s="120"/>
      <c r="P848" s="120"/>
      <c r="Q848" s="120"/>
    </row>
    <row r="849" spans="6:17" x14ac:dyDescent="0.25">
      <c r="F849" s="120"/>
      <c r="G849" s="121"/>
      <c r="H849" s="120"/>
      <c r="I849" s="121"/>
      <c r="J849" s="121"/>
      <c r="K849" s="53"/>
      <c r="L849" s="120"/>
      <c r="M849" s="120"/>
      <c r="N849" s="120"/>
      <c r="O849" s="120"/>
      <c r="P849" s="120"/>
      <c r="Q849" s="120"/>
    </row>
    <row r="850" spans="6:17" x14ac:dyDescent="0.25">
      <c r="F850" s="120"/>
      <c r="G850" s="121"/>
      <c r="H850" s="120"/>
      <c r="I850" s="121"/>
      <c r="J850" s="121"/>
      <c r="K850" s="53"/>
      <c r="L850" s="120"/>
      <c r="M850" s="120"/>
      <c r="N850" s="120"/>
      <c r="O850" s="120"/>
      <c r="P850" s="120"/>
      <c r="Q850" s="120"/>
    </row>
    <row r="851" spans="6:17" x14ac:dyDescent="0.25">
      <c r="F851" s="120"/>
      <c r="G851" s="121"/>
      <c r="H851" s="120"/>
      <c r="I851" s="121"/>
      <c r="J851" s="121"/>
      <c r="K851" s="53"/>
      <c r="L851" s="120"/>
      <c r="M851" s="120"/>
      <c r="N851" s="120"/>
      <c r="O851" s="120"/>
      <c r="P851" s="120"/>
      <c r="Q851" s="120"/>
    </row>
    <row r="852" spans="6:17" x14ac:dyDescent="0.25">
      <c r="F852" s="120"/>
      <c r="G852" s="121"/>
      <c r="H852" s="120"/>
      <c r="I852" s="121"/>
      <c r="J852" s="121"/>
      <c r="K852" s="53"/>
      <c r="L852" s="120"/>
      <c r="M852" s="120"/>
      <c r="N852" s="120"/>
      <c r="O852" s="120"/>
      <c r="P852" s="120"/>
      <c r="Q852" s="120"/>
    </row>
    <row r="853" spans="6:17" x14ac:dyDescent="0.25">
      <c r="F853" s="120"/>
      <c r="G853" s="121"/>
      <c r="H853" s="120"/>
      <c r="I853" s="121"/>
      <c r="J853" s="121"/>
      <c r="K853" s="53"/>
      <c r="L853" s="120"/>
      <c r="M853" s="120"/>
      <c r="N853" s="120"/>
      <c r="O853" s="120"/>
      <c r="P853" s="120"/>
      <c r="Q853" s="120"/>
    </row>
    <row r="854" spans="6:17" x14ac:dyDescent="0.25">
      <c r="F854" s="120"/>
      <c r="G854" s="121"/>
      <c r="H854" s="120"/>
      <c r="I854" s="121"/>
      <c r="J854" s="121"/>
      <c r="K854" s="53"/>
      <c r="L854" s="120"/>
      <c r="M854" s="120"/>
      <c r="N854" s="120"/>
      <c r="O854" s="120"/>
      <c r="P854" s="120"/>
      <c r="Q854" s="120"/>
    </row>
    <row r="855" spans="6:17" x14ac:dyDescent="0.25">
      <c r="F855" s="120"/>
      <c r="G855" s="121"/>
      <c r="H855" s="120"/>
      <c r="I855" s="121"/>
      <c r="J855" s="121"/>
      <c r="K855" s="53"/>
      <c r="L855" s="120"/>
      <c r="M855" s="120"/>
      <c r="N855" s="120"/>
      <c r="O855" s="120"/>
      <c r="P855" s="120"/>
      <c r="Q855" s="120"/>
    </row>
    <row r="856" spans="6:17" x14ac:dyDescent="0.25">
      <c r="F856" s="120"/>
      <c r="G856" s="121"/>
      <c r="H856" s="120"/>
      <c r="I856" s="121"/>
      <c r="J856" s="121"/>
      <c r="K856" s="53"/>
      <c r="L856" s="120"/>
      <c r="M856" s="120"/>
      <c r="N856" s="120"/>
      <c r="O856" s="120"/>
      <c r="P856" s="120"/>
      <c r="Q856" s="120"/>
    </row>
    <row r="857" spans="6:17" x14ac:dyDescent="0.25">
      <c r="F857" s="120"/>
      <c r="G857" s="121"/>
      <c r="H857" s="120"/>
      <c r="I857" s="121"/>
      <c r="J857" s="121"/>
      <c r="K857" s="53"/>
      <c r="L857" s="120"/>
      <c r="M857" s="120"/>
      <c r="N857" s="120"/>
      <c r="O857" s="120"/>
      <c r="P857" s="120"/>
      <c r="Q857" s="120"/>
    </row>
    <row r="858" spans="6:17" x14ac:dyDescent="0.25">
      <c r="F858" s="120"/>
      <c r="G858" s="121"/>
      <c r="H858" s="120"/>
      <c r="I858" s="121"/>
      <c r="J858" s="121"/>
      <c r="K858" s="53"/>
      <c r="L858" s="120"/>
      <c r="M858" s="120"/>
      <c r="N858" s="120"/>
      <c r="O858" s="120"/>
      <c r="P858" s="120"/>
      <c r="Q858" s="120"/>
    </row>
    <row r="859" spans="6:17" x14ac:dyDescent="0.25">
      <c r="F859" s="120"/>
      <c r="G859" s="121"/>
      <c r="H859" s="120"/>
      <c r="I859" s="121"/>
      <c r="J859" s="121"/>
      <c r="K859" s="53"/>
      <c r="L859" s="120"/>
      <c r="M859" s="120"/>
      <c r="N859" s="120"/>
      <c r="O859" s="120"/>
      <c r="P859" s="120"/>
      <c r="Q859" s="120"/>
    </row>
    <row r="860" spans="6:17" x14ac:dyDescent="0.25">
      <c r="F860" s="120"/>
      <c r="G860" s="121"/>
      <c r="H860" s="120"/>
      <c r="I860" s="121"/>
      <c r="J860" s="121"/>
      <c r="K860" s="53"/>
      <c r="L860" s="120"/>
      <c r="M860" s="120"/>
      <c r="N860" s="120"/>
      <c r="O860" s="120"/>
      <c r="P860" s="120"/>
      <c r="Q860" s="120"/>
    </row>
  </sheetData>
  <sheetProtection sheet="1" sort="0" autoFilter="0"/>
  <mergeCells count="2">
    <mergeCell ref="C5:K5"/>
    <mergeCell ref="A1:K1"/>
  </mergeCells>
  <dataValidations xWindow="1367" yWindow="574" count="1">
    <dataValidation type="list" allowBlank="1" showInputMessage="1" showErrorMessage="1" prompt="Click down arrow at the bottom right corner of this cell to choose a response option." sqref="I12:J22" xr:uid="{90A7301C-43EC-4FC1-8583-284A9207A1C7}">
      <formula1>$L12:$Q12</formula1>
    </dataValidation>
  </dataValidations>
  <hyperlinks>
    <hyperlink ref="G13" r:id="rId1" display="˚M.G.L. c. 111, s. 31" xr:uid="{7B2EC041-8BAD-4AF0-9D42-AD63CEC832ED}"/>
    <hyperlink ref="G12" r:id="rId2" display="(M.G.L. c. 111, s. 30)" xr:uid="{736DF81B-E28C-4A88-A688-31C2EAFB5C00}"/>
    <hyperlink ref="G14" r:id="rId3" display="https://malegislature.gov/Laws/GeneralLaws/PartI/TitleXIX/Chapter129/Section15" xr:uid="{3EE8B0E5-0B82-4E26-B65A-C119C1BAFB01}"/>
    <hyperlink ref="G16" r:id="rId4" display="https://malegislature.gov/Laws/GeneralLaws/PartI/TitleXIX/Chapter131/Section80A" xr:uid="{5BBFF9D0-826E-4C0C-9F43-3D0F581AF9C6}"/>
    <hyperlink ref="G15" r:id="rId5" display="https://malegislature.gov/Laws/GeneralLaws/PartI/TitleXIX/Chapter131/Section80A" xr:uid="{6B964B07-6FB8-4B50-B68C-AE96C9B27D2C}"/>
    <hyperlink ref="G17" r:id="rId6" display="https://www.mass.gov/doc/105-cmr-120-the-control-of-radiation-0/download" xr:uid="{7E123D08-B439-46B3-AD26-95F6D7B51CEB}"/>
    <hyperlink ref="G18" r:id="rId7" display="https://malegislature.gov/Laws/GeneralLaws/PartI/TitleXVI/Chapter111/Section151" xr:uid="{245C2042-A073-4C79-9CB9-B0D775B75C2C}"/>
    <hyperlink ref="G19" r:id="rId8" display="https://malegislature.gov/Laws/GeneralLaws/PartI/TitleXVI/Chapter111/Section143" xr:uid="{D18374FA-5B55-4903-9FC1-0AA42B45F89E}"/>
    <hyperlink ref="G20" r:id="rId9" display="https://malegislature.gov/Laws/GeneralLaws/PartI/TitleXVI/Chapter111/Section155" xr:uid="{81524784-4C3F-457D-A17B-86DA1BC4A94F}"/>
    <hyperlink ref="G21" r:id="rId10" display="https://malegislature.gov/Laws/GeneralLaws/PartI/TitleXVI/Chapter111/Section8c" xr:uid="{EE743855-E365-4CF2-9AEF-D56D01D310A9}"/>
  </hyperlinks>
  <pageMargins left="0.7" right="0.7" top="0.75" bottom="0.75" header="0" footer="0"/>
  <pageSetup orientation="landscape" r:id="rId11"/>
  <tableParts count="1">
    <tablePart r:id="rId1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E6B5-C2CB-445A-B6BF-A24132651C8C}">
  <sheetPr codeName="Sheet12"/>
  <dimension ref="A1:L58"/>
  <sheetViews>
    <sheetView showGridLines="0" showRowColHeaders="0" zoomScaleNormal="100" workbookViewId="0">
      <selection sqref="A1:L1"/>
    </sheetView>
  </sheetViews>
  <sheetFormatPr defaultColWidth="14.42578125" defaultRowHeight="15" x14ac:dyDescent="0.25"/>
  <cols>
    <col min="1" max="1" width="1.42578125" style="7" customWidth="1"/>
    <col min="2" max="2" width="1.7109375" style="7" customWidth="1"/>
    <col min="3" max="3" width="29.42578125" style="12" bestFit="1" customWidth="1"/>
    <col min="4" max="4" width="31.28515625" style="5" customWidth="1"/>
    <col min="5" max="5" width="14.7109375" style="13" customWidth="1"/>
    <col min="6" max="9" width="14.7109375" style="11" customWidth="1"/>
    <col min="10" max="10" width="19.42578125" style="11" customWidth="1"/>
    <col min="11" max="11" width="27" style="11" bestFit="1" customWidth="1"/>
    <col min="12" max="12" width="3.140625" style="11" customWidth="1"/>
    <col min="13" max="27" width="8.7109375" style="7" customWidth="1"/>
    <col min="28" max="16384" width="14.42578125" style="7"/>
  </cols>
  <sheetData>
    <row r="1" spans="1:12" customFormat="1" ht="48" customHeight="1" x14ac:dyDescent="0.25">
      <c r="A1" s="156" t="s">
        <v>0</v>
      </c>
      <c r="B1" s="156"/>
      <c r="C1" s="156"/>
      <c r="D1" s="156"/>
      <c r="E1" s="156"/>
      <c r="F1" s="156"/>
      <c r="G1" s="156"/>
      <c r="H1" s="156"/>
      <c r="I1" s="156"/>
      <c r="J1" s="156"/>
      <c r="K1" s="156"/>
      <c r="L1" s="156"/>
    </row>
    <row r="2" spans="1:12" customFormat="1" ht="30" customHeight="1" x14ac:dyDescent="0.25">
      <c r="A2" s="161" t="s">
        <v>600</v>
      </c>
      <c r="B2" s="161"/>
      <c r="C2" s="161"/>
      <c r="D2" s="161"/>
      <c r="E2" s="1"/>
      <c r="F2" s="1"/>
      <c r="G2" s="1"/>
      <c r="H2" s="1"/>
      <c r="I2" s="1"/>
      <c r="J2" s="1"/>
      <c r="K2" s="1"/>
      <c r="L2" s="1"/>
    </row>
    <row r="3" spans="1:12" customFormat="1" ht="63" customHeight="1" x14ac:dyDescent="0.25">
      <c r="A3" s="2"/>
      <c r="B3" s="2"/>
      <c r="C3" s="171" t="s">
        <v>644</v>
      </c>
      <c r="D3" s="171"/>
      <c r="E3" s="171"/>
      <c r="F3" s="171"/>
      <c r="G3" s="171"/>
      <c r="H3" s="171"/>
      <c r="I3" s="171"/>
      <c r="J3" s="171"/>
      <c r="K3" s="171"/>
      <c r="L3" s="28"/>
    </row>
    <row r="4" spans="1:12" customFormat="1" ht="21" customHeight="1" x14ac:dyDescent="0.25">
      <c r="A4" s="2"/>
      <c r="B4" s="2"/>
      <c r="C4" s="59" t="s">
        <v>643</v>
      </c>
      <c r="D4" s="148"/>
      <c r="E4" s="148"/>
      <c r="F4" s="148"/>
      <c r="G4" s="148"/>
      <c r="H4" s="148"/>
      <c r="I4" s="148"/>
      <c r="J4" s="148"/>
      <c r="K4" s="148"/>
      <c r="L4" s="28"/>
    </row>
    <row r="5" spans="1:12" customFormat="1" ht="8.25" customHeight="1" x14ac:dyDescent="0.25">
      <c r="A5" s="2"/>
      <c r="B5" s="2"/>
      <c r="C5" s="8"/>
      <c r="D5" s="3"/>
      <c r="E5" s="2"/>
      <c r="F5" s="2"/>
      <c r="G5" s="2"/>
      <c r="H5" s="2"/>
      <c r="I5" s="2"/>
      <c r="J5" s="2"/>
      <c r="K5" s="2"/>
      <c r="L5" s="2"/>
    </row>
    <row r="6" spans="1:12" customFormat="1" ht="30" customHeight="1" x14ac:dyDescent="0.25">
      <c r="A6" s="2"/>
      <c r="B6" s="71" t="s">
        <v>601</v>
      </c>
      <c r="C6" s="71"/>
      <c r="D6" s="71"/>
      <c r="E6" s="71"/>
      <c r="F6" s="71"/>
      <c r="G6" s="71"/>
      <c r="H6" s="71"/>
      <c r="I6" s="71"/>
      <c r="J6" s="71"/>
      <c r="K6" s="71"/>
      <c r="L6" s="71"/>
    </row>
    <row r="7" spans="1:12" s="19" customFormat="1" ht="11.25" customHeight="1" thickBot="1" x14ac:dyDescent="0.3">
      <c r="A7" s="15"/>
      <c r="B7" s="16"/>
      <c r="C7" s="18"/>
      <c r="D7" s="17"/>
      <c r="E7" s="16"/>
      <c r="F7" s="16"/>
      <c r="G7" s="16"/>
      <c r="H7" s="16"/>
      <c r="I7" s="16"/>
      <c r="J7" s="16"/>
      <c r="K7" s="16"/>
      <c r="L7"/>
    </row>
    <row r="8" spans="1:12" ht="56.25" x14ac:dyDescent="0.25">
      <c r="C8" s="49" t="s">
        <v>52</v>
      </c>
      <c r="D8" s="49" t="s">
        <v>602</v>
      </c>
      <c r="E8" s="168" t="s">
        <v>603</v>
      </c>
      <c r="F8" s="169"/>
      <c r="G8" s="169"/>
      <c r="H8" s="169"/>
      <c r="I8" s="170"/>
      <c r="J8" s="114" t="s">
        <v>604</v>
      </c>
      <c r="K8" s="49" t="s">
        <v>605</v>
      </c>
      <c r="L8"/>
    </row>
    <row r="9" spans="1:12" s="44" customFormat="1" ht="105.75" thickBot="1" x14ac:dyDescent="0.3">
      <c r="C9" s="45" t="s">
        <v>606</v>
      </c>
      <c r="D9" s="81" t="s">
        <v>59</v>
      </c>
      <c r="E9" s="133" t="s">
        <v>71</v>
      </c>
      <c r="F9" s="134" t="s">
        <v>72</v>
      </c>
      <c r="G9" s="135" t="s">
        <v>70</v>
      </c>
      <c r="H9" s="136" t="s">
        <v>73</v>
      </c>
      <c r="I9" s="137" t="s">
        <v>64</v>
      </c>
      <c r="J9" s="46" t="s">
        <v>607</v>
      </c>
      <c r="K9" s="47" t="s">
        <v>608</v>
      </c>
      <c r="L9"/>
    </row>
    <row r="10" spans="1:12" ht="15.75" thickTop="1" x14ac:dyDescent="0.25">
      <c r="C10" s="31" t="s">
        <v>65</v>
      </c>
      <c r="D10" s="138" cm="1">
        <f t="array" ref="D10">COUNTIFS(admin,$C10,admin_resp,$D$9)</f>
        <v>0</v>
      </c>
      <c r="E10" s="139" cm="1">
        <f t="array" ref="E10">COUNTIFS(admin,$C10,admin_resp,E$9)</f>
        <v>0</v>
      </c>
      <c r="F10" s="139" cm="1">
        <f t="array" ref="F10">COUNTIFS(admin,$C10,admin_resp,F$9)</f>
        <v>0</v>
      </c>
      <c r="G10" s="139" cm="1">
        <f t="array" ref="G10">COUNTIFS(admin,$C10,admin_resp,G$9)</f>
        <v>0</v>
      </c>
      <c r="H10" s="139" cm="1">
        <f t="array" ref="H10">COUNTIFS(admin,$C10,admin_resp,H$9)</f>
        <v>0</v>
      </c>
      <c r="I10" s="140" cm="1">
        <f t="array" ref="I10">COUNTIFS(admin,$C10,admin_resp,I$9)</f>
        <v>0</v>
      </c>
      <c r="J10" s="128" t="str">
        <f>IF(SUM(D10:I10)=14,"Complete (n=14)","Incomplete")</f>
        <v>Incomplete</v>
      </c>
      <c r="K10" s="33" t="str">
        <f>IF($J10="Complete (n=14)",$D10/(SUM($D10:$I10)-$I10),"")</f>
        <v/>
      </c>
      <c r="L10"/>
    </row>
    <row r="11" spans="1:12" x14ac:dyDescent="0.25">
      <c r="C11" s="34" t="s">
        <v>26</v>
      </c>
      <c r="D11" s="141" cm="1">
        <f t="array" ref="D11">COUNTIFS(commsan,$C11,commsan_resp,$D$9)</f>
        <v>0</v>
      </c>
      <c r="E11" s="35" cm="1">
        <f t="array" ref="E11">COUNTIFS(commsan,$C11,commsan_resp,E$9)</f>
        <v>0</v>
      </c>
      <c r="F11" s="35" cm="1">
        <f t="array" ref="F11">COUNTIFS(commsan,$C11,commsan_resp,F$9)</f>
        <v>0</v>
      </c>
      <c r="G11" s="35" cm="1">
        <f t="array" ref="G11">COUNTIFS(commsan,$C11,commsan_resp,G$9)</f>
        <v>0</v>
      </c>
      <c r="H11" s="35" cm="1">
        <f t="array" ref="H11">COUNTIFS(commsan,$C11,commsan_resp,H$9)</f>
        <v>0</v>
      </c>
      <c r="I11" s="142" cm="1">
        <f t="array" ref="I11">COUNTIFS(commsan,$C11,commsan_resp,I$9)</f>
        <v>0</v>
      </c>
      <c r="J11" s="129" t="str">
        <f>IF(SUM(D11:I11)=47,"Complete (n=47)","Incomplete")</f>
        <v>Incomplete</v>
      </c>
      <c r="K11" s="36" t="str">
        <f>IF($J11="Complete (n=47)",$D11/(SUM($D11:$I11)-$I11),"")</f>
        <v/>
      </c>
      <c r="L11"/>
    </row>
    <row r="12" spans="1:12" x14ac:dyDescent="0.25">
      <c r="C12" s="37" t="s">
        <v>609</v>
      </c>
      <c r="D12" s="143" cm="1">
        <f t="array" ref="D12">COUNTIFS(disease,$C12,disease_resp,$D$9)</f>
        <v>0</v>
      </c>
      <c r="E12" s="38" cm="1">
        <f t="array" ref="E12">COUNTIFS(disease,$C12,disease_resp,E$9)</f>
        <v>0</v>
      </c>
      <c r="F12" s="38" cm="1">
        <f t="array" ref="F12">COUNTIFS(disease,$C12,disease_resp,F$9)</f>
        <v>0</v>
      </c>
      <c r="G12" s="38" cm="1">
        <f t="array" ref="G12">COUNTIFS(disease,$C12,disease_resp,G$9)</f>
        <v>0</v>
      </c>
      <c r="H12" s="38" cm="1">
        <f t="array" ref="H12">COUNTIFS(disease,$C12,disease_resp,H$9)</f>
        <v>0</v>
      </c>
      <c r="I12" s="144" cm="1">
        <f t="array" ref="I12">COUNTIFS(disease,$C12,disease_resp,I$9)</f>
        <v>0</v>
      </c>
      <c r="J12" s="130" t="str">
        <f>IF(SUM(D12:I12)=10,"Complete (n=10)","Incomplete")</f>
        <v>Incomplete</v>
      </c>
      <c r="K12" s="36" t="str">
        <f>IF($J12="Complete (n=10)",$D12/(SUM($D12:$I12)-$I12),"")</f>
        <v/>
      </c>
      <c r="L12"/>
    </row>
    <row r="13" spans="1:12" x14ac:dyDescent="0.25">
      <c r="C13" s="34" t="s">
        <v>30</v>
      </c>
      <c r="D13" s="141" cm="1">
        <f t="array" ref="D13">COUNTIFS(environ,$C13,environ_resp,$D$9)</f>
        <v>0</v>
      </c>
      <c r="E13" s="35" cm="1">
        <f t="array" ref="E13">COUNTIFS(environ,$C13,environ_resp,E$9)</f>
        <v>0</v>
      </c>
      <c r="F13" s="35" cm="1">
        <f t="array" ref="F13">COUNTIFS(environ,$C13,environ_resp,F$9)</f>
        <v>0</v>
      </c>
      <c r="G13" s="35" cm="1">
        <f t="array" ref="G13">COUNTIFS(environ,$C13,environ_resp,G$9)</f>
        <v>0</v>
      </c>
      <c r="H13" s="35" cm="1">
        <f t="array" ref="H13">COUNTIFS(environ,$C13,environ_resp,H$9)</f>
        <v>0</v>
      </c>
      <c r="I13" s="142" cm="1">
        <f t="array" ref="I13">COUNTIFS(environ,$C13,environ_resp,I$9)</f>
        <v>0</v>
      </c>
      <c r="J13" s="129" t="str">
        <f>IF(SUM(D13:I13)=19,"Complete (n=19)","Incomplete")</f>
        <v>Incomplete</v>
      </c>
      <c r="K13" s="36" t="str">
        <f>IF($J13="Complete (n=19)",$D13/(SUM($D13:$I13)-$I13),"")</f>
        <v/>
      </c>
      <c r="L13"/>
    </row>
    <row r="14" spans="1:12" x14ac:dyDescent="0.25">
      <c r="C14" s="37" t="s">
        <v>610</v>
      </c>
      <c r="D14" s="143" cm="1">
        <f t="array" ref="D14">COUNTIFS(food,$C14,food_resp,$D$9)</f>
        <v>0</v>
      </c>
      <c r="E14" s="38" cm="1">
        <f t="array" ref="E14">COUNTIFS(food,$C14,food_resp,E$9)</f>
        <v>0</v>
      </c>
      <c r="F14" s="38" cm="1">
        <f t="array" ref="F14">COUNTIFS(food,$C14,food_resp,F$9)</f>
        <v>0</v>
      </c>
      <c r="G14" s="38" cm="1">
        <f t="array" ref="G14">COUNTIFS(food,$C14,food_resp,G$9)</f>
        <v>0</v>
      </c>
      <c r="H14" s="38" cm="1">
        <f t="array" ref="H14">COUNTIFS(food,$C14,food_resp,H$9)</f>
        <v>0</v>
      </c>
      <c r="I14" s="144" cm="1">
        <f t="array" ref="I14">COUNTIFS(food,$C14,food_resp,I$9)</f>
        <v>0</v>
      </c>
      <c r="J14" s="130" t="str">
        <f>IF(SUM(D14:I14)=17,"Complete (n=17)","Incomplete")</f>
        <v>Incomplete</v>
      </c>
      <c r="K14" s="36" t="str">
        <f>IF($J14="Complete (n=17)",$D14/(SUM($D14:$I14)-$I14),"")</f>
        <v/>
      </c>
      <c r="L14"/>
    </row>
    <row r="15" spans="1:12" x14ac:dyDescent="0.25">
      <c r="C15" s="34" t="s">
        <v>34</v>
      </c>
      <c r="D15" s="141" cm="1">
        <f t="array" ref="D15">COUNTIFS(house,$C15,house_resp,$D$9)</f>
        <v>0</v>
      </c>
      <c r="E15" s="35" cm="1">
        <f t="array" ref="E15">COUNTIFS(house,$C15,house_resp,E$9)</f>
        <v>0</v>
      </c>
      <c r="F15" s="35" cm="1">
        <f t="array" ref="F15">COUNTIFS(house,$C15,house_resp,F$9)</f>
        <v>0</v>
      </c>
      <c r="G15" s="35" cm="1">
        <f t="array" ref="G15">COUNTIFS(house,$C15,house_resp,G$9)</f>
        <v>0</v>
      </c>
      <c r="H15" s="35" cm="1">
        <f t="array" ref="H15">COUNTIFS(house,$C15,house_resp,H$9)</f>
        <v>0</v>
      </c>
      <c r="I15" s="142" cm="1">
        <f t="array" ref="I15">COUNTIFS(house,$C15,house_resp,I$9)</f>
        <v>0</v>
      </c>
      <c r="J15" s="129" t="str">
        <f>IF(SUM(D15:I15)=10,"Complete (n=10)","Incomplete")</f>
        <v>Incomplete</v>
      </c>
      <c r="K15" s="36" t="str">
        <f>IF($J15="Complete (n=10)",$D15/(SUM($D15:$I15)-$I15),"")</f>
        <v/>
      </c>
      <c r="L15"/>
    </row>
    <row r="16" spans="1:12" x14ac:dyDescent="0.25">
      <c r="C16" s="37" t="s">
        <v>36</v>
      </c>
      <c r="D16" s="143" cm="1">
        <f t="array" ref="D16">COUNTIFS(tobacco,$C16,tobacco_resp,$D$9)</f>
        <v>0</v>
      </c>
      <c r="E16" s="38" cm="1">
        <f t="array" ref="E16">COUNTIFS(tobacco,$C16,tobacco_resp,E$9)</f>
        <v>0</v>
      </c>
      <c r="F16" s="38" cm="1">
        <f t="array" ref="F16">COUNTIFS(tobacco,$C16,tobacco_resp,F$9)</f>
        <v>0</v>
      </c>
      <c r="G16" s="38" cm="1">
        <f t="array" ref="G16">COUNTIFS(tobacco,$C16,tobacco_resp,G$9)</f>
        <v>0</v>
      </c>
      <c r="H16" s="38" cm="1">
        <f t="array" ref="H16">COUNTIFS(tobacco,$C16,tobacco_resp,H$9)</f>
        <v>0</v>
      </c>
      <c r="I16" s="144" cm="1">
        <f t="array" ref="I16">COUNTIFS(tobacco,$C16,tobacco_resp,I$9)</f>
        <v>0</v>
      </c>
      <c r="J16" s="131" t="str">
        <f>IFERROR(IF(SUM(D16:I16)=11,"Complete (n=11)","Incomplete"),"0"%)</f>
        <v>Incomplete</v>
      </c>
      <c r="K16" s="36" t="str">
        <f>IFERROR(IF($J16="Complete (n=11)",$D16/(SUM($D16:$I16)-$I16),""),"Not Applicable")</f>
        <v/>
      </c>
      <c r="L16"/>
    </row>
    <row r="17" spans="1:12" ht="15.75" thickBot="1" x14ac:dyDescent="0.3">
      <c r="C17" s="65" t="s">
        <v>611</v>
      </c>
      <c r="D17" s="145" cm="1">
        <f t="array" ref="D17">COUNTIFS(other,$C$17,other_resp,$D$9)</f>
        <v>0</v>
      </c>
      <c r="E17" s="146" cm="1">
        <f t="array" ref="E17">COUNTIFS(other,$C$17,other_resp,E$9)</f>
        <v>0</v>
      </c>
      <c r="F17" s="146" cm="1">
        <f t="array" ref="F17">COUNTIFS(other,$C$17,other_resp,F$9)</f>
        <v>0</v>
      </c>
      <c r="G17" s="146" cm="1">
        <f t="array" ref="G17">COUNTIFS(other,$C$17,other_resp,G$9)</f>
        <v>0</v>
      </c>
      <c r="H17" s="146" cm="1">
        <f t="array" ref="H17">COUNTIFS(other,$C$17,other_resp,H$9)</f>
        <v>0</v>
      </c>
      <c r="I17" s="147" cm="1">
        <f t="array" ref="I17">COUNTIFS(other,$C$17,other_resp,I$9)</f>
        <v>0</v>
      </c>
      <c r="J17" s="132" t="str">
        <f>IF(SUM(D17:I17)=11,"Complete (n=11)","Incomplete")</f>
        <v>Incomplete</v>
      </c>
      <c r="K17" s="63" t="str">
        <f>IF($J17="Complete (n=11)",$D17/(SUM($D17:$I17)-$I17),"")</f>
        <v/>
      </c>
      <c r="L17"/>
    </row>
    <row r="18" spans="1:12" ht="30" customHeight="1" thickBot="1" x14ac:dyDescent="0.3">
      <c r="C18" s="74" t="s">
        <v>612</v>
      </c>
      <c r="D18" s="127">
        <f>SUM(D$10:D$17)</f>
        <v>0</v>
      </c>
      <c r="E18" s="127">
        <f>SUM(E$10:E$17)</f>
        <v>0</v>
      </c>
      <c r="F18" s="127">
        <f t="shared" ref="F18:I18" si="0">SUM(F$10:F$17)</f>
        <v>0</v>
      </c>
      <c r="G18" s="127">
        <f t="shared" si="0"/>
        <v>0</v>
      </c>
      <c r="H18" s="127">
        <f t="shared" si="0"/>
        <v>0</v>
      </c>
      <c r="I18" s="127">
        <f t="shared" si="0"/>
        <v>0</v>
      </c>
      <c r="J18" s="72" t="str">
        <f>IF(SUM(D18:I18)=139,"Complete (n=139)","Incomplete")</f>
        <v>Incomplete</v>
      </c>
      <c r="K18" s="73" t="str">
        <f>IF($J18="Complete (n=139)",$D$18/(SUM($D$18:$I$18)-$I$18),"")</f>
        <v/>
      </c>
      <c r="L18"/>
    </row>
    <row r="19" spans="1:12" ht="30.75" customHeight="1" x14ac:dyDescent="0.25">
      <c r="C19" s="172" t="s">
        <v>647</v>
      </c>
      <c r="D19" s="172"/>
      <c r="E19" s="172"/>
      <c r="F19" s="172"/>
      <c r="G19" s="172"/>
      <c r="H19" s="172"/>
      <c r="I19" s="172"/>
      <c r="J19" s="172"/>
      <c r="K19" s="172"/>
      <c r="L19"/>
    </row>
    <row r="20" spans="1:12" x14ac:dyDescent="0.25">
      <c r="L20"/>
    </row>
    <row r="21" spans="1:12" customFormat="1" ht="30" customHeight="1" x14ac:dyDescent="0.25">
      <c r="A21" s="2"/>
      <c r="B21" s="71" t="s">
        <v>613</v>
      </c>
      <c r="C21" s="71"/>
      <c r="D21" s="71"/>
      <c r="E21" s="71"/>
      <c r="F21" s="71"/>
      <c r="G21" s="71"/>
      <c r="H21" s="71"/>
      <c r="I21" s="71"/>
      <c r="J21" s="71"/>
      <c r="K21" s="71"/>
      <c r="L21" s="71"/>
    </row>
    <row r="22" spans="1:12" x14ac:dyDescent="0.25">
      <c r="L22"/>
    </row>
    <row r="23" spans="1:12" x14ac:dyDescent="0.25">
      <c r="L23"/>
    </row>
    <row r="24" spans="1:12" x14ac:dyDescent="0.25">
      <c r="L24"/>
    </row>
    <row r="25" spans="1:12" x14ac:dyDescent="0.25">
      <c r="L25"/>
    </row>
    <row r="26" spans="1:12" x14ac:dyDescent="0.25">
      <c r="L26"/>
    </row>
    <row r="27" spans="1:12" x14ac:dyDescent="0.25">
      <c r="L27"/>
    </row>
    <row r="28" spans="1:12" x14ac:dyDescent="0.25">
      <c r="L28"/>
    </row>
    <row r="29" spans="1:12" x14ac:dyDescent="0.25">
      <c r="L29"/>
    </row>
    <row r="30" spans="1:12" x14ac:dyDescent="0.25">
      <c r="L30"/>
    </row>
    <row r="31" spans="1:12" x14ac:dyDescent="0.25">
      <c r="L31"/>
    </row>
    <row r="32" spans="1:12" x14ac:dyDescent="0.25">
      <c r="L32"/>
    </row>
    <row r="33" spans="1:12" x14ac:dyDescent="0.25">
      <c r="L33"/>
    </row>
    <row r="34" spans="1:12" x14ac:dyDescent="0.25">
      <c r="L34"/>
    </row>
    <row r="35" spans="1:12" x14ac:dyDescent="0.25">
      <c r="L35"/>
    </row>
    <row r="36" spans="1:12" x14ac:dyDescent="0.25">
      <c r="L36"/>
    </row>
    <row r="37" spans="1:12" x14ac:dyDescent="0.25">
      <c r="L37"/>
    </row>
    <row r="38" spans="1:12" x14ac:dyDescent="0.25">
      <c r="L38"/>
    </row>
    <row r="39" spans="1:12" x14ac:dyDescent="0.25">
      <c r="L39"/>
    </row>
    <row r="40" spans="1:12" customFormat="1" ht="30" customHeight="1" x14ac:dyDescent="0.25">
      <c r="A40" s="161" t="s">
        <v>614</v>
      </c>
      <c r="B40" s="161"/>
      <c r="C40" s="161"/>
      <c r="D40" s="161"/>
      <c r="E40" s="1"/>
      <c r="F40" s="1"/>
      <c r="G40" s="1"/>
      <c r="H40" s="1"/>
      <c r="I40" s="1"/>
      <c r="J40" s="1"/>
      <c r="K40" s="1"/>
      <c r="L40" s="1"/>
    </row>
    <row r="41" spans="1:12" x14ac:dyDescent="0.25">
      <c r="C41" s="167" t="s">
        <v>615</v>
      </c>
      <c r="D41" s="167"/>
      <c r="L41"/>
    </row>
    <row r="42" spans="1:12" x14ac:dyDescent="0.25">
      <c r="L42"/>
    </row>
    <row r="43" spans="1:12" customFormat="1" ht="30" customHeight="1" x14ac:dyDescent="0.25">
      <c r="A43" s="161" t="s">
        <v>616</v>
      </c>
      <c r="B43" s="161"/>
      <c r="C43" s="161"/>
      <c r="D43" s="161"/>
      <c r="E43" s="1"/>
      <c r="F43" s="1"/>
      <c r="G43" s="1"/>
      <c r="H43" s="1"/>
      <c r="I43" s="1"/>
      <c r="J43" s="1"/>
      <c r="K43" s="1"/>
      <c r="L43" s="1"/>
    </row>
    <row r="44" spans="1:12" x14ac:dyDescent="0.25">
      <c r="C44" s="112" t="s">
        <v>617</v>
      </c>
      <c r="L44"/>
    </row>
    <row r="45" spans="1:12" x14ac:dyDescent="0.25">
      <c r="C45" s="167" t="s">
        <v>618</v>
      </c>
      <c r="D45" s="167"/>
      <c r="L45"/>
    </row>
    <row r="46" spans="1:12" x14ac:dyDescent="0.25">
      <c r="C46" s="112" t="s">
        <v>619</v>
      </c>
      <c r="D46" s="112"/>
      <c r="L46"/>
    </row>
    <row r="47" spans="1:12" x14ac:dyDescent="0.25">
      <c r="L47"/>
    </row>
    <row r="48" spans="1:12" customFormat="1" ht="30" customHeight="1" x14ac:dyDescent="0.25">
      <c r="A48" s="161" t="s">
        <v>620</v>
      </c>
      <c r="B48" s="161"/>
      <c r="C48" s="161"/>
      <c r="D48" s="161"/>
      <c r="E48" s="1"/>
      <c r="F48" s="1"/>
      <c r="G48" s="1"/>
      <c r="H48" s="1"/>
      <c r="I48" s="1"/>
      <c r="J48" s="1"/>
      <c r="K48" s="1"/>
      <c r="L48" s="1"/>
    </row>
    <row r="49" spans="1:12" x14ac:dyDescent="0.25">
      <c r="C49" s="167" t="s">
        <v>621</v>
      </c>
      <c r="D49" s="167"/>
      <c r="E49" s="167"/>
      <c r="L49"/>
    </row>
    <row r="50" spans="1:12" x14ac:dyDescent="0.25">
      <c r="C50" s="167" t="s">
        <v>622</v>
      </c>
      <c r="D50" s="167"/>
      <c r="L50"/>
    </row>
    <row r="51" spans="1:12" x14ac:dyDescent="0.25">
      <c r="L51"/>
    </row>
    <row r="52" spans="1:12" customFormat="1" ht="30" customHeight="1" x14ac:dyDescent="0.25">
      <c r="A52" s="161" t="s">
        <v>623</v>
      </c>
      <c r="B52" s="161"/>
      <c r="C52" s="161"/>
      <c r="D52" s="161"/>
      <c r="E52" s="1"/>
      <c r="F52" s="1"/>
      <c r="G52" s="1"/>
      <c r="H52" s="1"/>
      <c r="I52" s="1"/>
      <c r="J52" s="1"/>
      <c r="K52" s="1"/>
      <c r="L52" s="1"/>
    </row>
    <row r="53" spans="1:12" x14ac:dyDescent="0.25">
      <c r="C53" s="61" t="s">
        <v>637</v>
      </c>
      <c r="L53"/>
    </row>
    <row r="54" spans="1:12" x14ac:dyDescent="0.25">
      <c r="C54" s="166" t="s">
        <v>624</v>
      </c>
      <c r="D54" s="166"/>
      <c r="L54"/>
    </row>
    <row r="55" spans="1:12" x14ac:dyDescent="0.25">
      <c r="L55"/>
    </row>
    <row r="56" spans="1:12" x14ac:dyDescent="0.25">
      <c r="L56"/>
    </row>
    <row r="57" spans="1:12" x14ac:dyDescent="0.25">
      <c r="L57"/>
    </row>
    <row r="58" spans="1:12" x14ac:dyDescent="0.25">
      <c r="L58"/>
    </row>
  </sheetData>
  <sheetProtection sheet="1" objects="1" scenarios="1"/>
  <mergeCells count="14">
    <mergeCell ref="A1:L1"/>
    <mergeCell ref="C54:D54"/>
    <mergeCell ref="A52:D52"/>
    <mergeCell ref="A40:D40"/>
    <mergeCell ref="C49:E49"/>
    <mergeCell ref="C50:D50"/>
    <mergeCell ref="C45:D45"/>
    <mergeCell ref="E8:I8"/>
    <mergeCell ref="A43:D43"/>
    <mergeCell ref="A48:D48"/>
    <mergeCell ref="C41:D41"/>
    <mergeCell ref="A2:D2"/>
    <mergeCell ref="C3:K3"/>
    <mergeCell ref="C19:K19"/>
  </mergeCells>
  <conditionalFormatting sqref="D9:I9">
    <cfRule type="expression" dxfId="9" priority="8">
      <formula>OR($C9="Headline Responsibility",$C9="Above-the-Line")</formula>
    </cfRule>
    <cfRule type="expression" dxfId="8" priority="9">
      <formula>OR($C9="Capability",$C9="Area")</formula>
    </cfRule>
  </conditionalFormatting>
  <conditionalFormatting sqref="K10:K17">
    <cfRule type="cellIs" dxfId="7" priority="4" operator="lessThan">
      <formula>0.75</formula>
    </cfRule>
    <cfRule type="cellIs" dxfId="6" priority="5" operator="between">
      <formula>0.75</formula>
      <formula>1</formula>
    </cfRule>
  </conditionalFormatting>
  <dataValidations disablePrompts="1" count="1">
    <dataValidation type="list" allowBlank="1" showErrorMessage="1" sqref="G9" xr:uid="{4F5188E9-1EFD-429C-9622-372CD3A36D11}">
      <formula1>$G9:$J9</formula1>
    </dataValidation>
  </dataValidations>
  <hyperlinks>
    <hyperlink ref="C44" r:id="rId1" xr:uid="{E1E4B08B-0859-4DF1-8B98-226F4339333B}"/>
    <hyperlink ref="C49:E49" r:id="rId2" display="Local Public Health Workforce Development" xr:uid="{FFD5088B-A229-4791-925C-5DBC3B5B58D4}"/>
    <hyperlink ref="C50:D50" r:id="rId3" display="Request Assistance from the Academic Public Health Corps" xr:uid="{34F66F40-E21B-4205-AFA5-AE7A5B7522BB}"/>
    <hyperlink ref="C45:D45" r:id="rId4" display="Local Public Health Institute of Massachusetts" xr:uid="{F4F6389F-EB2D-4060-A89C-4D4168564F69}"/>
    <hyperlink ref="C46" r:id="rId5" xr:uid="{775A62F8-BD62-40DE-9938-BCE9DB921BEA}"/>
    <hyperlink ref="C41" r:id="rId6" xr:uid="{2772700B-A4EF-4C0F-A2F8-4147B65F9019}"/>
    <hyperlink ref="C53" r:id="rId7" xr:uid="{B54F3817-14E9-4DF8-9FF1-0D552C836347}"/>
    <hyperlink ref="C4" r:id="rId8" location="self-assessment-amendment-" display="Self-Assessment Tool Webpage" xr:uid="{056C5B6E-EC9B-43DE-BD7A-D33AA19F78B4}"/>
  </hyperlinks>
  <pageMargins left="0.7" right="0.7" top="0.75" bottom="0.75" header="0" footer="0"/>
  <pageSetup orientation="landscape" r:id="rId9"/>
  <drawing r:id="rId1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31431-6D26-47E4-8C77-90AFC9C0B149}">
  <sheetPr codeName="Sheet13"/>
  <dimension ref="A1:Q54"/>
  <sheetViews>
    <sheetView showGridLines="0" showRowColHeaders="0" zoomScaleNormal="100" workbookViewId="0">
      <selection sqref="A1:L1"/>
    </sheetView>
  </sheetViews>
  <sheetFormatPr defaultColWidth="14.42578125" defaultRowHeight="15" x14ac:dyDescent="0.25"/>
  <cols>
    <col min="1" max="1" width="1.42578125" style="7" customWidth="1"/>
    <col min="2" max="2" width="1.7109375" style="7" customWidth="1"/>
    <col min="3" max="3" width="29.42578125" style="12" bestFit="1" customWidth="1"/>
    <col min="4" max="4" width="31.28515625" style="5" customWidth="1"/>
    <col min="5" max="5" width="14.7109375" style="13" customWidth="1"/>
    <col min="6" max="9" width="14.7109375" style="11" customWidth="1"/>
    <col min="10" max="10" width="19.42578125" style="11" customWidth="1"/>
    <col min="11" max="11" width="27" style="11" bestFit="1" customWidth="1"/>
    <col min="12" max="12" width="3.140625" style="11" customWidth="1"/>
    <col min="13" max="27" width="8.7109375" style="7" customWidth="1"/>
    <col min="28" max="16384" width="14.42578125" style="7"/>
  </cols>
  <sheetData>
    <row r="1" spans="1:17" customFormat="1" ht="48" customHeight="1" x14ac:dyDescent="0.25">
      <c r="A1" s="156" t="s">
        <v>0</v>
      </c>
      <c r="B1" s="156"/>
      <c r="C1" s="156"/>
      <c r="D1" s="156"/>
      <c r="E1" s="156"/>
      <c r="F1" s="156"/>
      <c r="G1" s="156"/>
      <c r="H1" s="156"/>
      <c r="I1" s="156"/>
      <c r="J1" s="156"/>
      <c r="K1" s="156"/>
      <c r="L1" s="156"/>
    </row>
    <row r="2" spans="1:17" customFormat="1" ht="30" customHeight="1" x14ac:dyDescent="0.25">
      <c r="A2" s="161" t="s">
        <v>625</v>
      </c>
      <c r="B2" s="161"/>
      <c r="C2" s="161"/>
      <c r="D2" s="161"/>
      <c r="E2" s="1"/>
      <c r="F2" s="1"/>
      <c r="G2" s="1"/>
      <c r="H2" s="1"/>
      <c r="I2" s="1"/>
      <c r="J2" s="1"/>
      <c r="K2" s="1"/>
      <c r="L2" s="1"/>
    </row>
    <row r="3" spans="1:17" customFormat="1" ht="61.5" customHeight="1" x14ac:dyDescent="0.25">
      <c r="A3" s="2"/>
      <c r="B3" s="2"/>
      <c r="C3" s="171" t="s">
        <v>645</v>
      </c>
      <c r="D3" s="171"/>
      <c r="E3" s="171"/>
      <c r="F3" s="171"/>
      <c r="G3" s="171"/>
      <c r="H3" s="171"/>
      <c r="I3" s="171"/>
      <c r="J3" s="171"/>
      <c r="K3" s="171"/>
      <c r="L3" s="28"/>
    </row>
    <row r="4" spans="1:17" s="149" customFormat="1" ht="21" customHeight="1" x14ac:dyDescent="0.25">
      <c r="A4" s="2"/>
      <c r="B4" s="2"/>
      <c r="C4" s="59" t="s">
        <v>643</v>
      </c>
      <c r="D4" s="148"/>
      <c r="E4" s="148"/>
      <c r="F4" s="148"/>
      <c r="G4" s="148"/>
      <c r="H4" s="148"/>
      <c r="I4" s="148"/>
      <c r="J4" s="148"/>
      <c r="K4" s="148"/>
      <c r="L4" s="28"/>
    </row>
    <row r="5" spans="1:17" customFormat="1" ht="8.25" customHeight="1" x14ac:dyDescent="0.25">
      <c r="A5" s="2"/>
      <c r="B5" s="2"/>
      <c r="C5" s="8"/>
      <c r="D5" s="3"/>
      <c r="E5" s="2"/>
      <c r="F5" s="2"/>
      <c r="G5" s="2"/>
      <c r="H5" s="2"/>
      <c r="I5" s="2"/>
      <c r="J5" s="2"/>
      <c r="K5" s="2"/>
      <c r="L5" s="2"/>
    </row>
    <row r="6" spans="1:17" customFormat="1" ht="30" customHeight="1" x14ac:dyDescent="0.25">
      <c r="A6" s="2"/>
      <c r="B6" s="71" t="s">
        <v>601</v>
      </c>
      <c r="C6" s="71"/>
      <c r="D6" s="71"/>
      <c r="E6" s="71"/>
      <c r="F6" s="71"/>
      <c r="G6" s="71"/>
      <c r="H6" s="71"/>
      <c r="I6" s="71"/>
      <c r="J6" s="71"/>
      <c r="K6" s="71"/>
      <c r="L6" s="71"/>
    </row>
    <row r="7" spans="1:17" s="19" customFormat="1" ht="11.25" customHeight="1" thickBot="1" x14ac:dyDescent="0.3">
      <c r="A7" s="15"/>
      <c r="B7" s="16"/>
      <c r="C7" s="18"/>
      <c r="D7" s="17"/>
      <c r="E7" s="16"/>
      <c r="F7" s="16"/>
      <c r="G7" s="16"/>
      <c r="H7" s="16"/>
      <c r="I7" s="16"/>
      <c r="J7" s="16"/>
      <c r="K7" s="16"/>
      <c r="L7" s="16"/>
    </row>
    <row r="8" spans="1:17" ht="56.25" x14ac:dyDescent="0.25">
      <c r="C8" s="49" t="s">
        <v>52</v>
      </c>
      <c r="D8" s="49" t="s">
        <v>602</v>
      </c>
      <c r="E8" s="168" t="s">
        <v>603</v>
      </c>
      <c r="F8" s="169"/>
      <c r="G8" s="169"/>
      <c r="H8" s="169"/>
      <c r="I8" s="170"/>
      <c r="J8" s="114" t="s">
        <v>604</v>
      </c>
      <c r="K8" s="49" t="s">
        <v>626</v>
      </c>
    </row>
    <row r="9" spans="1:17" s="44" customFormat="1" ht="105.75" thickBot="1" x14ac:dyDescent="0.3">
      <c r="C9" s="45" t="s">
        <v>606</v>
      </c>
      <c r="D9" s="81" t="s">
        <v>59</v>
      </c>
      <c r="E9" s="133" t="s">
        <v>71</v>
      </c>
      <c r="F9" s="134" t="s">
        <v>72</v>
      </c>
      <c r="G9" s="135" t="s">
        <v>70</v>
      </c>
      <c r="H9" s="136" t="s">
        <v>73</v>
      </c>
      <c r="I9" s="137" t="s">
        <v>64</v>
      </c>
      <c r="J9" s="46" t="s">
        <v>627</v>
      </c>
      <c r="K9" s="47" t="s">
        <v>608</v>
      </c>
      <c r="L9" s="48"/>
    </row>
    <row r="10" spans="1:17" ht="15.75" thickTop="1" x14ac:dyDescent="0.25">
      <c r="C10" s="31" t="s">
        <v>65</v>
      </c>
      <c r="D10" s="138" cm="1">
        <f t="array" ref="D10">COUNTIFS(admin,$C10,admin_resp2,$D$9)</f>
        <v>0</v>
      </c>
      <c r="E10" s="139" cm="1">
        <f t="array" ref="E10">COUNTIFS(admin,$C10,admin_resp2,E$9)</f>
        <v>0</v>
      </c>
      <c r="F10" s="139" cm="1">
        <f t="array" ref="F10">COUNTIFS(admin,$C10,admin_resp2,F$9)</f>
        <v>0</v>
      </c>
      <c r="G10" s="139" cm="1">
        <f t="array" ref="G10">COUNTIFS(admin,$C10,admin_resp2,G$9)</f>
        <v>0</v>
      </c>
      <c r="H10" s="139" cm="1">
        <f t="array" ref="H10">COUNTIFS(admin,$C10,admin_resp2,H$9)</f>
        <v>0</v>
      </c>
      <c r="I10" s="140" cm="1">
        <f t="array" ref="I10">COUNTIFS(admin,$C10,admin_resp2,I$9)</f>
        <v>0</v>
      </c>
      <c r="J10" s="128" t="str">
        <f>IF(SUM(D10:I10)=14,"Complete (n=14)","Incomplete")</f>
        <v>Incomplete</v>
      </c>
      <c r="K10" s="33" t="str">
        <f>IF($J10="Complete (n=14)",$D10/(SUM($D10:$I10)-$I10),"")</f>
        <v/>
      </c>
    </row>
    <row r="11" spans="1:17" x14ac:dyDescent="0.25">
      <c r="C11" s="34" t="s">
        <v>26</v>
      </c>
      <c r="D11" s="141" cm="1">
        <f t="array" ref="D11">COUNTIFS(commsan,$C11,commsan_resp2,$D$9)</f>
        <v>0</v>
      </c>
      <c r="E11" s="35" cm="1">
        <f t="array" ref="E11">COUNTIFS(commsan,$C11,commsan_resp2,E$9)</f>
        <v>0</v>
      </c>
      <c r="F11" s="35" cm="1">
        <f t="array" ref="F11">COUNTIFS(commsan,$C11,commsan_resp2,F$9)</f>
        <v>0</v>
      </c>
      <c r="G11" s="35" cm="1">
        <f t="array" ref="G11">COUNTIFS(commsan,$C11,commsan_resp2,G$9)</f>
        <v>0</v>
      </c>
      <c r="H11" s="35" cm="1">
        <f t="array" ref="H11">COUNTIFS(commsan,$C11,commsan_resp2,H$9)</f>
        <v>0</v>
      </c>
      <c r="I11" s="142" cm="1">
        <f t="array" ref="I11">COUNTIFS(commsan,$C11,commsan_resp2,I$9)</f>
        <v>0</v>
      </c>
      <c r="J11" s="129" t="str">
        <f>IF(SUM(D11:I11)=47,"Complete (n=47)","Incomplete")</f>
        <v>Incomplete</v>
      </c>
      <c r="K11" s="36" t="str">
        <f>IF($J11="Complete (n=47)",$D11/(SUM($D11:$I11)-$I11),"")</f>
        <v/>
      </c>
      <c r="Q11" s="7" t="s">
        <v>628</v>
      </c>
    </row>
    <row r="12" spans="1:17" x14ac:dyDescent="0.25">
      <c r="C12" s="37" t="s">
        <v>609</v>
      </c>
      <c r="D12" s="143" cm="1">
        <f t="array" ref="D12">COUNTIFS(disease,$C12,disease_resp2,$D$9)</f>
        <v>0</v>
      </c>
      <c r="E12" s="38" cm="1">
        <f t="array" ref="E12">COUNTIFS(disease,$C12,disease_resp2,E$9)</f>
        <v>0</v>
      </c>
      <c r="F12" s="38" cm="1">
        <f t="array" ref="F12">COUNTIFS(disease,$C12,disease_resp2,F$9)</f>
        <v>0</v>
      </c>
      <c r="G12" s="38" cm="1">
        <f t="array" ref="G12">COUNTIFS(disease,$C12,disease_resp2,G$9)</f>
        <v>0</v>
      </c>
      <c r="H12" s="38" cm="1">
        <f t="array" ref="H12">COUNTIFS(disease,$C12,disease_resp2,H$9)</f>
        <v>0</v>
      </c>
      <c r="I12" s="144" cm="1">
        <f t="array" ref="I12">COUNTIFS(disease,$C12,disease_resp2,I$9)</f>
        <v>0</v>
      </c>
      <c r="J12" s="130" t="str">
        <f>IF(SUM(D12:I12)=10,"Complete (n=10)","Incomplete")</f>
        <v>Incomplete</v>
      </c>
      <c r="K12" s="36" t="str">
        <f>IF($J12="Complete (n=10)",$D12/(SUM($D12:$I12)-$I12),"")</f>
        <v/>
      </c>
    </row>
    <row r="13" spans="1:17" x14ac:dyDescent="0.25">
      <c r="C13" s="34" t="s">
        <v>30</v>
      </c>
      <c r="D13" s="141" cm="1">
        <f t="array" ref="D13">COUNTIFS(environ,$C13,environ_resp2,$D$9)</f>
        <v>0</v>
      </c>
      <c r="E13" s="35" cm="1">
        <f t="array" ref="E13">COUNTIFS(environ,$C13,environ_resp2,E$9)</f>
        <v>0</v>
      </c>
      <c r="F13" s="35" cm="1">
        <f t="array" ref="F13">COUNTIFS(environ,$C13,environ_resp2,F$9)</f>
        <v>0</v>
      </c>
      <c r="G13" s="35" cm="1">
        <f t="array" ref="G13">COUNTIFS(environ,$C13,environ_resp2,G$9)</f>
        <v>0</v>
      </c>
      <c r="H13" s="35" cm="1">
        <f t="array" ref="H13">COUNTIFS(environ,$C13,environ_resp2,H$9)</f>
        <v>0</v>
      </c>
      <c r="I13" s="142" cm="1">
        <f t="array" ref="I13">COUNTIFS(environ,$C13,environ_resp2,I$9)</f>
        <v>0</v>
      </c>
      <c r="J13" s="129" t="str">
        <f>IF(SUM(D13:I13)=19,"Complete (n=19)","Incomplete")</f>
        <v>Incomplete</v>
      </c>
      <c r="K13" s="36" t="str">
        <f>IF($J13="Complete (n=19)",$D13/(SUM($D13:$I13)-$I13),"")</f>
        <v/>
      </c>
      <c r="P13" s="44"/>
    </row>
    <row r="14" spans="1:17" x14ac:dyDescent="0.25">
      <c r="C14" s="37" t="s">
        <v>610</v>
      </c>
      <c r="D14" s="143" cm="1">
        <f t="array" ref="D14">COUNTIFS(food,$C14,food_resp2,$D$9)</f>
        <v>0</v>
      </c>
      <c r="E14" s="38" cm="1">
        <f t="array" ref="E14">COUNTIFS(food,$C14,food_resp2,E$9)</f>
        <v>0</v>
      </c>
      <c r="F14" s="38" cm="1">
        <f t="array" ref="F14">COUNTIFS(food,$C14,food_resp2,F$9)</f>
        <v>0</v>
      </c>
      <c r="G14" s="38" cm="1">
        <f t="array" ref="G14">COUNTIFS(food,$C14,food_resp2,G$9)</f>
        <v>0</v>
      </c>
      <c r="H14" s="38" cm="1">
        <f t="array" ref="H14">COUNTIFS(food,$C14,food_resp2,H$9)</f>
        <v>0</v>
      </c>
      <c r="I14" s="144" cm="1">
        <f t="array" ref="I14">COUNTIFS(food,$C14,food_resp2,I$9)</f>
        <v>0</v>
      </c>
      <c r="J14" s="130" t="str">
        <f>IF(SUM(D14:I14)=17,"Complete (n=17)","Incomplete")</f>
        <v>Incomplete</v>
      </c>
      <c r="K14" s="36" t="str">
        <f>IF($J14="Complete (n=17)",$D14/(SUM($D14:$I14)-$I14),"")</f>
        <v/>
      </c>
    </row>
    <row r="15" spans="1:17" x14ac:dyDescent="0.25">
      <c r="C15" s="34" t="s">
        <v>34</v>
      </c>
      <c r="D15" s="141" cm="1">
        <f t="array" ref="D15">COUNTIFS(house,$C15,house_resp2,$D$9)</f>
        <v>0</v>
      </c>
      <c r="E15" s="35" cm="1">
        <f t="array" ref="E15">COUNTIFS(house,$C15,house_resp2,E$9)</f>
        <v>0</v>
      </c>
      <c r="F15" s="35" cm="1">
        <f t="array" ref="F15">COUNTIFS(house,$C15,house_resp2,F$9)</f>
        <v>0</v>
      </c>
      <c r="G15" s="35" cm="1">
        <f t="array" ref="G15">COUNTIFS(house,$C15,house_resp2,G$9)</f>
        <v>0</v>
      </c>
      <c r="H15" s="35" cm="1">
        <f t="array" ref="H15">COUNTIFS(house,$C15,house_resp2,H$9)</f>
        <v>0</v>
      </c>
      <c r="I15" s="142" cm="1">
        <f t="array" ref="I15">COUNTIFS(house,$C15,house_resp2,I$9)</f>
        <v>0</v>
      </c>
      <c r="J15" s="129" t="str">
        <f>IF(SUM(D15:I15)=10,"Complete (n=10)","Incomplete")</f>
        <v>Incomplete</v>
      </c>
      <c r="K15" s="36" t="str">
        <f>IF($J15="Complete (n=10)",$D15/(SUM($D15:$I15)-$I15),"")</f>
        <v/>
      </c>
    </row>
    <row r="16" spans="1:17" x14ac:dyDescent="0.25">
      <c r="C16" s="37" t="s">
        <v>36</v>
      </c>
      <c r="D16" s="143" cm="1">
        <f t="array" ref="D16">COUNTIFS(tobacco,$C16,tobacco_resp2,$D$9)</f>
        <v>0</v>
      </c>
      <c r="E16" s="38" cm="1">
        <f t="array" ref="E16">COUNTIFS(tobacco,$C16,tobacco_resp2,E$9)</f>
        <v>0</v>
      </c>
      <c r="F16" s="38" cm="1">
        <f t="array" ref="F16">COUNTIFS(tobacco,$C16,tobacco_resp2,F$9)</f>
        <v>0</v>
      </c>
      <c r="G16" s="38" cm="1">
        <f t="array" ref="G16">COUNTIFS(tobacco,$C16,tobacco_resp2,G$9)</f>
        <v>0</v>
      </c>
      <c r="H16" s="38" cm="1">
        <f t="array" ref="H16">COUNTIFS(tobacco,$C16,tobacco_resp2,H$9)</f>
        <v>0</v>
      </c>
      <c r="I16" s="144" cm="1">
        <f t="array" ref="I16">COUNTIFS(tobacco,$C16,tobacco_resp2,I$9)</f>
        <v>0</v>
      </c>
      <c r="J16" s="131" t="str">
        <f>IFERROR(IF(SUM(D16:I16)=11,"Complete (n=11)","Incomplete"),"0"%)</f>
        <v>Incomplete</v>
      </c>
      <c r="K16" s="36" t="str">
        <f>IFERROR(IF($J16="Complete (n=11)",$D16/(SUM($D16:$I16)-$I16),""),"Not Applicable")</f>
        <v/>
      </c>
    </row>
    <row r="17" spans="1:12" ht="15.75" thickBot="1" x14ac:dyDescent="0.3">
      <c r="C17" s="65" t="s">
        <v>611</v>
      </c>
      <c r="D17" s="145" cm="1">
        <f t="array" ref="D17">COUNTIFS(other,$C$17,other_resp2,$D$9)</f>
        <v>0</v>
      </c>
      <c r="E17" s="146" cm="1">
        <f t="array" ref="E17">COUNTIFS(other,$C$17,other_resp2,E$9)</f>
        <v>0</v>
      </c>
      <c r="F17" s="146" cm="1">
        <f t="array" ref="F17">COUNTIFS(other,$C$17,other_resp2,F$9)</f>
        <v>0</v>
      </c>
      <c r="G17" s="146" cm="1">
        <f t="array" ref="G17">COUNTIFS(other,$C$17,other_resp2,G$9)</f>
        <v>0</v>
      </c>
      <c r="H17" s="146" cm="1">
        <f t="array" ref="H17">COUNTIFS(other,$C$17,other_resp2,H$9)</f>
        <v>0</v>
      </c>
      <c r="I17" s="147" cm="1">
        <f t="array" ref="I17">COUNTIFS(other,$C$17,other_resp2,I$9)</f>
        <v>0</v>
      </c>
      <c r="J17" s="132" t="str">
        <f>IF(SUM(D17:I17)=11,"Complete (n=11)","Incomplete")</f>
        <v>Incomplete</v>
      </c>
      <c r="K17" s="63" t="str">
        <f>IF($J17="Complete (n=11)",$D17/(SUM($D17:$I17)-$I17),"")</f>
        <v/>
      </c>
    </row>
    <row r="18" spans="1:12" ht="30" customHeight="1" thickBot="1" x14ac:dyDescent="0.3">
      <c r="C18" s="74" t="s">
        <v>629</v>
      </c>
      <c r="D18" s="127">
        <f>SUM(D$10:D$17)</f>
        <v>0</v>
      </c>
      <c r="E18" s="127">
        <f t="shared" ref="E18:I18" si="0">SUM(E$10:E$17)</f>
        <v>0</v>
      </c>
      <c r="F18" s="127">
        <f t="shared" si="0"/>
        <v>0</v>
      </c>
      <c r="G18" s="127">
        <f t="shared" si="0"/>
        <v>0</v>
      </c>
      <c r="H18" s="127">
        <f t="shared" si="0"/>
        <v>0</v>
      </c>
      <c r="I18" s="127">
        <f t="shared" si="0"/>
        <v>0</v>
      </c>
      <c r="J18" s="72" t="str">
        <f>IF(SUM(D18:I18)=139,"Complete (n=139)","Incomplete")</f>
        <v>Incomplete</v>
      </c>
      <c r="K18" s="73" t="str">
        <f>IF($J18="Complete (n=139)",D$18/(SUM(D$18:I$18)-I$18),"")</f>
        <v/>
      </c>
    </row>
    <row r="19" spans="1:12" ht="30.75" customHeight="1" x14ac:dyDescent="0.25">
      <c r="C19" s="172" t="s">
        <v>647</v>
      </c>
      <c r="D19" s="172"/>
      <c r="E19" s="172"/>
      <c r="F19" s="172"/>
      <c r="G19" s="172"/>
      <c r="H19" s="172"/>
      <c r="I19" s="172"/>
      <c r="J19" s="172"/>
      <c r="K19" s="172"/>
    </row>
    <row r="21" spans="1:12" customFormat="1" ht="30" customHeight="1" x14ac:dyDescent="0.25">
      <c r="A21" s="2"/>
      <c r="B21" s="71" t="s">
        <v>613</v>
      </c>
      <c r="C21" s="71"/>
      <c r="D21" s="71"/>
      <c r="E21" s="71"/>
      <c r="F21" s="71"/>
      <c r="G21" s="71"/>
      <c r="H21" s="71"/>
      <c r="I21" s="71"/>
      <c r="J21" s="71"/>
      <c r="K21" s="71"/>
      <c r="L21" s="71"/>
    </row>
    <row r="40" spans="1:12" customFormat="1" ht="30" customHeight="1" x14ac:dyDescent="0.25">
      <c r="A40" s="161" t="s">
        <v>614</v>
      </c>
      <c r="B40" s="161"/>
      <c r="C40" s="161"/>
      <c r="D40" s="161"/>
      <c r="E40" s="1"/>
      <c r="F40" s="1"/>
      <c r="G40" s="1"/>
      <c r="H40" s="1"/>
      <c r="I40" s="1"/>
      <c r="J40" s="1"/>
      <c r="K40" s="1"/>
      <c r="L40" s="1"/>
    </row>
    <row r="41" spans="1:12" x14ac:dyDescent="0.25">
      <c r="C41" s="167" t="s">
        <v>615</v>
      </c>
      <c r="D41" s="167"/>
    </row>
    <row r="43" spans="1:12" customFormat="1" ht="30" customHeight="1" x14ac:dyDescent="0.25">
      <c r="A43" s="161" t="s">
        <v>616</v>
      </c>
      <c r="B43" s="161"/>
      <c r="C43" s="161"/>
      <c r="D43" s="161"/>
      <c r="E43" s="1"/>
      <c r="F43" s="1"/>
      <c r="G43" s="1"/>
      <c r="H43" s="1"/>
      <c r="I43" s="1"/>
      <c r="J43" s="1"/>
      <c r="K43" s="1"/>
      <c r="L43" s="1"/>
    </row>
    <row r="44" spans="1:12" x14ac:dyDescent="0.25">
      <c r="C44" s="112" t="s">
        <v>617</v>
      </c>
    </row>
    <row r="45" spans="1:12" x14ac:dyDescent="0.25">
      <c r="C45" s="167" t="s">
        <v>618</v>
      </c>
      <c r="D45" s="167"/>
    </row>
    <row r="46" spans="1:12" x14ac:dyDescent="0.25">
      <c r="C46" s="112" t="s">
        <v>619</v>
      </c>
      <c r="D46" s="112"/>
    </row>
    <row r="48" spans="1:12" customFormat="1" ht="30" customHeight="1" x14ac:dyDescent="0.25">
      <c r="A48" s="161" t="s">
        <v>620</v>
      </c>
      <c r="B48" s="161"/>
      <c r="C48" s="161"/>
      <c r="D48" s="161"/>
      <c r="E48" s="1"/>
      <c r="F48" s="1"/>
      <c r="G48" s="1"/>
      <c r="H48" s="1"/>
      <c r="I48" s="1"/>
      <c r="J48" s="1"/>
      <c r="K48" s="1"/>
      <c r="L48" s="1"/>
    </row>
    <row r="49" spans="1:12" x14ac:dyDescent="0.25">
      <c r="C49" s="167" t="s">
        <v>621</v>
      </c>
      <c r="D49" s="167"/>
      <c r="E49" s="167"/>
    </row>
    <row r="50" spans="1:12" x14ac:dyDescent="0.25">
      <c r="C50" s="167" t="s">
        <v>622</v>
      </c>
      <c r="D50" s="167"/>
    </row>
    <row r="52" spans="1:12" customFormat="1" ht="30" customHeight="1" x14ac:dyDescent="0.25">
      <c r="A52" s="161" t="s">
        <v>623</v>
      </c>
      <c r="B52" s="161"/>
      <c r="C52" s="161"/>
      <c r="D52" s="161"/>
      <c r="E52" s="1"/>
      <c r="F52" s="1"/>
      <c r="G52" s="1"/>
      <c r="H52" s="1"/>
      <c r="I52" s="1"/>
      <c r="J52" s="1"/>
      <c r="K52" s="1"/>
      <c r="L52" s="1"/>
    </row>
    <row r="53" spans="1:12" x14ac:dyDescent="0.25">
      <c r="C53" s="61" t="s">
        <v>637</v>
      </c>
    </row>
    <row r="54" spans="1:12" x14ac:dyDescent="0.25">
      <c r="C54" s="166" t="s">
        <v>624</v>
      </c>
      <c r="D54" s="166"/>
    </row>
  </sheetData>
  <sheetProtection sheet="1" objects="1" scenarios="1"/>
  <mergeCells count="14">
    <mergeCell ref="C54:D54"/>
    <mergeCell ref="A43:D43"/>
    <mergeCell ref="C45:D45"/>
    <mergeCell ref="A48:D48"/>
    <mergeCell ref="C49:E49"/>
    <mergeCell ref="C50:D50"/>
    <mergeCell ref="A52:D52"/>
    <mergeCell ref="A1:L1"/>
    <mergeCell ref="C41:D41"/>
    <mergeCell ref="C3:K3"/>
    <mergeCell ref="A2:D2"/>
    <mergeCell ref="E8:I8"/>
    <mergeCell ref="A40:D40"/>
    <mergeCell ref="C19:K19"/>
  </mergeCells>
  <conditionalFormatting sqref="D9:I9">
    <cfRule type="expression" dxfId="5" priority="5">
      <formula>OR($C9="Headline Responsibility",$C9="Above-the-Line")</formula>
    </cfRule>
    <cfRule type="expression" dxfId="4" priority="6">
      <formula>OR($C9="Capability",$C9="Area")</formula>
    </cfRule>
  </conditionalFormatting>
  <conditionalFormatting sqref="K10:K17">
    <cfRule type="cellIs" dxfId="3" priority="3" operator="lessThan">
      <formula>0.75</formula>
    </cfRule>
    <cfRule type="cellIs" dxfId="2" priority="4" operator="between">
      <formula>0.75</formula>
      <formula>1</formula>
    </cfRule>
  </conditionalFormatting>
  <dataValidations disablePrompts="1" count="1">
    <dataValidation type="list" allowBlank="1" showErrorMessage="1" sqref="G9" xr:uid="{1C7FC2F2-659A-4FDE-B229-C41978BCDDF0}">
      <formula1>$G9:$J9</formula1>
    </dataValidation>
  </dataValidations>
  <hyperlinks>
    <hyperlink ref="C44" r:id="rId1" xr:uid="{DCA59D10-AB8F-48D9-8441-25B0A3D9D68F}"/>
    <hyperlink ref="C49:E49" r:id="rId2" display="Local Public Health Workforce Development" xr:uid="{32B81A2E-8659-477D-A085-F49A476196F8}"/>
    <hyperlink ref="C50:D50" r:id="rId3" display="Request Assistance from the Academic Public Health Corps" xr:uid="{0806546E-C647-47C9-8A03-1AA4D5131718}"/>
    <hyperlink ref="C45:D45" r:id="rId4" display="Local Public Health Institute of Massachusetts" xr:uid="{4AAE3726-CD12-4863-A93A-4A4150114AAF}"/>
    <hyperlink ref="C46" r:id="rId5" xr:uid="{71E13587-720B-4280-8238-C5E921179BB1}"/>
    <hyperlink ref="C41" r:id="rId6" xr:uid="{160291D6-5997-4F35-A2E1-37B3FCD953A6}"/>
    <hyperlink ref="C53" r:id="rId7" xr:uid="{5FEAA6CB-6690-41F9-9610-1A8647A79567}"/>
    <hyperlink ref="C4" r:id="rId8" location="self-assessment-amendment-" display="Self-Assessment Tool Webpage" xr:uid="{7B9A5699-9074-4732-B63A-3A226400722C}"/>
  </hyperlinks>
  <pageMargins left="0.7" right="0.7" top="0.75" bottom="0.75" header="0" footer="0"/>
  <pageSetup orientation="landscape" r:id="rId9"/>
  <drawing r:id="rId1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DF050-E228-4E5F-A776-8C5DDDD81D43}">
  <sheetPr codeName="Sheet14"/>
  <dimension ref="A1:M19"/>
  <sheetViews>
    <sheetView showGridLines="0" showRowColHeaders="0" zoomScaleNormal="100" workbookViewId="0">
      <selection sqref="A1:L1"/>
    </sheetView>
  </sheetViews>
  <sheetFormatPr defaultColWidth="14.42578125" defaultRowHeight="15" x14ac:dyDescent="0.25"/>
  <cols>
    <col min="1" max="1" width="1.42578125" style="7" customWidth="1"/>
    <col min="2" max="2" width="1.7109375" style="7" customWidth="1"/>
    <col min="3" max="3" width="29.42578125" style="12" bestFit="1" customWidth="1"/>
    <col min="4" max="4" width="33.85546875" style="5" bestFit="1" customWidth="1"/>
    <col min="5" max="5" width="33.85546875" style="13" bestFit="1" customWidth="1"/>
    <col min="6" max="9" width="14.7109375" style="11" customWidth="1"/>
    <col min="10" max="10" width="19.42578125" style="11" customWidth="1"/>
    <col min="11" max="11" width="3.140625" style="11" customWidth="1"/>
    <col min="12" max="26" width="8.7109375" style="7" customWidth="1"/>
    <col min="27" max="16384" width="14.42578125" style="7"/>
  </cols>
  <sheetData>
    <row r="1" spans="1:13" customFormat="1" ht="48" customHeight="1" x14ac:dyDescent="0.25">
      <c r="A1" s="156" t="s">
        <v>0</v>
      </c>
      <c r="B1" s="156"/>
      <c r="C1" s="156"/>
      <c r="D1" s="156"/>
      <c r="E1" s="156"/>
      <c r="F1" s="156"/>
      <c r="G1" s="156"/>
      <c r="H1" s="156"/>
      <c r="I1" s="156"/>
      <c r="J1" s="156"/>
      <c r="K1" s="156"/>
      <c r="L1" s="156"/>
    </row>
    <row r="2" spans="1:13" customFormat="1" ht="30" customHeight="1" x14ac:dyDescent="0.25">
      <c r="A2" s="161" t="s">
        <v>630</v>
      </c>
      <c r="B2" s="161"/>
      <c r="C2" s="161"/>
      <c r="D2" s="161"/>
      <c r="E2" s="1"/>
      <c r="F2" s="1"/>
      <c r="G2" s="1"/>
      <c r="H2" s="1"/>
      <c r="I2" s="1"/>
      <c r="J2" s="1"/>
      <c r="K2" s="1"/>
      <c r="L2" s="1"/>
    </row>
    <row r="3" spans="1:13" customFormat="1" ht="31.5" customHeight="1" x14ac:dyDescent="0.25">
      <c r="A3" s="2"/>
      <c r="B3" s="2"/>
      <c r="C3" s="171" t="s">
        <v>631</v>
      </c>
      <c r="D3" s="171"/>
      <c r="E3" s="171"/>
      <c r="F3" s="171"/>
      <c r="G3" s="171"/>
      <c r="H3" s="171"/>
      <c r="I3" s="171"/>
      <c r="J3" s="171"/>
      <c r="K3" s="171"/>
      <c r="L3" s="28"/>
    </row>
    <row r="4" spans="1:13" customFormat="1" ht="8.25" customHeight="1" x14ac:dyDescent="0.25">
      <c r="A4" s="2"/>
      <c r="B4" s="2"/>
      <c r="C4" s="8"/>
      <c r="D4" s="3"/>
      <c r="E4" s="2"/>
      <c r="F4" s="2"/>
      <c r="G4" s="2"/>
      <c r="H4" s="2"/>
      <c r="I4" s="2"/>
      <c r="J4" s="2"/>
      <c r="K4" s="2"/>
    </row>
    <row r="5" spans="1:13" customFormat="1" ht="30" customHeight="1" x14ac:dyDescent="0.25">
      <c r="A5" s="2"/>
      <c r="B5" s="71" t="s">
        <v>632</v>
      </c>
      <c r="C5" s="71"/>
      <c r="D5" s="71"/>
      <c r="E5" s="71"/>
      <c r="F5" s="71"/>
      <c r="G5" s="71"/>
      <c r="H5" s="71"/>
      <c r="I5" s="71"/>
      <c r="J5" s="71"/>
      <c r="K5" s="71"/>
      <c r="L5" s="71"/>
    </row>
    <row r="6" spans="1:13" s="19" customFormat="1" ht="11.25" customHeight="1" thickBot="1" x14ac:dyDescent="0.3">
      <c r="A6" s="15"/>
      <c r="B6" s="16"/>
      <c r="C6" s="18"/>
      <c r="D6" s="17"/>
      <c r="E6" s="16"/>
      <c r="F6" s="16"/>
      <c r="G6" s="16"/>
      <c r="H6" s="16"/>
      <c r="I6" s="16"/>
      <c r="J6" s="16"/>
      <c r="K6" s="16"/>
    </row>
    <row r="7" spans="1:13" ht="57" thickBot="1" x14ac:dyDescent="0.3">
      <c r="C7" s="49" t="s">
        <v>52</v>
      </c>
      <c r="D7" s="49" t="s">
        <v>605</v>
      </c>
      <c r="E7" s="49" t="s">
        <v>626</v>
      </c>
      <c r="F7" s="49" t="s">
        <v>633</v>
      </c>
      <c r="G7" s="70"/>
      <c r="H7" s="7"/>
      <c r="I7" s="7"/>
      <c r="J7" s="7"/>
      <c r="K7" s="7"/>
    </row>
    <row r="8" spans="1:13" x14ac:dyDescent="0.25">
      <c r="C8" s="68" t="s">
        <v>65</v>
      </c>
      <c r="D8" s="66" t="str" cm="1">
        <f t="array" ref="D8:D15">'12. Response #1 Results'!$K$10:$K$17</f>
        <v/>
      </c>
      <c r="E8" s="33" t="str" cm="1">
        <f t="array" ref="E8:E15">'13. Response #2 Results'!$K$10:$K$17</f>
        <v/>
      </c>
      <c r="F8" s="69" t="str">
        <f>IFERROR($E8-$D8,"")</f>
        <v/>
      </c>
      <c r="G8" s="7"/>
      <c r="H8" s="7"/>
      <c r="I8" s="7"/>
      <c r="J8" s="7"/>
      <c r="K8" s="7"/>
    </row>
    <row r="9" spans="1:13" x14ac:dyDescent="0.25">
      <c r="C9" s="99" t="s">
        <v>26</v>
      </c>
      <c r="D9" s="100" t="str">
        <v/>
      </c>
      <c r="E9" s="101" t="str">
        <v/>
      </c>
      <c r="F9" s="102" t="str">
        <f t="shared" ref="F9:F15" si="0">IFERROR($E9-$D9,"")</f>
        <v/>
      </c>
      <c r="G9" s="7"/>
      <c r="H9" s="7"/>
      <c r="I9" s="7"/>
      <c r="J9" s="7"/>
      <c r="K9" s="7"/>
    </row>
    <row r="10" spans="1:13" x14ac:dyDescent="0.25">
      <c r="C10" s="64" t="s">
        <v>609</v>
      </c>
      <c r="D10" s="67" t="str">
        <v/>
      </c>
      <c r="E10" s="36" t="str">
        <v/>
      </c>
      <c r="F10" s="69" t="str">
        <f t="shared" si="0"/>
        <v/>
      </c>
      <c r="G10" s="7"/>
      <c r="H10" s="7"/>
      <c r="I10" s="7"/>
      <c r="J10" s="7"/>
      <c r="K10" s="7"/>
    </row>
    <row r="11" spans="1:13" x14ac:dyDescent="0.25">
      <c r="C11" s="99" t="s">
        <v>30</v>
      </c>
      <c r="D11" s="100" t="str">
        <v/>
      </c>
      <c r="E11" s="101" t="str">
        <v/>
      </c>
      <c r="F11" s="102" t="str">
        <f t="shared" si="0"/>
        <v/>
      </c>
      <c r="G11" s="7"/>
      <c r="H11" s="7"/>
      <c r="I11" s="7"/>
      <c r="J11" s="7"/>
      <c r="K11" s="7"/>
    </row>
    <row r="12" spans="1:13" x14ac:dyDescent="0.25">
      <c r="C12" s="64" t="s">
        <v>610</v>
      </c>
      <c r="D12" s="67" t="str">
        <v/>
      </c>
      <c r="E12" s="36" t="str">
        <v/>
      </c>
      <c r="F12" s="69" t="str">
        <f t="shared" si="0"/>
        <v/>
      </c>
      <c r="G12" s="7"/>
      <c r="H12" s="7"/>
      <c r="I12" s="7"/>
      <c r="J12" s="7"/>
      <c r="K12" s="7"/>
    </row>
    <row r="13" spans="1:13" x14ac:dyDescent="0.25">
      <c r="C13" s="99" t="s">
        <v>34</v>
      </c>
      <c r="D13" s="100" t="str">
        <v/>
      </c>
      <c r="E13" s="101" t="str">
        <v/>
      </c>
      <c r="F13" s="102" t="str">
        <f t="shared" si="0"/>
        <v/>
      </c>
      <c r="G13" s="7"/>
      <c r="H13" s="7"/>
      <c r="I13" s="7"/>
      <c r="J13" s="7"/>
      <c r="K13" s="7"/>
    </row>
    <row r="14" spans="1:13" x14ac:dyDescent="0.25">
      <c r="C14" s="64" t="s">
        <v>36</v>
      </c>
      <c r="D14" s="67" t="str">
        <v/>
      </c>
      <c r="E14" s="36" t="str">
        <v/>
      </c>
      <c r="F14" s="69" t="str">
        <f t="shared" si="0"/>
        <v/>
      </c>
      <c r="G14" s="7"/>
      <c r="H14" s="7"/>
      <c r="I14" s="7"/>
      <c r="J14" s="7"/>
      <c r="K14" s="7"/>
    </row>
    <row r="15" spans="1:13" ht="15.75" thickBot="1" x14ac:dyDescent="0.3">
      <c r="C15" s="103" t="s">
        <v>611</v>
      </c>
      <c r="D15" s="104" t="str">
        <v/>
      </c>
      <c r="E15" s="104" t="str">
        <v/>
      </c>
      <c r="F15" s="105" t="str">
        <f t="shared" si="0"/>
        <v/>
      </c>
      <c r="G15" s="7"/>
      <c r="H15" s="98"/>
      <c r="I15" s="98"/>
      <c r="J15" s="98"/>
      <c r="K15" s="98"/>
      <c r="L15" s="98"/>
      <c r="M15" s="98"/>
    </row>
    <row r="16" spans="1:13" ht="30.75" customHeight="1" thickBot="1" x14ac:dyDescent="0.3">
      <c r="C16" s="78" t="s">
        <v>634</v>
      </c>
      <c r="D16" s="75" t="str">
        <f>'12. Response #1 Results'!$K$18</f>
        <v/>
      </c>
      <c r="E16" s="75" t="str">
        <f>'13. Response #2 Results'!$K$18</f>
        <v/>
      </c>
      <c r="F16" s="76" t="str">
        <f>IFERROR($E16-$D16,"")</f>
        <v/>
      </c>
      <c r="G16" s="98"/>
      <c r="H16" s="98"/>
      <c r="I16" s="98"/>
      <c r="J16" s="98"/>
      <c r="K16" s="98"/>
      <c r="L16" s="98"/>
      <c r="M16" s="98"/>
    </row>
    <row r="17" spans="1:13" ht="30.75" customHeight="1" x14ac:dyDescent="0.25">
      <c r="C17" s="172" t="s">
        <v>647</v>
      </c>
      <c r="D17" s="172"/>
      <c r="E17" s="172"/>
      <c r="F17" s="172"/>
      <c r="G17" s="172"/>
      <c r="H17" s="172"/>
      <c r="I17" s="172"/>
      <c r="J17" s="172"/>
      <c r="K17" s="172"/>
      <c r="L17" s="106"/>
      <c r="M17" s="98"/>
    </row>
    <row r="19" spans="1:13" customFormat="1" ht="30" customHeight="1" x14ac:dyDescent="0.25">
      <c r="A19" s="2"/>
      <c r="B19" s="71" t="s">
        <v>635</v>
      </c>
      <c r="C19" s="71"/>
      <c r="D19" s="71"/>
      <c r="E19" s="71"/>
      <c r="F19" s="71"/>
      <c r="G19" s="71"/>
      <c r="H19" s="71"/>
      <c r="I19" s="71"/>
      <c r="J19" s="71"/>
      <c r="K19" s="71"/>
      <c r="L19" s="71"/>
    </row>
  </sheetData>
  <sheetProtection sheet="1" objects="1" scenarios="1"/>
  <mergeCells count="4">
    <mergeCell ref="A2:D2"/>
    <mergeCell ref="C3:K3"/>
    <mergeCell ref="C17:K17"/>
    <mergeCell ref="A1:L1"/>
  </mergeCells>
  <pageMargins left="0.7" right="0.7" top="0.75" bottom="0.75" header="0" footer="0"/>
  <pageSetup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 id="{FFD5331D-C6E6-4C19-95DC-F8948CC0BD18}">
            <x14:iconSet iconSet="3Triangles">
              <x14:cfvo type="percent">
                <xm:f>0</xm:f>
              </x14:cfvo>
              <x14:cfvo type="num">
                <xm:f>-0.05</xm:f>
              </x14:cfvo>
              <x14:cfvo type="num">
                <xm:f>0.05</xm:f>
              </x14:cfvo>
            </x14:iconSet>
          </x14:cfRule>
          <xm:sqref>F8:F16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45633-005A-44D3-8CF0-96D1EC021E8A}">
  <sheetPr codeName="Sheet15"/>
  <dimension ref="A1:M58"/>
  <sheetViews>
    <sheetView showGridLines="0" workbookViewId="0">
      <selection activeCell="L15" sqref="L15"/>
    </sheetView>
  </sheetViews>
  <sheetFormatPr defaultColWidth="14.42578125" defaultRowHeight="15" x14ac:dyDescent="0.25"/>
  <cols>
    <col min="1" max="1" width="1.42578125" style="7" customWidth="1"/>
    <col min="2" max="2" width="1.7109375" style="7" customWidth="1"/>
    <col min="3" max="3" width="29.42578125" style="12" bestFit="1" customWidth="1"/>
    <col min="4" max="4" width="31.28515625" style="5" customWidth="1"/>
    <col min="5" max="5" width="16" style="13" bestFit="1" customWidth="1"/>
    <col min="6" max="9" width="14.7109375" style="11" customWidth="1"/>
    <col min="10" max="10" width="19.42578125" style="11" customWidth="1"/>
    <col min="11" max="11" width="25.42578125" style="11" bestFit="1" customWidth="1"/>
    <col min="12" max="12" width="35.42578125" style="11" customWidth="1"/>
    <col min="13" max="27" width="8.7109375" style="7" customWidth="1"/>
    <col min="28" max="16384" width="14.42578125" style="7"/>
  </cols>
  <sheetData>
    <row r="1" spans="1:13" customFormat="1" ht="48" customHeight="1" x14ac:dyDescent="0.25">
      <c r="A1" s="22" t="s">
        <v>0</v>
      </c>
      <c r="B1" s="22"/>
      <c r="C1" s="22"/>
      <c r="D1" s="22"/>
      <c r="E1" s="22"/>
      <c r="F1" s="22"/>
      <c r="G1" s="22"/>
      <c r="H1" s="22"/>
      <c r="I1" s="22"/>
      <c r="J1" s="22"/>
      <c r="K1" s="22"/>
      <c r="L1" s="22"/>
    </row>
    <row r="2" spans="1:13" customFormat="1" ht="30" customHeight="1" x14ac:dyDescent="0.25">
      <c r="A2" s="161" t="s">
        <v>639</v>
      </c>
      <c r="B2" s="161"/>
      <c r="C2" s="161"/>
      <c r="D2" s="161"/>
      <c r="E2" s="1"/>
      <c r="F2" s="1"/>
      <c r="G2" s="1"/>
      <c r="H2" s="1"/>
      <c r="I2" s="1"/>
      <c r="J2" s="1"/>
      <c r="K2" s="1"/>
      <c r="L2" s="1"/>
    </row>
    <row r="3" spans="1:13" customFormat="1" ht="21" x14ac:dyDescent="0.25">
      <c r="A3" s="2"/>
      <c r="B3" s="2"/>
      <c r="C3" s="171" t="s">
        <v>641</v>
      </c>
      <c r="D3" s="171"/>
      <c r="E3" s="171"/>
      <c r="F3" s="171"/>
      <c r="G3" s="171"/>
      <c r="H3" s="171"/>
      <c r="I3" s="171"/>
      <c r="J3" s="171"/>
      <c r="K3" s="171"/>
      <c r="L3" s="28"/>
    </row>
    <row r="4" spans="1:13" customFormat="1" ht="8.25" customHeight="1" x14ac:dyDescent="0.25">
      <c r="A4" s="2"/>
      <c r="B4" s="2"/>
      <c r="C4" s="8"/>
      <c r="D4" s="3"/>
      <c r="E4" s="2"/>
      <c r="F4" s="2"/>
      <c r="G4" s="2"/>
      <c r="H4" s="2"/>
      <c r="I4" s="2"/>
      <c r="J4" s="2"/>
      <c r="K4" s="2"/>
      <c r="L4" s="2"/>
    </row>
    <row r="5" spans="1:13" customFormat="1" ht="30" customHeight="1" x14ac:dyDescent="0.25">
      <c r="A5" s="2"/>
      <c r="B5" s="71" t="s">
        <v>640</v>
      </c>
      <c r="C5" s="71"/>
      <c r="D5" s="71"/>
      <c r="E5" s="71"/>
      <c r="F5" s="71"/>
      <c r="G5" s="71"/>
      <c r="H5" s="71"/>
      <c r="I5" s="71"/>
      <c r="J5" s="71"/>
      <c r="K5" s="71"/>
      <c r="L5" s="71"/>
    </row>
    <row r="6" spans="1:13" s="19" customFormat="1" ht="11.25" customHeight="1" thickBot="1" x14ac:dyDescent="0.3">
      <c r="A6" s="15"/>
      <c r="B6" s="16"/>
      <c r="C6" s="18"/>
      <c r="D6" s="17"/>
      <c r="E6" s="16"/>
      <c r="F6" s="16"/>
      <c r="G6" s="16"/>
      <c r="H6" s="16"/>
      <c r="I6" s="16"/>
      <c r="J6" s="16"/>
      <c r="K6" s="16"/>
      <c r="L6" s="16"/>
    </row>
    <row r="7" spans="1:13" ht="57" thickBot="1" x14ac:dyDescent="0.3">
      <c r="C7" s="113" t="s">
        <v>52</v>
      </c>
      <c r="D7" s="49" t="s">
        <v>636</v>
      </c>
      <c r="E7" s="49" t="s">
        <v>602</v>
      </c>
      <c r="F7" s="169" t="s">
        <v>603</v>
      </c>
      <c r="G7" s="169"/>
      <c r="H7" s="169"/>
      <c r="I7" s="169"/>
      <c r="J7" s="170"/>
      <c r="K7"/>
      <c r="L7"/>
      <c r="M7" s="11"/>
    </row>
    <row r="8" spans="1:13" s="44" customFormat="1" ht="60.75" thickBot="1" x14ac:dyDescent="0.3">
      <c r="C8" s="87"/>
      <c r="D8" s="88"/>
      <c r="E8" s="82" t="s">
        <v>59</v>
      </c>
      <c r="F8" s="123" t="s">
        <v>71</v>
      </c>
      <c r="G8" s="83" t="s">
        <v>72</v>
      </c>
      <c r="H8" s="84" t="s">
        <v>70</v>
      </c>
      <c r="I8" s="85" t="s">
        <v>73</v>
      </c>
      <c r="J8" s="86" t="s">
        <v>64</v>
      </c>
      <c r="K8"/>
      <c r="L8"/>
      <c r="M8" s="48"/>
    </row>
    <row r="9" spans="1:13" ht="15" customHeight="1" x14ac:dyDescent="0.25">
      <c r="C9" s="175" t="s">
        <v>65</v>
      </c>
      <c r="D9" s="32" t="s">
        <v>576</v>
      </c>
      <c r="E9" s="124" cm="1">
        <f t="array" ref="E9:J9">'12. Response #1 Results'!$D$10:$I$10</f>
        <v>0</v>
      </c>
      <c r="F9" s="92">
        <v>0</v>
      </c>
      <c r="G9" s="92">
        <v>0</v>
      </c>
      <c r="H9" s="92">
        <v>0</v>
      </c>
      <c r="I9" s="92">
        <v>0</v>
      </c>
      <c r="J9" s="93">
        <v>0</v>
      </c>
      <c r="K9"/>
      <c r="L9"/>
      <c r="M9" s="11"/>
    </row>
    <row r="10" spans="1:13" ht="15" customHeight="1" thickBot="1" x14ac:dyDescent="0.3">
      <c r="C10" s="176"/>
      <c r="D10" s="89" t="s">
        <v>577</v>
      </c>
      <c r="E10" s="125" cm="1">
        <f t="array" ref="E10:J10">'13. Response #2 Results'!$D$10:$I$10</f>
        <v>0</v>
      </c>
      <c r="F10" s="90">
        <v>0</v>
      </c>
      <c r="G10" s="90">
        <v>0</v>
      </c>
      <c r="H10" s="90">
        <v>0</v>
      </c>
      <c r="I10" s="90">
        <v>0</v>
      </c>
      <c r="J10" s="91">
        <v>0</v>
      </c>
      <c r="K10"/>
      <c r="L10"/>
      <c r="M10" s="11"/>
    </row>
    <row r="11" spans="1:13" ht="15" hidden="1" customHeight="1" thickBot="1" x14ac:dyDescent="0.3">
      <c r="C11" s="94" t="s">
        <v>628</v>
      </c>
      <c r="D11" s="95"/>
      <c r="E11" s="126"/>
      <c r="F11" s="96"/>
      <c r="G11" s="96"/>
      <c r="H11" s="96"/>
      <c r="I11" s="96"/>
      <c r="J11" s="97"/>
      <c r="K11"/>
      <c r="L11"/>
      <c r="M11" s="11"/>
    </row>
    <row r="12" spans="1:13" ht="15" customHeight="1" x14ac:dyDescent="0.25">
      <c r="C12" s="175" t="s">
        <v>26</v>
      </c>
      <c r="D12" s="32" t="s">
        <v>576</v>
      </c>
      <c r="E12" s="124" cm="1">
        <f t="array" ref="E12:J12">'12. Response #1 Results'!$D$11:$I$11</f>
        <v>0</v>
      </c>
      <c r="F12" s="92">
        <v>0</v>
      </c>
      <c r="G12" s="92">
        <v>0</v>
      </c>
      <c r="H12" s="92">
        <v>0</v>
      </c>
      <c r="I12" s="92">
        <v>0</v>
      </c>
      <c r="J12" s="93">
        <v>0</v>
      </c>
      <c r="K12"/>
      <c r="L12"/>
      <c r="M12" s="11"/>
    </row>
    <row r="13" spans="1:13" ht="15" customHeight="1" thickBot="1" x14ac:dyDescent="0.3">
      <c r="C13" s="176"/>
      <c r="D13" s="89" t="s">
        <v>577</v>
      </c>
      <c r="E13" s="125" cm="1">
        <f t="array" ref="E13:J13">'13. Response #2 Results'!$D$11:$I$11</f>
        <v>0</v>
      </c>
      <c r="F13" s="90">
        <v>0</v>
      </c>
      <c r="G13" s="90">
        <v>0</v>
      </c>
      <c r="H13" s="90">
        <v>0</v>
      </c>
      <c r="I13" s="90">
        <v>0</v>
      </c>
      <c r="J13" s="91">
        <v>0</v>
      </c>
      <c r="K13"/>
      <c r="L13"/>
      <c r="M13" s="11"/>
    </row>
    <row r="14" spans="1:13" ht="15" customHeight="1" x14ac:dyDescent="0.25">
      <c r="C14" s="175" t="s">
        <v>609</v>
      </c>
      <c r="D14" s="32" t="s">
        <v>576</v>
      </c>
      <c r="E14" s="124" cm="1">
        <f t="array" ref="E14:J14">'12. Response #1 Results'!$D$12:$I$12</f>
        <v>0</v>
      </c>
      <c r="F14" s="92">
        <v>0</v>
      </c>
      <c r="G14" s="92">
        <v>0</v>
      </c>
      <c r="H14" s="92">
        <v>0</v>
      </c>
      <c r="I14" s="92">
        <v>0</v>
      </c>
      <c r="J14" s="93">
        <v>0</v>
      </c>
      <c r="K14"/>
      <c r="L14"/>
      <c r="M14" s="11"/>
    </row>
    <row r="15" spans="1:13" ht="15" customHeight="1" thickBot="1" x14ac:dyDescent="0.3">
      <c r="C15" s="176"/>
      <c r="D15" s="89" t="s">
        <v>577</v>
      </c>
      <c r="E15" s="125" cm="1">
        <f t="array" ref="E15:J15">'13. Response #2 Results'!$D$12:$I$12</f>
        <v>0</v>
      </c>
      <c r="F15" s="90">
        <v>0</v>
      </c>
      <c r="G15" s="90">
        <v>0</v>
      </c>
      <c r="H15" s="90">
        <v>0</v>
      </c>
      <c r="I15" s="90">
        <v>0</v>
      </c>
      <c r="J15" s="91">
        <v>0</v>
      </c>
      <c r="K15"/>
      <c r="L15"/>
      <c r="M15" s="11"/>
    </row>
    <row r="16" spans="1:13" ht="15" hidden="1" customHeight="1" thickBot="1" x14ac:dyDescent="0.3">
      <c r="C16" s="94" t="s">
        <v>628</v>
      </c>
      <c r="D16" s="95"/>
      <c r="E16" s="126"/>
      <c r="F16" s="96"/>
      <c r="G16" s="96"/>
      <c r="H16" s="96"/>
      <c r="I16" s="96"/>
      <c r="J16" s="97"/>
      <c r="K16"/>
      <c r="L16"/>
      <c r="M16" s="11"/>
    </row>
    <row r="17" spans="3:13" ht="15" customHeight="1" x14ac:dyDescent="0.25">
      <c r="C17" s="175" t="s">
        <v>30</v>
      </c>
      <c r="D17" s="32" t="s">
        <v>576</v>
      </c>
      <c r="E17" s="124" cm="1">
        <f t="array" ref="E17:J17">'12. Response #1 Results'!$D$13:$I$13</f>
        <v>0</v>
      </c>
      <c r="F17" s="92">
        <v>0</v>
      </c>
      <c r="G17" s="92">
        <v>0</v>
      </c>
      <c r="H17" s="92">
        <v>0</v>
      </c>
      <c r="I17" s="92">
        <v>0</v>
      </c>
      <c r="J17" s="93">
        <v>0</v>
      </c>
      <c r="K17"/>
      <c r="L17"/>
      <c r="M17" s="11"/>
    </row>
    <row r="18" spans="3:13" ht="15" customHeight="1" thickBot="1" x14ac:dyDescent="0.3">
      <c r="C18" s="176"/>
      <c r="D18" s="89" t="s">
        <v>577</v>
      </c>
      <c r="E18" s="125" cm="1">
        <f t="array" ref="E18:J18">'13. Response #2 Results'!$D$13:$I$13</f>
        <v>0</v>
      </c>
      <c r="F18" s="90">
        <v>0</v>
      </c>
      <c r="G18" s="90">
        <v>0</v>
      </c>
      <c r="H18" s="90">
        <v>0</v>
      </c>
      <c r="I18" s="90">
        <v>0</v>
      </c>
      <c r="J18" s="91">
        <v>0</v>
      </c>
      <c r="K18"/>
      <c r="L18"/>
      <c r="M18" s="11"/>
    </row>
    <row r="19" spans="3:13" ht="15" hidden="1" customHeight="1" thickBot="1" x14ac:dyDescent="0.3">
      <c r="C19" s="94" t="s">
        <v>628</v>
      </c>
      <c r="D19" s="95"/>
      <c r="E19" s="126"/>
      <c r="F19" s="96"/>
      <c r="G19" s="96"/>
      <c r="H19" s="96"/>
      <c r="I19" s="96"/>
      <c r="J19" s="97"/>
      <c r="K19"/>
      <c r="L19"/>
      <c r="M19" s="11"/>
    </row>
    <row r="20" spans="3:13" customFormat="1" ht="15" customHeight="1" x14ac:dyDescent="0.25">
      <c r="C20" s="175" t="s">
        <v>610</v>
      </c>
      <c r="D20" s="32" t="s">
        <v>576</v>
      </c>
      <c r="E20" s="124" cm="1">
        <f t="array" ref="E20:J20">'12. Response #1 Results'!$D$14:$I$14</f>
        <v>0</v>
      </c>
      <c r="F20" s="92">
        <v>0</v>
      </c>
      <c r="G20" s="92">
        <v>0</v>
      </c>
      <c r="H20" s="92">
        <v>0</v>
      </c>
      <c r="I20" s="92">
        <v>0</v>
      </c>
      <c r="J20" s="93">
        <v>0</v>
      </c>
    </row>
    <row r="21" spans="3:13" customFormat="1" ht="15" customHeight="1" thickBot="1" x14ac:dyDescent="0.3">
      <c r="C21" s="176"/>
      <c r="D21" s="89" t="s">
        <v>577</v>
      </c>
      <c r="E21" s="125" cm="1">
        <f t="array" ref="E21:J21">'13. Response #2 Results'!$D$14:$I$14</f>
        <v>0</v>
      </c>
      <c r="F21" s="90">
        <v>0</v>
      </c>
      <c r="G21" s="90">
        <v>0</v>
      </c>
      <c r="H21" s="90">
        <v>0</v>
      </c>
      <c r="I21" s="90">
        <v>0</v>
      </c>
      <c r="J21" s="91">
        <v>0</v>
      </c>
    </row>
    <row r="22" spans="3:13" customFormat="1" ht="15" hidden="1" customHeight="1" thickBot="1" x14ac:dyDescent="0.3">
      <c r="C22" s="94" t="s">
        <v>628</v>
      </c>
      <c r="D22" s="95"/>
      <c r="E22" s="126"/>
      <c r="F22" s="96"/>
      <c r="G22" s="96"/>
      <c r="H22" s="96"/>
      <c r="I22" s="96"/>
      <c r="J22" s="97"/>
    </row>
    <row r="23" spans="3:13" customFormat="1" ht="15" customHeight="1" x14ac:dyDescent="0.25">
      <c r="C23" s="175" t="s">
        <v>34</v>
      </c>
      <c r="D23" s="32" t="s">
        <v>576</v>
      </c>
      <c r="E23" s="124" cm="1">
        <f t="array" ref="E23:J23">'12. Response #1 Results'!$D$15:$I$15</f>
        <v>0</v>
      </c>
      <c r="F23" s="92">
        <v>0</v>
      </c>
      <c r="G23" s="92">
        <v>0</v>
      </c>
      <c r="H23" s="92">
        <v>0</v>
      </c>
      <c r="I23" s="92">
        <v>0</v>
      </c>
      <c r="J23" s="93">
        <v>0</v>
      </c>
    </row>
    <row r="24" spans="3:13" customFormat="1" ht="15" customHeight="1" thickBot="1" x14ac:dyDescent="0.3">
      <c r="C24" s="176"/>
      <c r="D24" s="89" t="s">
        <v>577</v>
      </c>
      <c r="E24" s="125" cm="1">
        <f t="array" ref="E24:J24">'13. Response #2 Results'!$D$15:$I$15</f>
        <v>0</v>
      </c>
      <c r="F24" s="90">
        <v>0</v>
      </c>
      <c r="G24" s="90">
        <v>0</v>
      </c>
      <c r="H24" s="90">
        <v>0</v>
      </c>
      <c r="I24" s="90">
        <v>0</v>
      </c>
      <c r="J24" s="91">
        <v>0</v>
      </c>
    </row>
    <row r="25" spans="3:13" customFormat="1" ht="15" hidden="1" customHeight="1" thickBot="1" x14ac:dyDescent="0.3">
      <c r="C25" s="94" t="s">
        <v>628</v>
      </c>
      <c r="D25" s="95"/>
      <c r="E25" s="126"/>
      <c r="F25" s="96"/>
      <c r="G25" s="96"/>
      <c r="H25" s="96"/>
      <c r="I25" s="96"/>
      <c r="J25" s="97"/>
    </row>
    <row r="26" spans="3:13" customFormat="1" ht="15" customHeight="1" x14ac:dyDescent="0.25">
      <c r="C26" s="173" t="s">
        <v>36</v>
      </c>
      <c r="D26" s="32" t="s">
        <v>576</v>
      </c>
      <c r="E26" s="124" cm="1">
        <f t="array" ref="E26:J26">'12. Response #1 Results'!$D$16:$I$16</f>
        <v>0</v>
      </c>
      <c r="F26" s="92">
        <v>0</v>
      </c>
      <c r="G26" s="92">
        <v>0</v>
      </c>
      <c r="H26" s="92">
        <v>0</v>
      </c>
      <c r="I26" s="92">
        <v>0</v>
      </c>
      <c r="J26" s="93">
        <v>0</v>
      </c>
    </row>
    <row r="27" spans="3:13" customFormat="1" ht="15" customHeight="1" thickBot="1" x14ac:dyDescent="0.3">
      <c r="C27" s="174"/>
      <c r="D27" s="89" t="s">
        <v>577</v>
      </c>
      <c r="E27" s="125" cm="1">
        <f t="array" ref="E27:J27">'13. Response #2 Results'!$D$16:$I$16</f>
        <v>0</v>
      </c>
      <c r="F27" s="90">
        <v>0</v>
      </c>
      <c r="G27" s="90">
        <v>0</v>
      </c>
      <c r="H27" s="90">
        <v>0</v>
      </c>
      <c r="I27" s="90">
        <v>0</v>
      </c>
      <c r="J27" s="91">
        <v>0</v>
      </c>
    </row>
    <row r="28" spans="3:13" customFormat="1" ht="15" hidden="1" customHeight="1" thickBot="1" x14ac:dyDescent="0.3">
      <c r="C28" s="94" t="s">
        <v>628</v>
      </c>
      <c r="D28" s="95"/>
      <c r="E28" s="126"/>
      <c r="F28" s="96"/>
      <c r="G28" s="96"/>
      <c r="H28" s="96"/>
      <c r="I28" s="96"/>
      <c r="J28" s="97"/>
    </row>
    <row r="29" spans="3:13" customFormat="1" ht="15" customHeight="1" x14ac:dyDescent="0.25">
      <c r="C29" s="175" t="s">
        <v>611</v>
      </c>
      <c r="D29" s="32" t="s">
        <v>576</v>
      </c>
      <c r="E29" s="124" cm="1">
        <f t="array" ref="E29:J29">'12. Response #1 Results'!$D$17:$I$17</f>
        <v>0</v>
      </c>
      <c r="F29" s="92">
        <v>0</v>
      </c>
      <c r="G29" s="92">
        <v>0</v>
      </c>
      <c r="H29" s="92">
        <v>0</v>
      </c>
      <c r="I29" s="92">
        <v>0</v>
      </c>
      <c r="J29" s="93">
        <v>0</v>
      </c>
    </row>
    <row r="30" spans="3:13" customFormat="1" ht="15" customHeight="1" thickBot="1" x14ac:dyDescent="0.3">
      <c r="C30" s="176"/>
      <c r="D30" s="89" t="s">
        <v>577</v>
      </c>
      <c r="E30" s="125" cm="1">
        <f t="array" ref="E30:J30">'13. Response #2 Results'!$D$17:$I$17</f>
        <v>0</v>
      </c>
      <c r="F30" s="90">
        <v>0</v>
      </c>
      <c r="G30" s="90">
        <v>0</v>
      </c>
      <c r="H30" s="90">
        <v>0</v>
      </c>
      <c r="I30" s="90">
        <v>0</v>
      </c>
      <c r="J30" s="91">
        <v>0</v>
      </c>
    </row>
    <row r="31" spans="3:13" customFormat="1" x14ac:dyDescent="0.25"/>
    <row r="32" spans="3:13"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ht="30" customHeight="1" x14ac:dyDescent="0.25"/>
    <row r="44" customFormat="1" x14ac:dyDescent="0.25"/>
    <row r="45" customFormat="1" x14ac:dyDescent="0.25"/>
    <row r="46" customFormat="1" ht="30" customHeight="1" x14ac:dyDescent="0.25"/>
    <row r="47" customFormat="1" x14ac:dyDescent="0.25"/>
    <row r="48" customFormat="1" x14ac:dyDescent="0.25"/>
    <row r="49" customFormat="1" x14ac:dyDescent="0.25"/>
    <row r="50" customFormat="1" x14ac:dyDescent="0.25"/>
    <row r="51" customFormat="1" ht="30" customHeight="1" x14ac:dyDescent="0.25"/>
    <row r="52" customFormat="1" x14ac:dyDescent="0.25"/>
    <row r="53" customFormat="1" x14ac:dyDescent="0.25"/>
    <row r="54" customFormat="1" x14ac:dyDescent="0.25"/>
    <row r="55" customFormat="1" ht="30" customHeight="1" x14ac:dyDescent="0.25"/>
    <row r="56" customFormat="1" x14ac:dyDescent="0.25"/>
    <row r="57" customFormat="1" x14ac:dyDescent="0.25"/>
    <row r="58" customFormat="1" x14ac:dyDescent="0.25"/>
  </sheetData>
  <sheetProtection sheet="1" objects="1" scenarios="1"/>
  <mergeCells count="11">
    <mergeCell ref="C26:C27"/>
    <mergeCell ref="C29:C30"/>
    <mergeCell ref="A2:D2"/>
    <mergeCell ref="C3:K3"/>
    <mergeCell ref="F7:J7"/>
    <mergeCell ref="C9:C10"/>
    <mergeCell ref="C12:C13"/>
    <mergeCell ref="C14:C15"/>
    <mergeCell ref="C17:C18"/>
    <mergeCell ref="C20:C21"/>
    <mergeCell ref="C23:C24"/>
  </mergeCells>
  <conditionalFormatting sqref="E8:J8">
    <cfRule type="expression" dxfId="1" priority="1">
      <formula>OR($C8="Headline Responsibility",$C8="Above-the-Line")</formula>
    </cfRule>
    <cfRule type="expression" dxfId="0" priority="2">
      <formula>OR($C8="Capability",$C8="Area")</formula>
    </cfRule>
  </conditionalFormatting>
  <dataValidations count="1">
    <dataValidation type="list" allowBlank="1" showErrorMessage="1" sqref="H8" xr:uid="{277AB2E4-5257-4043-9CDA-E6BD7353FAD0}">
      <formula1>$G8:$J8</formula1>
    </dataValidation>
  </dataValidation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CEAB3-51C8-4C72-8778-F1F05B813AE0}">
  <sheetPr codeName="Sheet1"/>
  <dimension ref="A1:H15"/>
  <sheetViews>
    <sheetView showGridLines="0" showRowColHeaders="0" zoomScaleNormal="100" workbookViewId="0">
      <selection sqref="A1:F1"/>
    </sheetView>
  </sheetViews>
  <sheetFormatPr defaultColWidth="14.42578125" defaultRowHeight="15" x14ac:dyDescent="0.25"/>
  <cols>
    <col min="1" max="1" width="1.42578125" style="7" customWidth="1"/>
    <col min="2" max="2" width="1.7109375" style="7" customWidth="1"/>
    <col min="3" max="3" width="48.7109375" style="5" customWidth="1"/>
    <col min="4" max="4" width="15.28515625" style="12" customWidth="1"/>
    <col min="5" max="5" width="30.42578125" style="11" customWidth="1"/>
    <col min="6" max="6" width="67" style="12" customWidth="1"/>
    <col min="7" max="7" width="9.42578125" style="5" bestFit="1" customWidth="1"/>
    <col min="8" max="8" width="38.140625" style="5" bestFit="1" customWidth="1"/>
    <col min="9" max="23" width="8.7109375" style="7" customWidth="1"/>
    <col min="24" max="16384" width="14.42578125" style="7"/>
  </cols>
  <sheetData>
    <row r="1" spans="1:8" customFormat="1" ht="48" customHeight="1" x14ac:dyDescent="0.25">
      <c r="A1" s="156" t="s">
        <v>0</v>
      </c>
      <c r="B1" s="156"/>
      <c r="C1" s="156"/>
      <c r="D1" s="156"/>
      <c r="E1" s="156"/>
      <c r="F1" s="156"/>
      <c r="G1" s="27"/>
      <c r="H1" s="27"/>
    </row>
    <row r="2" spans="1:8" customFormat="1" ht="30" customHeight="1" x14ac:dyDescent="0.25">
      <c r="A2" s="1" t="s">
        <v>1</v>
      </c>
      <c r="B2" s="1"/>
      <c r="C2" s="1"/>
      <c r="D2" s="1"/>
      <c r="E2" s="1"/>
      <c r="F2" s="1"/>
      <c r="G2" s="28"/>
      <c r="H2" s="28"/>
    </row>
    <row r="3" spans="1:8" customFormat="1" ht="8.25" customHeight="1" x14ac:dyDescent="0.25">
      <c r="A3" s="2"/>
      <c r="B3" s="2"/>
      <c r="C3" s="3"/>
      <c r="D3" s="8"/>
      <c r="E3" s="2"/>
      <c r="F3" s="2"/>
      <c r="G3" s="3"/>
      <c r="H3" s="3"/>
    </row>
    <row r="4" spans="1:8" customFormat="1" ht="30" customHeight="1" x14ac:dyDescent="0.25">
      <c r="A4" s="2"/>
      <c r="B4" s="23" t="s">
        <v>2</v>
      </c>
      <c r="C4" s="23"/>
      <c r="D4" s="23"/>
      <c r="E4" s="23"/>
      <c r="F4" s="23"/>
      <c r="G4" s="29"/>
      <c r="H4" s="29"/>
    </row>
    <row r="5" spans="1:8" s="19" customFormat="1" ht="66.75" customHeight="1" x14ac:dyDescent="0.25">
      <c r="A5" s="15"/>
      <c r="B5" s="16"/>
      <c r="C5" s="154" t="s">
        <v>642</v>
      </c>
      <c r="D5" s="155"/>
      <c r="E5" s="155"/>
      <c r="F5" s="155"/>
      <c r="G5" s="17"/>
      <c r="H5" s="17"/>
    </row>
    <row r="6" spans="1:8" s="19" customFormat="1" ht="9" customHeight="1" x14ac:dyDescent="0.25">
      <c r="A6" s="15"/>
      <c r="B6" s="16"/>
      <c r="C6" s="110"/>
      <c r="D6" s="111"/>
      <c r="E6" s="111"/>
      <c r="F6" s="111"/>
      <c r="G6" s="17"/>
      <c r="H6" s="17"/>
    </row>
    <row r="7" spans="1:8" customFormat="1" ht="30" customHeight="1" x14ac:dyDescent="0.25">
      <c r="A7" s="2"/>
      <c r="B7" s="23" t="s">
        <v>3</v>
      </c>
      <c r="C7" s="23"/>
      <c r="D7" s="23"/>
      <c r="E7" s="23"/>
      <c r="F7" s="23"/>
      <c r="G7" s="29"/>
      <c r="H7" s="29"/>
    </row>
    <row r="8" spans="1:8" customFormat="1" ht="21" customHeight="1" x14ac:dyDescent="0.25">
      <c r="A8" s="2"/>
      <c r="B8" s="29"/>
      <c r="C8" s="59" t="s">
        <v>643</v>
      </c>
      <c r="D8" s="29"/>
      <c r="E8" s="29"/>
      <c r="F8" s="29"/>
      <c r="G8" s="29"/>
      <c r="H8" s="29"/>
    </row>
    <row r="9" spans="1:8" s="19" customFormat="1" ht="21" x14ac:dyDescent="0.25">
      <c r="A9" s="15"/>
      <c r="B9" s="16"/>
      <c r="C9" s="59" t="s">
        <v>4</v>
      </c>
      <c r="D9" s="111"/>
      <c r="E9" s="111"/>
      <c r="F9" s="111"/>
      <c r="G9" s="17"/>
      <c r="H9" s="17"/>
    </row>
    <row r="10" spans="1:8" s="19" customFormat="1" ht="21" x14ac:dyDescent="0.25">
      <c r="A10" s="15"/>
      <c r="B10" s="16"/>
      <c r="C10" s="59" t="s">
        <v>5</v>
      </c>
      <c r="D10" s="111"/>
      <c r="E10" s="111"/>
      <c r="F10" s="111"/>
      <c r="G10" s="17"/>
      <c r="H10" s="17"/>
    </row>
    <row r="11" spans="1:8" s="19" customFormat="1" ht="21" x14ac:dyDescent="0.25">
      <c r="A11" s="15"/>
      <c r="B11" s="16"/>
      <c r="C11" s="59" t="s">
        <v>6</v>
      </c>
      <c r="D11" s="18"/>
      <c r="E11" s="16"/>
      <c r="F11" s="16"/>
      <c r="G11" s="17"/>
      <c r="H11" s="17"/>
    </row>
    <row r="12" spans="1:8" s="19" customFormat="1" ht="12.75" customHeight="1" x14ac:dyDescent="0.25">
      <c r="A12" s="15"/>
      <c r="B12" s="16"/>
      <c r="C12" s="30"/>
      <c r="D12" s="18"/>
      <c r="E12" s="16"/>
      <c r="F12" s="16"/>
      <c r="G12" s="17"/>
      <c r="H12" s="17"/>
    </row>
    <row r="13" spans="1:8" customFormat="1" ht="30" customHeight="1" x14ac:dyDescent="0.25">
      <c r="A13" s="2"/>
      <c r="B13" s="23" t="s">
        <v>7</v>
      </c>
      <c r="C13" s="23"/>
      <c r="D13" s="23"/>
      <c r="E13" s="23"/>
      <c r="F13" s="23"/>
      <c r="G13" s="29"/>
      <c r="H13" s="29"/>
    </row>
    <row r="14" spans="1:8" ht="31.5" customHeight="1" x14ac:dyDescent="0.25">
      <c r="C14" s="153" t="s">
        <v>638</v>
      </c>
      <c r="D14" s="153"/>
      <c r="E14" s="153"/>
      <c r="F14" s="153"/>
    </row>
    <row r="15" spans="1:8" x14ac:dyDescent="0.25">
      <c r="C15" s="61" t="s">
        <v>637</v>
      </c>
    </row>
  </sheetData>
  <sheetProtection sheet="1" objects="1" scenarios="1"/>
  <mergeCells count="3">
    <mergeCell ref="C14:F14"/>
    <mergeCell ref="C5:F5"/>
    <mergeCell ref="A1:F1"/>
  </mergeCells>
  <hyperlinks>
    <hyperlink ref="C9" r:id="rId1" xr:uid="{2B3B0AC8-9982-4BB9-ADC5-2D9BC7D4247F}"/>
    <hyperlink ref="C10" r:id="rId2" xr:uid="{9C233AC4-EAF0-4F4E-A436-8B774A467A16}"/>
    <hyperlink ref="C11" r:id="rId3" xr:uid="{FA4110A6-3C63-476E-B446-B6888AFE6EAE}"/>
    <hyperlink ref="C15" r:id="rId4" xr:uid="{B66349CC-DCB9-453C-AAD7-9BDCA16FA068}"/>
    <hyperlink ref="C8" r:id="rId5" location="self-assessment-amendment-" display="Self-Assessment Tool Webpage" xr:uid="{2B954549-E0C3-48EE-9DE9-564F8C82B99D}"/>
  </hyperlinks>
  <pageMargins left="0.7" right="0.7" top="0.75" bottom="0.75" header="0" footer="0"/>
  <pageSetup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3DD75-B6AF-4B42-8650-FF3E367B16B1}">
  <sheetPr codeName="Sheet2"/>
  <dimension ref="A1:F30"/>
  <sheetViews>
    <sheetView showGridLines="0" showRowColHeaders="0" zoomScaleNormal="100" workbookViewId="0">
      <selection sqref="A1:F1"/>
    </sheetView>
  </sheetViews>
  <sheetFormatPr defaultColWidth="14.42578125" defaultRowHeight="15" x14ac:dyDescent="0.25"/>
  <cols>
    <col min="1" max="1" width="1.42578125" style="7" customWidth="1"/>
    <col min="2" max="2" width="1.7109375" style="7" customWidth="1"/>
    <col min="3" max="3" width="6.7109375" style="5" bestFit="1" customWidth="1"/>
    <col min="4" max="4" width="39.85546875" style="12" customWidth="1"/>
    <col min="5" max="5" width="30.42578125" style="11" customWidth="1"/>
    <col min="6" max="6" width="124.42578125" style="12" customWidth="1"/>
    <col min="7" max="21" width="8.7109375" style="7" customWidth="1"/>
    <col min="22" max="16384" width="14.42578125" style="7"/>
  </cols>
  <sheetData>
    <row r="1" spans="1:6" customFormat="1" ht="48" customHeight="1" x14ac:dyDescent="0.25">
      <c r="A1" s="156" t="s">
        <v>0</v>
      </c>
      <c r="B1" s="156"/>
      <c r="C1" s="156"/>
      <c r="D1" s="156"/>
      <c r="E1" s="156"/>
      <c r="F1" s="156"/>
    </row>
    <row r="2" spans="1:6" customFormat="1" ht="30" customHeight="1" x14ac:dyDescent="0.25">
      <c r="A2" s="161" t="s">
        <v>8</v>
      </c>
      <c r="B2" s="161"/>
      <c r="C2" s="161"/>
      <c r="D2" s="161"/>
      <c r="E2" s="161"/>
      <c r="F2" s="161"/>
    </row>
    <row r="3" spans="1:6" customFormat="1" ht="8.25" customHeight="1" x14ac:dyDescent="0.25">
      <c r="A3" s="2"/>
      <c r="B3" s="2"/>
      <c r="C3" s="3"/>
      <c r="D3" s="8"/>
      <c r="E3" s="2"/>
      <c r="F3" s="2"/>
    </row>
    <row r="4" spans="1:6" customFormat="1" ht="30" customHeight="1" x14ac:dyDescent="0.25">
      <c r="A4" s="2"/>
      <c r="B4" s="162" t="s">
        <v>9</v>
      </c>
      <c r="C4" s="162"/>
      <c r="D4" s="162"/>
      <c r="E4" s="162"/>
      <c r="F4" s="162"/>
    </row>
    <row r="5" spans="1:6" customFormat="1" ht="33" customHeight="1" x14ac:dyDescent="0.25">
      <c r="A5" s="2"/>
      <c r="B5" s="4"/>
      <c r="C5" s="163" t="s">
        <v>10</v>
      </c>
      <c r="D5" s="163"/>
      <c r="E5" s="163"/>
      <c r="F5" s="163"/>
    </row>
    <row r="6" spans="1:6" s="24" customFormat="1" ht="30" customHeight="1" x14ac:dyDescent="0.25">
      <c r="C6" s="107" t="s">
        <v>11</v>
      </c>
      <c r="D6" s="164" t="s">
        <v>12</v>
      </c>
      <c r="E6" s="164"/>
      <c r="F6" s="164"/>
    </row>
    <row r="7" spans="1:6" s="24" customFormat="1" ht="21.75" customHeight="1" x14ac:dyDescent="0.25">
      <c r="C7" s="107" t="s">
        <v>11</v>
      </c>
      <c r="D7" s="108" t="s">
        <v>13</v>
      </c>
      <c r="F7" s="109"/>
    </row>
    <row r="8" spans="1:6" s="24" customFormat="1" ht="19.5" customHeight="1" x14ac:dyDescent="0.25">
      <c r="C8" s="107" t="s">
        <v>11</v>
      </c>
      <c r="D8" s="158" t="s">
        <v>14</v>
      </c>
      <c r="E8" s="158"/>
      <c r="F8" s="158"/>
    </row>
    <row r="9" spans="1:6" ht="20.100000000000001" customHeight="1" x14ac:dyDescent="0.25">
      <c r="C9" s="107" t="s">
        <v>11</v>
      </c>
      <c r="D9" s="159" t="s">
        <v>15</v>
      </c>
      <c r="E9" s="153"/>
      <c r="F9" s="153"/>
    </row>
    <row r="10" spans="1:6" ht="21.75" customHeight="1" x14ac:dyDescent="0.25">
      <c r="C10" s="107" t="s">
        <v>11</v>
      </c>
      <c r="D10" s="159" t="s">
        <v>16</v>
      </c>
      <c r="E10" s="159"/>
      <c r="F10" s="159"/>
    </row>
    <row r="11" spans="1:6" ht="31.5" customHeight="1" x14ac:dyDescent="0.25">
      <c r="C11" s="107" t="s">
        <v>11</v>
      </c>
      <c r="D11" s="159" t="s">
        <v>17</v>
      </c>
      <c r="E11" s="159"/>
      <c r="F11" s="159"/>
    </row>
    <row r="12" spans="1:6" ht="8.25" customHeight="1" x14ac:dyDescent="0.25">
      <c r="C12" s="25"/>
      <c r="D12" s="58"/>
      <c r="E12" s="58"/>
      <c r="F12" s="58"/>
    </row>
    <row r="13" spans="1:6" customFormat="1" ht="30" customHeight="1" x14ac:dyDescent="0.25">
      <c r="A13" s="2"/>
      <c r="B13" s="162" t="s">
        <v>650</v>
      </c>
      <c r="C13" s="162"/>
      <c r="D13" s="162"/>
      <c r="E13" s="162"/>
      <c r="F13" s="162"/>
    </row>
    <row r="14" spans="1:6" ht="83.25" customHeight="1" x14ac:dyDescent="0.25">
      <c r="C14" s="154" t="s">
        <v>651</v>
      </c>
      <c r="D14" s="163"/>
      <c r="E14" s="163"/>
      <c r="F14" s="163"/>
    </row>
    <row r="15" spans="1:6" ht="8.25" customHeight="1" x14ac:dyDescent="0.25">
      <c r="C15" s="25"/>
      <c r="D15" s="58"/>
      <c r="E15" s="58"/>
      <c r="F15" s="58"/>
    </row>
    <row r="16" spans="1:6" customFormat="1" ht="30" customHeight="1" x14ac:dyDescent="0.25">
      <c r="A16" s="2"/>
      <c r="B16" s="162" t="s">
        <v>18</v>
      </c>
      <c r="C16" s="162"/>
      <c r="D16" s="162"/>
      <c r="E16" s="162"/>
      <c r="F16" s="162"/>
    </row>
    <row r="17" spans="1:6" s="21" customFormat="1" ht="24" customHeight="1" x14ac:dyDescent="0.3">
      <c r="A17" s="20"/>
      <c r="B17" s="16"/>
      <c r="C17" s="17">
        <v>1</v>
      </c>
      <c r="D17" s="40" t="s">
        <v>19</v>
      </c>
      <c r="E17" s="157" t="s">
        <v>20</v>
      </c>
      <c r="F17" s="157"/>
    </row>
    <row r="18" spans="1:6" s="21" customFormat="1" ht="24" customHeight="1" x14ac:dyDescent="0.3">
      <c r="A18" s="20"/>
      <c r="B18" s="16"/>
      <c r="C18" s="17">
        <v>2</v>
      </c>
      <c r="D18" s="40" t="s">
        <v>8</v>
      </c>
      <c r="E18" s="160" t="s">
        <v>21</v>
      </c>
      <c r="F18" s="157"/>
    </row>
    <row r="19" spans="1:6" s="21" customFormat="1" ht="24" customHeight="1" x14ac:dyDescent="0.3">
      <c r="A19" s="20"/>
      <c r="B19" s="16"/>
      <c r="C19" s="17">
        <v>3</v>
      </c>
      <c r="D19" s="40" t="s">
        <v>22</v>
      </c>
      <c r="E19" s="157" t="s">
        <v>23</v>
      </c>
      <c r="F19" s="157"/>
    </row>
    <row r="20" spans="1:6" s="21" customFormat="1" ht="24" customHeight="1" x14ac:dyDescent="0.3">
      <c r="A20" s="20"/>
      <c r="B20" s="16"/>
      <c r="C20" s="17">
        <v>4</v>
      </c>
      <c r="D20" s="40" t="s">
        <v>24</v>
      </c>
      <c r="E20" s="157" t="s">
        <v>25</v>
      </c>
      <c r="F20" s="157"/>
    </row>
    <row r="21" spans="1:6" s="21" customFormat="1" ht="24" customHeight="1" x14ac:dyDescent="0.3">
      <c r="A21" s="20"/>
      <c r="B21" s="16"/>
      <c r="C21" s="17">
        <v>5</v>
      </c>
      <c r="D21" s="40" t="s">
        <v>26</v>
      </c>
      <c r="E21" s="157" t="s">
        <v>27</v>
      </c>
      <c r="F21" s="157"/>
    </row>
    <row r="22" spans="1:6" s="21" customFormat="1" ht="24" customHeight="1" x14ac:dyDescent="0.3">
      <c r="A22" s="20"/>
      <c r="B22" s="16"/>
      <c r="C22" s="17">
        <v>6</v>
      </c>
      <c r="D22" s="40" t="s">
        <v>28</v>
      </c>
      <c r="E22" s="157" t="s">
        <v>29</v>
      </c>
      <c r="F22" s="157"/>
    </row>
    <row r="23" spans="1:6" s="21" customFormat="1" ht="24" customHeight="1" x14ac:dyDescent="0.3">
      <c r="A23" s="20"/>
      <c r="B23" s="16"/>
      <c r="C23" s="17">
        <v>7</v>
      </c>
      <c r="D23" s="40" t="s">
        <v>30</v>
      </c>
      <c r="E23" s="157" t="s">
        <v>31</v>
      </c>
      <c r="F23" s="157"/>
    </row>
    <row r="24" spans="1:6" s="21" customFormat="1" ht="24" customHeight="1" x14ac:dyDescent="0.3">
      <c r="A24" s="20"/>
      <c r="B24" s="16"/>
      <c r="C24" s="17">
        <v>8</v>
      </c>
      <c r="D24" s="40" t="s">
        <v>32</v>
      </c>
      <c r="E24" s="157" t="s">
        <v>33</v>
      </c>
      <c r="F24" s="157"/>
    </row>
    <row r="25" spans="1:6" s="21" customFormat="1" ht="24" customHeight="1" x14ac:dyDescent="0.3">
      <c r="A25" s="20"/>
      <c r="B25" s="16"/>
      <c r="C25" s="17">
        <v>9</v>
      </c>
      <c r="D25" s="40" t="s">
        <v>34</v>
      </c>
      <c r="E25" s="157" t="s">
        <v>35</v>
      </c>
      <c r="F25" s="157"/>
    </row>
    <row r="26" spans="1:6" s="21" customFormat="1" ht="24" customHeight="1" x14ac:dyDescent="0.3">
      <c r="A26" s="20"/>
      <c r="B26" s="16"/>
      <c r="C26" s="17">
        <v>10</v>
      </c>
      <c r="D26" s="40" t="s">
        <v>36</v>
      </c>
      <c r="E26" s="157" t="s">
        <v>37</v>
      </c>
      <c r="F26" s="157"/>
    </row>
    <row r="27" spans="1:6" s="21" customFormat="1" ht="24" customHeight="1" x14ac:dyDescent="0.3">
      <c r="A27" s="20"/>
      <c r="B27" s="16"/>
      <c r="C27" s="17">
        <v>11</v>
      </c>
      <c r="D27" s="40" t="s">
        <v>38</v>
      </c>
      <c r="E27" s="157" t="s">
        <v>39</v>
      </c>
      <c r="F27" s="157"/>
    </row>
    <row r="28" spans="1:6" s="21" customFormat="1" ht="24" customHeight="1" x14ac:dyDescent="0.3">
      <c r="A28" s="20"/>
      <c r="B28" s="16"/>
      <c r="C28" s="17">
        <v>12</v>
      </c>
      <c r="D28" s="40" t="s">
        <v>40</v>
      </c>
      <c r="E28" s="157" t="s">
        <v>41</v>
      </c>
      <c r="F28" s="157"/>
    </row>
    <row r="29" spans="1:6" ht="24" customHeight="1" x14ac:dyDescent="0.25">
      <c r="C29" s="17">
        <v>13</v>
      </c>
      <c r="D29" s="40" t="s">
        <v>42</v>
      </c>
      <c r="E29" s="157" t="s">
        <v>43</v>
      </c>
      <c r="F29" s="157"/>
    </row>
    <row r="30" spans="1:6" ht="24" customHeight="1" x14ac:dyDescent="0.25">
      <c r="C30" s="17">
        <v>14</v>
      </c>
      <c r="D30" s="40" t="s">
        <v>44</v>
      </c>
      <c r="E30" s="157" t="s">
        <v>45</v>
      </c>
      <c r="F30" s="157"/>
    </row>
  </sheetData>
  <sheetProtection sheet="1" objects="1" scenarios="1"/>
  <mergeCells count="26">
    <mergeCell ref="E20:F20"/>
    <mergeCell ref="A1:F1"/>
    <mergeCell ref="A2:F2"/>
    <mergeCell ref="B16:F16"/>
    <mergeCell ref="B4:F4"/>
    <mergeCell ref="D9:F9"/>
    <mergeCell ref="C5:F5"/>
    <mergeCell ref="D6:F6"/>
    <mergeCell ref="B13:F13"/>
    <mergeCell ref="C14:F14"/>
    <mergeCell ref="E29:F29"/>
    <mergeCell ref="E30:F30"/>
    <mergeCell ref="D8:F8"/>
    <mergeCell ref="D10:F10"/>
    <mergeCell ref="D11:F11"/>
    <mergeCell ref="E26:F26"/>
    <mergeCell ref="E28:F28"/>
    <mergeCell ref="E21:F21"/>
    <mergeCell ref="E22:F22"/>
    <mergeCell ref="E23:F23"/>
    <mergeCell ref="E24:F24"/>
    <mergeCell ref="E25:F25"/>
    <mergeCell ref="E27:F27"/>
    <mergeCell ref="E17:F17"/>
    <mergeCell ref="E18:F18"/>
    <mergeCell ref="E19:F19"/>
  </mergeCells>
  <hyperlinks>
    <hyperlink ref="D17" location="'1. About'!A1" display="About" xr:uid="{EA880AF6-2920-4D90-9268-910526C79D94}"/>
    <hyperlink ref="D18" location="'2. Instructions'!A1" display="Instructions" xr:uid="{9A00CBDB-BA8B-45FD-ABAB-E4CE129C07A0}"/>
    <hyperlink ref="D19" location="'3. All Questions'!A1" display="All Questions" xr:uid="{99E5BA5A-8A4B-43F9-93AF-0F7F78A28698}"/>
    <hyperlink ref="D20" location="'4. Administration'!A1" display="Administration " xr:uid="{254D4D90-7508-4F36-BE21-B37D4D49D9EC}"/>
    <hyperlink ref="D28" location="'12. Response #1 Results'!A1" display="Response #1 Results" xr:uid="{5249D9C2-1DCF-42BF-A6AB-A5D36D5991AC}"/>
    <hyperlink ref="D21" location="'5. Community Sanitation'!A1" display="Community Sanitation" xr:uid="{0D319F0C-1EB8-457F-9FE6-42CCA24562D9}"/>
    <hyperlink ref="D22" location="'6. Disease Control &amp; Prevention'!A1" display="Disease Control and Prevention" xr:uid="{01EB888D-22B8-48FF-B808-79AA98A8791A}"/>
    <hyperlink ref="D23" location="'7. Environmental Protection'!A1" display="Environmental Protection" xr:uid="{114022C8-EC96-4AC5-9A3E-A062BCED1241}"/>
    <hyperlink ref="D24" location="'8. Food Protection'!A1" display="Food Protection" xr:uid="{FF60FBEB-4AEF-437C-ABD5-B4B0366A9DB6}"/>
    <hyperlink ref="D25" location="'9. Housing'!A1" display="Housing" xr:uid="{FC544402-D112-45A0-BE6E-DA2CE238ECA6}"/>
    <hyperlink ref="D26" location="'10. Tobacco Use Prevention'!A1" display="Tobacco Use Prevention" xr:uid="{56C38075-86E1-49C7-8398-6226FB91AEB1}"/>
    <hyperlink ref="D27" location="'11. Other'!A1" display="Other" xr:uid="{9960E3F5-156A-45FC-B712-65B2B465922A}"/>
    <hyperlink ref="D29" location="'13. Response #2 Results'!A1" display="Response #2 Results" xr:uid="{1512B107-84EF-49DC-ACBB-918056D8D44C}"/>
    <hyperlink ref="D30" location="'14. Response Trends'!A1" display="Response Trends" xr:uid="{EDC3B6D0-3572-4D4E-80E4-27CD074F77B8}"/>
  </hyperlink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E997"/>
  <sheetViews>
    <sheetView showGridLines="0" showRowColHeaders="0" zoomScaleNormal="100" workbookViewId="0">
      <selection sqref="A1:J1"/>
    </sheetView>
  </sheetViews>
  <sheetFormatPr defaultColWidth="14.42578125" defaultRowHeight="15" x14ac:dyDescent="0.25"/>
  <cols>
    <col min="1" max="1" width="1.42578125" style="7" customWidth="1"/>
    <col min="2" max="2" width="1.7109375" style="7" customWidth="1"/>
    <col min="3" max="3" width="6.7109375" style="5" bestFit="1" customWidth="1"/>
    <col min="4" max="4" width="15.28515625" style="12" customWidth="1"/>
    <col min="5" max="5" width="30.42578125" style="11" hidden="1" customWidth="1"/>
    <col min="6" max="6" width="91" style="12" customWidth="1"/>
    <col min="7" max="7" width="9.42578125" style="5" customWidth="1"/>
    <col min="8" max="8" width="52.42578125" style="11" customWidth="1"/>
    <col min="9" max="9" width="22.7109375" style="5" hidden="1" customWidth="1"/>
    <col min="10" max="10" width="29.7109375" style="54" customWidth="1"/>
    <col min="11" max="15" width="15.7109375" style="11" hidden="1" customWidth="1"/>
    <col min="16" max="16" width="16.42578125" style="11" hidden="1" customWidth="1"/>
    <col min="17" max="31" width="8.7109375" style="7" customWidth="1"/>
    <col min="32" max="16384" width="14.42578125" style="7"/>
  </cols>
  <sheetData>
    <row r="1" spans="1:31" customFormat="1" ht="48" customHeight="1" x14ac:dyDescent="0.25">
      <c r="A1" s="156" t="s">
        <v>0</v>
      </c>
      <c r="B1" s="156"/>
      <c r="C1" s="156"/>
      <c r="D1" s="156"/>
      <c r="E1" s="156"/>
      <c r="F1" s="156"/>
      <c r="G1" s="156"/>
      <c r="H1" s="156"/>
      <c r="I1" s="156"/>
      <c r="J1" s="156"/>
      <c r="K1" s="22"/>
      <c r="L1" s="22"/>
      <c r="M1" s="22"/>
      <c r="N1" s="22"/>
      <c r="O1" s="22"/>
      <c r="P1" s="22"/>
    </row>
    <row r="2" spans="1:31" customFormat="1" ht="30" customHeight="1" x14ac:dyDescent="0.25">
      <c r="A2" s="1" t="s">
        <v>46</v>
      </c>
      <c r="B2" s="1"/>
      <c r="C2" s="1"/>
      <c r="D2" s="1"/>
      <c r="E2" s="1"/>
      <c r="F2" s="1"/>
      <c r="G2" s="1"/>
      <c r="H2" s="1"/>
      <c r="I2" s="1"/>
      <c r="J2" s="1"/>
      <c r="K2" s="1"/>
      <c r="L2" s="1"/>
      <c r="M2" s="1"/>
      <c r="N2" s="1"/>
      <c r="O2" s="1"/>
      <c r="P2" s="1"/>
    </row>
    <row r="3" spans="1:31" customFormat="1" ht="8.25" customHeight="1" x14ac:dyDescent="0.25">
      <c r="A3" s="2"/>
      <c r="B3" s="2"/>
      <c r="C3" s="3"/>
      <c r="D3" s="8"/>
      <c r="E3" s="2"/>
      <c r="F3" s="2"/>
      <c r="G3" s="3"/>
      <c r="H3" s="2"/>
      <c r="I3" s="3"/>
      <c r="J3" s="3"/>
      <c r="K3" s="2"/>
      <c r="L3" s="2"/>
      <c r="M3" s="2"/>
      <c r="N3" s="2"/>
      <c r="O3" s="2"/>
      <c r="P3" s="2"/>
    </row>
    <row r="4" spans="1:31" customFormat="1" ht="30" customHeight="1" x14ac:dyDescent="0.25">
      <c r="A4" s="2"/>
      <c r="B4" s="23" t="s">
        <v>47</v>
      </c>
      <c r="C4" s="23"/>
      <c r="D4" s="23"/>
      <c r="E4" s="23"/>
      <c r="F4" s="23"/>
      <c r="G4" s="23"/>
      <c r="H4" s="23"/>
      <c r="I4" s="23"/>
      <c r="J4" s="23"/>
      <c r="K4" s="23"/>
      <c r="L4" s="23"/>
      <c r="M4" s="23"/>
      <c r="N4" s="23"/>
      <c r="O4" s="23"/>
      <c r="P4" s="23"/>
    </row>
    <row r="5" spans="1:31" customFormat="1" ht="21" x14ac:dyDescent="0.25">
      <c r="A5" s="2"/>
      <c r="B5" s="4"/>
      <c r="C5" s="165" t="s">
        <v>48</v>
      </c>
      <c r="D5" s="165"/>
      <c r="E5" s="165"/>
      <c r="F5" s="165"/>
      <c r="G5" s="165"/>
      <c r="H5" s="165"/>
      <c r="I5" s="165"/>
      <c r="J5" s="165"/>
      <c r="K5" s="56"/>
      <c r="L5" s="56"/>
      <c r="M5" s="56"/>
      <c r="N5" s="56"/>
      <c r="O5" s="56"/>
      <c r="P5" s="56"/>
    </row>
    <row r="6" spans="1:31" s="24" customFormat="1" ht="20.100000000000001" customHeight="1" x14ac:dyDescent="0.3">
      <c r="C6" s="41" t="s">
        <v>11</v>
      </c>
      <c r="D6" s="42" t="s">
        <v>49</v>
      </c>
      <c r="E6" s="42"/>
      <c r="F6" s="42"/>
      <c r="G6" s="43"/>
      <c r="H6" s="42"/>
      <c r="I6" s="43"/>
      <c r="J6" s="50"/>
      <c r="K6" s="42"/>
      <c r="L6" s="42"/>
      <c r="M6" s="42"/>
      <c r="N6" s="42"/>
      <c r="O6" s="42"/>
      <c r="P6" s="42"/>
    </row>
    <row r="7" spans="1:31" customFormat="1" ht="6.75" customHeight="1" x14ac:dyDescent="0.25">
      <c r="A7" s="2"/>
      <c r="B7" s="4"/>
      <c r="C7" s="39"/>
      <c r="D7" s="39"/>
      <c r="E7" s="39"/>
      <c r="F7" s="39"/>
      <c r="G7" s="39"/>
      <c r="H7" s="39"/>
      <c r="I7" s="39"/>
      <c r="J7" s="51"/>
      <c r="K7" s="39"/>
      <c r="L7" s="39"/>
      <c r="M7" s="39"/>
      <c r="N7" s="39"/>
      <c r="O7" s="39"/>
      <c r="P7" s="39"/>
    </row>
    <row r="8" spans="1:31" customFormat="1" ht="30" customHeight="1" x14ac:dyDescent="0.25">
      <c r="A8" s="2"/>
      <c r="B8" s="23" t="s">
        <v>50</v>
      </c>
      <c r="C8" s="23"/>
      <c r="D8" s="23"/>
      <c r="E8" s="23"/>
      <c r="F8" s="23"/>
      <c r="G8" s="23"/>
      <c r="H8" s="23"/>
      <c r="I8" s="23"/>
      <c r="J8" s="23"/>
      <c r="K8" s="23"/>
      <c r="L8" s="23"/>
      <c r="M8" s="23"/>
      <c r="N8" s="23"/>
      <c r="O8" s="23"/>
      <c r="P8" s="23"/>
    </row>
    <row r="9" spans="1:31" s="55" customFormat="1" ht="41.25" customHeight="1" x14ac:dyDescent="0.25">
      <c r="C9" s="9" t="s">
        <v>51</v>
      </c>
      <c r="D9" s="9" t="s">
        <v>52</v>
      </c>
      <c r="E9" s="9" t="s">
        <v>53</v>
      </c>
      <c r="F9" s="9" t="s">
        <v>54</v>
      </c>
      <c r="G9" s="9" t="s">
        <v>55</v>
      </c>
      <c r="H9" s="9" t="s">
        <v>56</v>
      </c>
      <c r="I9" s="9" t="s">
        <v>57</v>
      </c>
      <c r="J9" s="9" t="s">
        <v>58</v>
      </c>
      <c r="K9" s="62" t="s">
        <v>59</v>
      </c>
      <c r="L9" s="9" t="s">
        <v>60</v>
      </c>
      <c r="M9" s="9" t="s">
        <v>61</v>
      </c>
      <c r="N9" s="9" t="s">
        <v>62</v>
      </c>
      <c r="O9" s="9" t="s">
        <v>63</v>
      </c>
      <c r="P9" s="62" t="s">
        <v>64</v>
      </c>
      <c r="Q9" s="6"/>
      <c r="R9" s="6"/>
      <c r="S9" s="6"/>
      <c r="T9" s="6"/>
      <c r="U9" s="6"/>
      <c r="V9" s="6"/>
      <c r="W9" s="6"/>
      <c r="X9" s="6"/>
      <c r="Y9" s="6"/>
      <c r="Z9" s="6"/>
      <c r="AA9" s="6"/>
      <c r="AB9" s="6"/>
      <c r="AC9" s="6"/>
      <c r="AD9" s="6"/>
      <c r="AE9" s="6"/>
    </row>
    <row r="10" spans="1:31" ht="90" x14ac:dyDescent="0.25">
      <c r="C10" s="115">
        <v>5</v>
      </c>
      <c r="D10" s="79" t="s">
        <v>65</v>
      </c>
      <c r="E10" s="116" t="s">
        <v>66</v>
      </c>
      <c r="F10" s="79" t="s">
        <v>67</v>
      </c>
      <c r="G10" s="14" t="s">
        <v>68</v>
      </c>
      <c r="H10" s="79" t="s">
        <v>69</v>
      </c>
      <c r="I10" s="117"/>
      <c r="J10" s="52"/>
      <c r="K10" s="79" t="s">
        <v>59</v>
      </c>
      <c r="L10" s="79" t="s">
        <v>70</v>
      </c>
      <c r="M10" s="79" t="s">
        <v>71</v>
      </c>
      <c r="N10" s="79" t="s">
        <v>72</v>
      </c>
      <c r="O10" s="79" t="s">
        <v>73</v>
      </c>
      <c r="P10" s="79" t="s">
        <v>64</v>
      </c>
    </row>
    <row r="11" spans="1:31" ht="60" x14ac:dyDescent="0.25">
      <c r="C11" s="115">
        <v>6</v>
      </c>
      <c r="D11" s="79" t="s">
        <v>65</v>
      </c>
      <c r="E11" s="116" t="s">
        <v>74</v>
      </c>
      <c r="F11" s="79" t="s">
        <v>75</v>
      </c>
      <c r="G11" s="14" t="s">
        <v>68</v>
      </c>
      <c r="H11" s="79" t="s">
        <v>76</v>
      </c>
      <c r="I11" s="117"/>
      <c r="J11" s="52" t="s">
        <v>77</v>
      </c>
      <c r="K11" s="79" t="s">
        <v>59</v>
      </c>
      <c r="L11" s="79" t="s">
        <v>70</v>
      </c>
      <c r="M11" s="79" t="s">
        <v>71</v>
      </c>
      <c r="N11" s="79" t="s">
        <v>72</v>
      </c>
      <c r="O11" s="79" t="s">
        <v>73</v>
      </c>
      <c r="P11" s="79" t="s">
        <v>64</v>
      </c>
    </row>
    <row r="12" spans="1:31" ht="60" x14ac:dyDescent="0.25">
      <c r="C12" s="115">
        <v>7</v>
      </c>
      <c r="D12" s="79" t="s">
        <v>65</v>
      </c>
      <c r="E12" s="116" t="s">
        <v>78</v>
      </c>
      <c r="F12" s="79" t="s">
        <v>79</v>
      </c>
      <c r="G12" s="14" t="s">
        <v>68</v>
      </c>
      <c r="H12" s="79"/>
      <c r="I12" s="118"/>
      <c r="J12" s="52" t="s">
        <v>80</v>
      </c>
      <c r="K12" s="79" t="s">
        <v>59</v>
      </c>
      <c r="L12" s="79" t="s">
        <v>70</v>
      </c>
      <c r="M12" s="79" t="s">
        <v>71</v>
      </c>
      <c r="N12" s="79" t="s">
        <v>72</v>
      </c>
      <c r="O12" s="79" t="s">
        <v>73</v>
      </c>
      <c r="P12" s="79" t="s">
        <v>64</v>
      </c>
    </row>
    <row r="13" spans="1:31" ht="75" x14ac:dyDescent="0.25">
      <c r="C13" s="115">
        <v>8</v>
      </c>
      <c r="D13" s="79" t="s">
        <v>65</v>
      </c>
      <c r="E13" s="116" t="s">
        <v>81</v>
      </c>
      <c r="F13" s="79" t="s">
        <v>82</v>
      </c>
      <c r="G13" s="14" t="s">
        <v>83</v>
      </c>
      <c r="H13" s="79" t="s">
        <v>84</v>
      </c>
      <c r="I13" s="117"/>
      <c r="J13" s="52"/>
      <c r="K13" s="79" t="s">
        <v>59</v>
      </c>
      <c r="L13" s="79" t="s">
        <v>70</v>
      </c>
      <c r="M13" s="79" t="s">
        <v>71</v>
      </c>
      <c r="N13" s="79" t="s">
        <v>72</v>
      </c>
      <c r="O13" s="79" t="s">
        <v>73</v>
      </c>
      <c r="P13" s="79" t="s">
        <v>64</v>
      </c>
    </row>
    <row r="14" spans="1:31" ht="60" x14ac:dyDescent="0.25">
      <c r="C14" s="115">
        <v>9</v>
      </c>
      <c r="D14" s="79" t="s">
        <v>38</v>
      </c>
      <c r="E14" s="116" t="s">
        <v>85</v>
      </c>
      <c r="F14" s="79" t="s">
        <v>86</v>
      </c>
      <c r="G14" s="14" t="s">
        <v>87</v>
      </c>
      <c r="H14" s="79" t="s">
        <v>88</v>
      </c>
      <c r="I14" s="117"/>
      <c r="J14" s="52" t="s">
        <v>89</v>
      </c>
      <c r="K14" s="79" t="s">
        <v>59</v>
      </c>
      <c r="L14" s="79" t="s">
        <v>70</v>
      </c>
      <c r="M14" s="79" t="s">
        <v>71</v>
      </c>
      <c r="N14" s="79" t="s">
        <v>72</v>
      </c>
      <c r="O14" s="79" t="s">
        <v>73</v>
      </c>
      <c r="P14" s="79" t="s">
        <v>64</v>
      </c>
    </row>
    <row r="15" spans="1:31" ht="60" x14ac:dyDescent="0.25">
      <c r="C15" s="115">
        <v>10</v>
      </c>
      <c r="D15" s="79" t="s">
        <v>65</v>
      </c>
      <c r="E15" s="116" t="s">
        <v>90</v>
      </c>
      <c r="F15" s="79" t="s">
        <v>91</v>
      </c>
      <c r="G15" s="14" t="s">
        <v>87</v>
      </c>
      <c r="H15" s="79"/>
      <c r="I15" s="118"/>
      <c r="J15" s="52" t="s">
        <v>92</v>
      </c>
      <c r="K15" s="79" t="s">
        <v>59</v>
      </c>
      <c r="L15" s="79" t="s">
        <v>70</v>
      </c>
      <c r="M15" s="79" t="s">
        <v>71</v>
      </c>
      <c r="N15" s="79" t="s">
        <v>72</v>
      </c>
      <c r="O15" s="79" t="s">
        <v>73</v>
      </c>
      <c r="P15" s="79" t="s">
        <v>64</v>
      </c>
    </row>
    <row r="16" spans="1:31" ht="60" x14ac:dyDescent="0.25">
      <c r="C16" s="115">
        <v>11</v>
      </c>
      <c r="D16" s="79" t="s">
        <v>38</v>
      </c>
      <c r="E16" s="116" t="s">
        <v>93</v>
      </c>
      <c r="F16" s="79" t="s">
        <v>94</v>
      </c>
      <c r="G16" s="14" t="s">
        <v>68</v>
      </c>
      <c r="H16" s="79" t="s">
        <v>95</v>
      </c>
      <c r="I16" s="117"/>
      <c r="J16" s="52"/>
      <c r="K16" s="79" t="s">
        <v>59</v>
      </c>
      <c r="L16" s="79" t="s">
        <v>70</v>
      </c>
      <c r="M16" s="79" t="s">
        <v>71</v>
      </c>
      <c r="N16" s="79" t="s">
        <v>72</v>
      </c>
      <c r="O16" s="79" t="s">
        <v>73</v>
      </c>
      <c r="P16" s="79" t="s">
        <v>64</v>
      </c>
    </row>
    <row r="17" spans="3:16" ht="75" x14ac:dyDescent="0.25">
      <c r="C17" s="115">
        <v>12</v>
      </c>
      <c r="D17" s="79" t="s">
        <v>65</v>
      </c>
      <c r="E17" s="116" t="s">
        <v>96</v>
      </c>
      <c r="F17" s="79" t="s">
        <v>97</v>
      </c>
      <c r="G17" s="14" t="s">
        <v>68</v>
      </c>
      <c r="H17" s="79" t="s">
        <v>98</v>
      </c>
      <c r="I17" s="117"/>
      <c r="J17" s="52"/>
      <c r="K17" s="79" t="s">
        <v>59</v>
      </c>
      <c r="L17" s="79" t="s">
        <v>70</v>
      </c>
      <c r="M17" s="79" t="s">
        <v>71</v>
      </c>
      <c r="N17" s="79" t="s">
        <v>72</v>
      </c>
      <c r="O17" s="79" t="s">
        <v>73</v>
      </c>
      <c r="P17" s="79" t="s">
        <v>64</v>
      </c>
    </row>
    <row r="18" spans="3:16" ht="60" x14ac:dyDescent="0.25">
      <c r="C18" s="115">
        <v>13</v>
      </c>
      <c r="D18" s="79" t="s">
        <v>38</v>
      </c>
      <c r="E18" s="116" t="s">
        <v>99</v>
      </c>
      <c r="F18" s="79" t="s">
        <v>100</v>
      </c>
      <c r="G18" s="14" t="s">
        <v>101</v>
      </c>
      <c r="H18" s="79" t="s">
        <v>102</v>
      </c>
      <c r="I18" s="117"/>
      <c r="J18" s="52"/>
      <c r="K18" s="79" t="s">
        <v>59</v>
      </c>
      <c r="L18" s="79" t="s">
        <v>70</v>
      </c>
      <c r="M18" s="79" t="s">
        <v>71</v>
      </c>
      <c r="N18" s="79" t="s">
        <v>72</v>
      </c>
      <c r="O18" s="79" t="s">
        <v>73</v>
      </c>
      <c r="P18" s="79" t="s">
        <v>64</v>
      </c>
    </row>
    <row r="19" spans="3:16" ht="105" x14ac:dyDescent="0.25">
      <c r="C19" s="115">
        <v>14</v>
      </c>
      <c r="D19" s="79" t="s">
        <v>65</v>
      </c>
      <c r="E19" s="116" t="s">
        <v>103</v>
      </c>
      <c r="F19" s="79" t="s">
        <v>104</v>
      </c>
      <c r="G19" s="14" t="s">
        <v>105</v>
      </c>
      <c r="H19" s="79" t="s">
        <v>106</v>
      </c>
      <c r="I19" s="117"/>
      <c r="J19" s="52"/>
      <c r="K19" s="79" t="s">
        <v>59</v>
      </c>
      <c r="L19" s="79" t="s">
        <v>70</v>
      </c>
      <c r="M19" s="79" t="s">
        <v>71</v>
      </c>
      <c r="N19" s="79" t="s">
        <v>72</v>
      </c>
      <c r="O19" s="79" t="s">
        <v>73</v>
      </c>
      <c r="P19" s="79" t="s">
        <v>64</v>
      </c>
    </row>
    <row r="20" spans="3:16" ht="75" x14ac:dyDescent="0.25">
      <c r="C20" s="115">
        <v>15</v>
      </c>
      <c r="D20" s="79" t="s">
        <v>30</v>
      </c>
      <c r="E20" s="116" t="s">
        <v>107</v>
      </c>
      <c r="F20" s="79" t="s">
        <v>108</v>
      </c>
      <c r="G20" s="14" t="s">
        <v>109</v>
      </c>
      <c r="H20" s="79" t="s">
        <v>110</v>
      </c>
      <c r="I20" s="117"/>
      <c r="J20" s="52"/>
      <c r="K20" s="79" t="s">
        <v>59</v>
      </c>
      <c r="L20" s="79" t="s">
        <v>70</v>
      </c>
      <c r="M20" s="79" t="s">
        <v>71</v>
      </c>
      <c r="N20" s="79" t="s">
        <v>72</v>
      </c>
      <c r="O20" s="79" t="s">
        <v>73</v>
      </c>
      <c r="P20" s="79" t="s">
        <v>64</v>
      </c>
    </row>
    <row r="21" spans="3:16" ht="60" x14ac:dyDescent="0.25">
      <c r="C21" s="115">
        <v>16</v>
      </c>
      <c r="D21" s="79" t="s">
        <v>65</v>
      </c>
      <c r="E21" s="116" t="s">
        <v>111</v>
      </c>
      <c r="F21" s="79" t="s">
        <v>112</v>
      </c>
      <c r="G21" s="14" t="s">
        <v>113</v>
      </c>
      <c r="H21" s="79" t="s">
        <v>114</v>
      </c>
      <c r="I21" s="117"/>
      <c r="J21" s="52"/>
      <c r="K21" s="79" t="s">
        <v>59</v>
      </c>
      <c r="L21" s="79" t="s">
        <v>70</v>
      </c>
      <c r="M21" s="79" t="s">
        <v>71</v>
      </c>
      <c r="N21" s="79" t="s">
        <v>72</v>
      </c>
      <c r="O21" s="79" t="s">
        <v>73</v>
      </c>
      <c r="P21" s="79" t="s">
        <v>64</v>
      </c>
    </row>
    <row r="22" spans="3:16" ht="60" x14ac:dyDescent="0.25">
      <c r="C22" s="115">
        <v>17</v>
      </c>
      <c r="D22" s="79" t="s">
        <v>65</v>
      </c>
      <c r="E22" s="116" t="s">
        <v>115</v>
      </c>
      <c r="F22" s="79" t="s">
        <v>116</v>
      </c>
      <c r="G22" s="14" t="s">
        <v>117</v>
      </c>
      <c r="H22" s="79" t="s">
        <v>118</v>
      </c>
      <c r="I22" s="117"/>
      <c r="J22" s="52"/>
      <c r="K22" s="79" t="s">
        <v>59</v>
      </c>
      <c r="L22" s="79" t="s">
        <v>70</v>
      </c>
      <c r="M22" s="79" t="s">
        <v>71</v>
      </c>
      <c r="N22" s="79" t="s">
        <v>72</v>
      </c>
      <c r="O22" s="79" t="s">
        <v>73</v>
      </c>
      <c r="P22" s="79" t="s">
        <v>64</v>
      </c>
    </row>
    <row r="23" spans="3:16" ht="60" x14ac:dyDescent="0.25">
      <c r="C23" s="115">
        <v>18</v>
      </c>
      <c r="D23" s="79" t="s">
        <v>65</v>
      </c>
      <c r="E23" s="116" t="s">
        <v>119</v>
      </c>
      <c r="F23" s="79" t="s">
        <v>120</v>
      </c>
      <c r="G23" s="14" t="s">
        <v>121</v>
      </c>
      <c r="H23" s="79" t="s">
        <v>122</v>
      </c>
      <c r="I23" s="117"/>
      <c r="J23" s="52"/>
      <c r="K23" s="79" t="s">
        <v>59</v>
      </c>
      <c r="L23" s="79" t="s">
        <v>70</v>
      </c>
      <c r="M23" s="79" t="s">
        <v>71</v>
      </c>
      <c r="N23" s="79" t="s">
        <v>72</v>
      </c>
      <c r="O23" s="79" t="s">
        <v>73</v>
      </c>
      <c r="P23" s="79" t="s">
        <v>64</v>
      </c>
    </row>
    <row r="24" spans="3:16" ht="60" x14ac:dyDescent="0.25">
      <c r="C24" s="115">
        <v>19</v>
      </c>
      <c r="D24" s="150" t="s">
        <v>143</v>
      </c>
      <c r="E24" s="116" t="s">
        <v>123</v>
      </c>
      <c r="F24" s="79" t="s">
        <v>124</v>
      </c>
      <c r="G24" s="14" t="s">
        <v>125</v>
      </c>
      <c r="H24" s="79"/>
      <c r="I24" s="117"/>
      <c r="J24" s="52" t="s">
        <v>126</v>
      </c>
      <c r="K24" s="79" t="s">
        <v>59</v>
      </c>
      <c r="L24" s="79" t="s">
        <v>127</v>
      </c>
      <c r="M24" s="79"/>
      <c r="N24" s="79"/>
      <c r="O24" s="79"/>
      <c r="P24" s="10"/>
    </row>
    <row r="25" spans="3:16" ht="60" x14ac:dyDescent="0.25">
      <c r="C25" s="115">
        <v>20</v>
      </c>
      <c r="D25" s="79" t="s">
        <v>65</v>
      </c>
      <c r="E25" s="116" t="s">
        <v>128</v>
      </c>
      <c r="F25" s="79" t="s">
        <v>129</v>
      </c>
      <c r="G25" s="14" t="s">
        <v>130</v>
      </c>
      <c r="H25" s="79" t="s">
        <v>131</v>
      </c>
      <c r="I25" s="118"/>
      <c r="J25" s="52" t="s">
        <v>132</v>
      </c>
      <c r="K25" s="79" t="s">
        <v>59</v>
      </c>
      <c r="L25" s="79" t="s">
        <v>70</v>
      </c>
      <c r="M25" s="79" t="s">
        <v>71</v>
      </c>
      <c r="N25" s="79" t="s">
        <v>72</v>
      </c>
      <c r="O25" s="79" t="s">
        <v>73</v>
      </c>
      <c r="P25" s="79" t="s">
        <v>64</v>
      </c>
    </row>
    <row r="26" spans="3:16" ht="60" x14ac:dyDescent="0.25">
      <c r="C26" s="115">
        <v>24</v>
      </c>
      <c r="D26" s="79" t="s">
        <v>36</v>
      </c>
      <c r="E26" s="116" t="s">
        <v>133</v>
      </c>
      <c r="F26" s="79" t="s">
        <v>134</v>
      </c>
      <c r="G26" s="14" t="s">
        <v>135</v>
      </c>
      <c r="H26" s="79" t="s">
        <v>136</v>
      </c>
      <c r="I26" s="117"/>
      <c r="J26" s="52" t="s">
        <v>137</v>
      </c>
      <c r="K26" s="79" t="s">
        <v>59</v>
      </c>
      <c r="L26" s="79" t="s">
        <v>70</v>
      </c>
      <c r="M26" s="79" t="s">
        <v>71</v>
      </c>
      <c r="N26" s="79" t="s">
        <v>72</v>
      </c>
      <c r="O26" s="79" t="s">
        <v>73</v>
      </c>
      <c r="P26" s="79" t="s">
        <v>64</v>
      </c>
    </row>
    <row r="27" spans="3:16" ht="60" x14ac:dyDescent="0.25">
      <c r="C27" s="115">
        <v>25</v>
      </c>
      <c r="D27" s="79" t="s">
        <v>36</v>
      </c>
      <c r="E27" s="116" t="s">
        <v>138</v>
      </c>
      <c r="F27" s="79" t="s">
        <v>139</v>
      </c>
      <c r="G27" s="14" t="s">
        <v>135</v>
      </c>
      <c r="H27" s="79"/>
      <c r="I27" s="118"/>
      <c r="J27" s="52" t="s">
        <v>140</v>
      </c>
      <c r="K27" s="79" t="s">
        <v>59</v>
      </c>
      <c r="L27" s="79" t="s">
        <v>70</v>
      </c>
      <c r="M27" s="79" t="s">
        <v>71</v>
      </c>
      <c r="N27" s="79" t="s">
        <v>72</v>
      </c>
      <c r="O27" s="79" t="s">
        <v>73</v>
      </c>
      <c r="P27" s="79" t="s">
        <v>64</v>
      </c>
    </row>
    <row r="28" spans="3:16" ht="60" x14ac:dyDescent="0.25">
      <c r="C28" s="115">
        <v>26</v>
      </c>
      <c r="D28" s="79" t="s">
        <v>36</v>
      </c>
      <c r="E28" s="116" t="s">
        <v>141</v>
      </c>
      <c r="F28" s="79" t="s">
        <v>142</v>
      </c>
      <c r="G28" s="14" t="s">
        <v>135</v>
      </c>
      <c r="H28" s="79"/>
      <c r="I28" s="118"/>
      <c r="J28" s="52" t="s">
        <v>140</v>
      </c>
      <c r="K28" s="79" t="s">
        <v>59</v>
      </c>
      <c r="L28" s="79" t="s">
        <v>70</v>
      </c>
      <c r="M28" s="79" t="s">
        <v>71</v>
      </c>
      <c r="N28" s="79" t="s">
        <v>72</v>
      </c>
      <c r="O28" s="79" t="s">
        <v>73</v>
      </c>
      <c r="P28" s="79" t="s">
        <v>64</v>
      </c>
    </row>
    <row r="29" spans="3:16" ht="60" x14ac:dyDescent="0.25">
      <c r="C29" s="115">
        <v>27</v>
      </c>
      <c r="D29" s="79" t="s">
        <v>143</v>
      </c>
      <c r="E29" s="116" t="s">
        <v>144</v>
      </c>
      <c r="F29" s="79" t="s">
        <v>145</v>
      </c>
      <c r="G29" s="14" t="s">
        <v>135</v>
      </c>
      <c r="H29" s="79"/>
      <c r="I29" s="118"/>
      <c r="J29" s="52" t="s">
        <v>140</v>
      </c>
      <c r="K29" s="119" t="s">
        <v>59</v>
      </c>
      <c r="L29" s="119" t="s">
        <v>127</v>
      </c>
      <c r="M29" s="119" t="s">
        <v>64</v>
      </c>
      <c r="N29" s="119"/>
      <c r="O29" s="119"/>
      <c r="P29" s="79"/>
    </row>
    <row r="30" spans="3:16" ht="60" x14ac:dyDescent="0.25">
      <c r="C30" s="115">
        <v>28</v>
      </c>
      <c r="D30" s="79" t="s">
        <v>36</v>
      </c>
      <c r="E30" s="116" t="s">
        <v>146</v>
      </c>
      <c r="F30" s="79" t="s">
        <v>147</v>
      </c>
      <c r="G30" s="14" t="s">
        <v>135</v>
      </c>
      <c r="H30" s="79" t="s">
        <v>148</v>
      </c>
      <c r="I30" s="118"/>
      <c r="J30" s="52" t="s">
        <v>140</v>
      </c>
      <c r="K30" s="79" t="s">
        <v>59</v>
      </c>
      <c r="L30" s="79" t="s">
        <v>70</v>
      </c>
      <c r="M30" s="79" t="s">
        <v>71</v>
      </c>
      <c r="N30" s="79" t="s">
        <v>72</v>
      </c>
      <c r="O30" s="79" t="s">
        <v>73</v>
      </c>
      <c r="P30" s="79" t="s">
        <v>64</v>
      </c>
    </row>
    <row r="31" spans="3:16" ht="60" x14ac:dyDescent="0.25">
      <c r="C31" s="115">
        <v>29</v>
      </c>
      <c r="D31" s="79" t="s">
        <v>36</v>
      </c>
      <c r="E31" s="116" t="s">
        <v>149</v>
      </c>
      <c r="F31" s="79" t="s">
        <v>150</v>
      </c>
      <c r="G31" s="26" t="s">
        <v>151</v>
      </c>
      <c r="H31" s="79" t="s">
        <v>152</v>
      </c>
      <c r="I31" s="118"/>
      <c r="J31" s="52" t="s">
        <v>140</v>
      </c>
      <c r="K31" s="79" t="s">
        <v>59</v>
      </c>
      <c r="L31" s="79" t="s">
        <v>70</v>
      </c>
      <c r="M31" s="79" t="s">
        <v>71</v>
      </c>
      <c r="N31" s="79" t="s">
        <v>72</v>
      </c>
      <c r="O31" s="79" t="s">
        <v>73</v>
      </c>
      <c r="P31" s="79" t="s">
        <v>64</v>
      </c>
    </row>
    <row r="32" spans="3:16" ht="60" x14ac:dyDescent="0.25">
      <c r="C32" s="115">
        <v>30</v>
      </c>
      <c r="D32" s="79" t="s">
        <v>36</v>
      </c>
      <c r="E32" s="116" t="s">
        <v>153</v>
      </c>
      <c r="F32" s="79" t="s">
        <v>154</v>
      </c>
      <c r="G32" s="14" t="s">
        <v>155</v>
      </c>
      <c r="H32" s="79"/>
      <c r="I32" s="118"/>
      <c r="J32" s="52" t="s">
        <v>140</v>
      </c>
      <c r="K32" s="79" t="s">
        <v>59</v>
      </c>
      <c r="L32" s="79" t="s">
        <v>70</v>
      </c>
      <c r="M32" s="79" t="s">
        <v>71</v>
      </c>
      <c r="N32" s="79" t="s">
        <v>72</v>
      </c>
      <c r="O32" s="79" t="s">
        <v>73</v>
      </c>
      <c r="P32" s="79" t="s">
        <v>64</v>
      </c>
    </row>
    <row r="33" spans="3:16" ht="60" x14ac:dyDescent="0.25">
      <c r="C33" s="115">
        <v>31</v>
      </c>
      <c r="D33" s="79" t="s">
        <v>36</v>
      </c>
      <c r="E33" s="116" t="s">
        <v>156</v>
      </c>
      <c r="F33" s="79" t="s">
        <v>157</v>
      </c>
      <c r="G33" s="14" t="s">
        <v>158</v>
      </c>
      <c r="H33" s="79"/>
      <c r="I33" s="118"/>
      <c r="J33" s="52" t="s">
        <v>159</v>
      </c>
      <c r="K33" s="79" t="s">
        <v>59</v>
      </c>
      <c r="L33" s="79" t="s">
        <v>70</v>
      </c>
      <c r="M33" s="79" t="s">
        <v>71</v>
      </c>
      <c r="N33" s="79" t="s">
        <v>72</v>
      </c>
      <c r="O33" s="79" t="s">
        <v>73</v>
      </c>
      <c r="P33" s="79" t="s">
        <v>64</v>
      </c>
    </row>
    <row r="34" spans="3:16" ht="60" x14ac:dyDescent="0.25">
      <c r="C34" s="115">
        <v>32</v>
      </c>
      <c r="D34" s="79" t="s">
        <v>36</v>
      </c>
      <c r="E34" s="116" t="s">
        <v>160</v>
      </c>
      <c r="F34" s="79" t="s">
        <v>161</v>
      </c>
      <c r="G34" s="14" t="s">
        <v>158</v>
      </c>
      <c r="H34" s="79" t="s">
        <v>162</v>
      </c>
      <c r="I34" s="118"/>
      <c r="J34" s="52" t="s">
        <v>163</v>
      </c>
      <c r="K34" s="79" t="s">
        <v>59</v>
      </c>
      <c r="L34" s="79" t="s">
        <v>70</v>
      </c>
      <c r="M34" s="79" t="s">
        <v>71</v>
      </c>
      <c r="N34" s="79" t="s">
        <v>72</v>
      </c>
      <c r="O34" s="79" t="s">
        <v>73</v>
      </c>
      <c r="P34" s="79" t="s">
        <v>64</v>
      </c>
    </row>
    <row r="35" spans="3:16" ht="150" x14ac:dyDescent="0.25">
      <c r="C35" s="115">
        <v>33</v>
      </c>
      <c r="D35" s="79" t="s">
        <v>36</v>
      </c>
      <c r="E35" s="116" t="s">
        <v>164</v>
      </c>
      <c r="F35" s="79" t="s">
        <v>165</v>
      </c>
      <c r="G35" s="14" t="s">
        <v>166</v>
      </c>
      <c r="H35" s="79" t="s">
        <v>167</v>
      </c>
      <c r="I35" s="117"/>
      <c r="J35" s="52"/>
      <c r="K35" s="79" t="s">
        <v>59</v>
      </c>
      <c r="L35" s="79" t="s">
        <v>70</v>
      </c>
      <c r="M35" s="79" t="s">
        <v>71</v>
      </c>
      <c r="N35" s="79" t="s">
        <v>72</v>
      </c>
      <c r="O35" s="79" t="s">
        <v>73</v>
      </c>
      <c r="P35" s="79" t="s">
        <v>64</v>
      </c>
    </row>
    <row r="36" spans="3:16" ht="60" x14ac:dyDescent="0.25">
      <c r="C36" s="115">
        <v>34</v>
      </c>
      <c r="D36" s="79" t="s">
        <v>36</v>
      </c>
      <c r="E36" s="116" t="s">
        <v>168</v>
      </c>
      <c r="F36" s="79" t="s">
        <v>169</v>
      </c>
      <c r="G36" s="14" t="s">
        <v>170</v>
      </c>
      <c r="H36" s="79" t="s">
        <v>171</v>
      </c>
      <c r="I36" s="117"/>
      <c r="J36" s="52"/>
      <c r="K36" s="79" t="s">
        <v>59</v>
      </c>
      <c r="L36" s="79" t="s">
        <v>70</v>
      </c>
      <c r="M36" s="79" t="s">
        <v>71</v>
      </c>
      <c r="N36" s="79" t="s">
        <v>72</v>
      </c>
      <c r="O36" s="79" t="s">
        <v>73</v>
      </c>
      <c r="P36" s="79" t="s">
        <v>64</v>
      </c>
    </row>
    <row r="37" spans="3:16" ht="60" x14ac:dyDescent="0.25">
      <c r="C37" s="115">
        <v>35</v>
      </c>
      <c r="D37" s="79" t="s">
        <v>36</v>
      </c>
      <c r="E37" s="116" t="s">
        <v>172</v>
      </c>
      <c r="F37" s="79" t="s">
        <v>173</v>
      </c>
      <c r="G37" s="14" t="s">
        <v>170</v>
      </c>
      <c r="H37" s="79" t="s">
        <v>174</v>
      </c>
      <c r="I37" s="117"/>
      <c r="J37" s="52"/>
      <c r="K37" s="79" t="s">
        <v>59</v>
      </c>
      <c r="L37" s="79" t="s">
        <v>70</v>
      </c>
      <c r="M37" s="79" t="s">
        <v>71</v>
      </c>
      <c r="N37" s="79" t="s">
        <v>72</v>
      </c>
      <c r="O37" s="79" t="s">
        <v>73</v>
      </c>
      <c r="P37" s="79" t="s">
        <v>64</v>
      </c>
    </row>
    <row r="38" spans="3:16" ht="60" x14ac:dyDescent="0.25">
      <c r="C38" s="115">
        <v>36</v>
      </c>
      <c r="D38" s="79" t="s">
        <v>26</v>
      </c>
      <c r="E38" s="116" t="s">
        <v>175</v>
      </c>
      <c r="F38" s="79" t="s">
        <v>176</v>
      </c>
      <c r="G38" s="14" t="s">
        <v>177</v>
      </c>
      <c r="H38" s="79" t="s">
        <v>178</v>
      </c>
      <c r="I38" s="117"/>
      <c r="J38" s="52"/>
      <c r="K38" s="79" t="s">
        <v>59</v>
      </c>
      <c r="L38" s="79" t="s">
        <v>70</v>
      </c>
      <c r="M38" s="79" t="s">
        <v>71</v>
      </c>
      <c r="N38" s="79" t="s">
        <v>72</v>
      </c>
      <c r="O38" s="79" t="s">
        <v>73</v>
      </c>
      <c r="P38" s="79" t="s">
        <v>64</v>
      </c>
    </row>
    <row r="39" spans="3:16" ht="60" x14ac:dyDescent="0.25">
      <c r="C39" s="115">
        <v>37</v>
      </c>
      <c r="D39" s="79" t="s">
        <v>26</v>
      </c>
      <c r="E39" s="116" t="s">
        <v>179</v>
      </c>
      <c r="F39" s="79" t="s">
        <v>180</v>
      </c>
      <c r="G39" s="14" t="s">
        <v>177</v>
      </c>
      <c r="H39" s="79" t="s">
        <v>181</v>
      </c>
      <c r="I39" s="117"/>
      <c r="J39" s="52"/>
      <c r="K39" s="79" t="s">
        <v>59</v>
      </c>
      <c r="L39" s="79" t="s">
        <v>70</v>
      </c>
      <c r="M39" s="79" t="s">
        <v>71</v>
      </c>
      <c r="N39" s="79" t="s">
        <v>72</v>
      </c>
      <c r="O39" s="79" t="s">
        <v>73</v>
      </c>
      <c r="P39" s="79" t="s">
        <v>64</v>
      </c>
    </row>
    <row r="40" spans="3:16" ht="60" x14ac:dyDescent="0.25">
      <c r="C40" s="115">
        <v>38</v>
      </c>
      <c r="D40" s="79" t="s">
        <v>26</v>
      </c>
      <c r="E40" s="116" t="s">
        <v>182</v>
      </c>
      <c r="F40" s="79" t="s">
        <v>183</v>
      </c>
      <c r="G40" s="14" t="s">
        <v>177</v>
      </c>
      <c r="H40" s="79" t="s">
        <v>184</v>
      </c>
      <c r="I40" s="117"/>
      <c r="J40" s="52"/>
      <c r="K40" s="79" t="s">
        <v>59</v>
      </c>
      <c r="L40" s="79" t="s">
        <v>70</v>
      </c>
      <c r="M40" s="79" t="s">
        <v>71</v>
      </c>
      <c r="N40" s="79" t="s">
        <v>72</v>
      </c>
      <c r="O40" s="79" t="s">
        <v>73</v>
      </c>
      <c r="P40" s="79" t="s">
        <v>64</v>
      </c>
    </row>
    <row r="41" spans="3:16" ht="60" x14ac:dyDescent="0.25">
      <c r="C41" s="115">
        <v>39</v>
      </c>
      <c r="D41" s="79" t="s">
        <v>28</v>
      </c>
      <c r="E41" s="116" t="s">
        <v>185</v>
      </c>
      <c r="F41" s="79" t="s">
        <v>186</v>
      </c>
      <c r="G41" s="14" t="s">
        <v>187</v>
      </c>
      <c r="H41" s="79" t="s">
        <v>188</v>
      </c>
      <c r="I41" s="117"/>
      <c r="J41" s="52"/>
      <c r="K41" s="79" t="s">
        <v>59</v>
      </c>
      <c r="L41" s="79" t="s">
        <v>70</v>
      </c>
      <c r="M41" s="79" t="s">
        <v>71</v>
      </c>
      <c r="N41" s="79" t="s">
        <v>72</v>
      </c>
      <c r="O41" s="79" t="s">
        <v>73</v>
      </c>
      <c r="P41" s="79" t="s">
        <v>64</v>
      </c>
    </row>
    <row r="42" spans="3:16" ht="60" x14ac:dyDescent="0.25">
      <c r="C42" s="115">
        <v>41</v>
      </c>
      <c r="D42" s="79" t="s">
        <v>28</v>
      </c>
      <c r="E42" s="116" t="s">
        <v>189</v>
      </c>
      <c r="F42" s="79" t="s">
        <v>190</v>
      </c>
      <c r="G42" s="14" t="s">
        <v>191</v>
      </c>
      <c r="H42" s="79" t="s">
        <v>192</v>
      </c>
      <c r="I42" s="117"/>
      <c r="J42" s="52"/>
      <c r="K42" s="79" t="s">
        <v>59</v>
      </c>
      <c r="L42" s="79" t="s">
        <v>70</v>
      </c>
      <c r="M42" s="79" t="s">
        <v>71</v>
      </c>
      <c r="N42" s="79" t="s">
        <v>72</v>
      </c>
      <c r="O42" s="79" t="s">
        <v>73</v>
      </c>
      <c r="P42" s="79" t="s">
        <v>64</v>
      </c>
    </row>
    <row r="43" spans="3:16" ht="60" x14ac:dyDescent="0.25">
      <c r="C43" s="115">
        <v>42</v>
      </c>
      <c r="D43" s="79" t="s">
        <v>28</v>
      </c>
      <c r="E43" s="116" t="s">
        <v>193</v>
      </c>
      <c r="F43" s="79" t="s">
        <v>194</v>
      </c>
      <c r="G43" s="14" t="s">
        <v>195</v>
      </c>
      <c r="H43" s="79"/>
      <c r="I43" s="117"/>
      <c r="J43" s="52"/>
      <c r="K43" s="79" t="s">
        <v>59</v>
      </c>
      <c r="L43" s="79" t="s">
        <v>70</v>
      </c>
      <c r="M43" s="79" t="s">
        <v>71</v>
      </c>
      <c r="N43" s="79" t="s">
        <v>72</v>
      </c>
      <c r="O43" s="79" t="s">
        <v>73</v>
      </c>
      <c r="P43" s="79" t="s">
        <v>64</v>
      </c>
    </row>
    <row r="44" spans="3:16" ht="60" x14ac:dyDescent="0.25">
      <c r="C44" s="115">
        <v>43</v>
      </c>
      <c r="D44" s="79" t="s">
        <v>28</v>
      </c>
      <c r="E44" s="116" t="s">
        <v>196</v>
      </c>
      <c r="F44" s="79" t="s">
        <v>197</v>
      </c>
      <c r="G44" s="14" t="s">
        <v>195</v>
      </c>
      <c r="H44" s="79" t="s">
        <v>198</v>
      </c>
      <c r="I44" s="117"/>
      <c r="J44" s="52"/>
      <c r="K44" s="79" t="s">
        <v>59</v>
      </c>
      <c r="L44" s="79" t="s">
        <v>70</v>
      </c>
      <c r="M44" s="79" t="s">
        <v>71</v>
      </c>
      <c r="N44" s="79" t="s">
        <v>72</v>
      </c>
      <c r="O44" s="79" t="s">
        <v>73</v>
      </c>
      <c r="P44" s="79" t="s">
        <v>64</v>
      </c>
    </row>
    <row r="45" spans="3:16" ht="60" x14ac:dyDescent="0.25">
      <c r="C45" s="115">
        <v>44</v>
      </c>
      <c r="D45" s="79" t="s">
        <v>28</v>
      </c>
      <c r="E45" s="116" t="s">
        <v>199</v>
      </c>
      <c r="F45" s="79" t="s">
        <v>200</v>
      </c>
      <c r="G45" s="14" t="s">
        <v>195</v>
      </c>
      <c r="H45" s="79" t="s">
        <v>201</v>
      </c>
      <c r="I45" s="117"/>
      <c r="J45" s="52"/>
      <c r="K45" s="79" t="s">
        <v>59</v>
      </c>
      <c r="L45" s="79" t="s">
        <v>70</v>
      </c>
      <c r="M45" s="79" t="s">
        <v>71</v>
      </c>
      <c r="N45" s="79" t="s">
        <v>72</v>
      </c>
      <c r="O45" s="79" t="s">
        <v>73</v>
      </c>
      <c r="P45" s="79" t="s">
        <v>64</v>
      </c>
    </row>
    <row r="46" spans="3:16" ht="60" x14ac:dyDescent="0.25">
      <c r="C46" s="115">
        <v>45</v>
      </c>
      <c r="D46" s="79" t="s">
        <v>28</v>
      </c>
      <c r="E46" s="116" t="s">
        <v>202</v>
      </c>
      <c r="F46" s="79" t="s">
        <v>203</v>
      </c>
      <c r="G46" s="14" t="s">
        <v>195</v>
      </c>
      <c r="H46" s="79" t="s">
        <v>204</v>
      </c>
      <c r="I46" s="117"/>
      <c r="J46" s="52"/>
      <c r="K46" s="79" t="s">
        <v>59</v>
      </c>
      <c r="L46" s="79" t="s">
        <v>70</v>
      </c>
      <c r="M46" s="79" t="s">
        <v>71</v>
      </c>
      <c r="N46" s="79" t="s">
        <v>72</v>
      </c>
      <c r="O46" s="79" t="s">
        <v>73</v>
      </c>
      <c r="P46" s="79" t="s">
        <v>64</v>
      </c>
    </row>
    <row r="47" spans="3:16" ht="60" x14ac:dyDescent="0.25">
      <c r="C47" s="115">
        <v>46</v>
      </c>
      <c r="D47" s="79" t="s">
        <v>28</v>
      </c>
      <c r="E47" s="116" t="s">
        <v>205</v>
      </c>
      <c r="F47" s="79" t="s">
        <v>206</v>
      </c>
      <c r="G47" s="14" t="s">
        <v>195</v>
      </c>
      <c r="H47" s="79" t="s">
        <v>207</v>
      </c>
      <c r="I47" s="117"/>
      <c r="J47" s="52"/>
      <c r="K47" s="79" t="s">
        <v>59</v>
      </c>
      <c r="L47" s="79" t="s">
        <v>70</v>
      </c>
      <c r="M47" s="79" t="s">
        <v>71</v>
      </c>
      <c r="N47" s="79" t="s">
        <v>72</v>
      </c>
      <c r="O47" s="79" t="s">
        <v>73</v>
      </c>
      <c r="P47" s="79" t="s">
        <v>64</v>
      </c>
    </row>
    <row r="48" spans="3:16" ht="60" x14ac:dyDescent="0.25">
      <c r="C48" s="115">
        <v>47</v>
      </c>
      <c r="D48" s="79" t="s">
        <v>28</v>
      </c>
      <c r="E48" s="116" t="s">
        <v>208</v>
      </c>
      <c r="F48" s="79" t="s">
        <v>209</v>
      </c>
      <c r="G48" s="14" t="s">
        <v>195</v>
      </c>
      <c r="H48" s="79" t="s">
        <v>210</v>
      </c>
      <c r="I48" s="117"/>
      <c r="J48" s="52"/>
      <c r="K48" s="79" t="s">
        <v>59</v>
      </c>
      <c r="L48" s="79" t="s">
        <v>70</v>
      </c>
      <c r="M48" s="79" t="s">
        <v>71</v>
      </c>
      <c r="N48" s="79" t="s">
        <v>72</v>
      </c>
      <c r="O48" s="79" t="s">
        <v>73</v>
      </c>
      <c r="P48" s="79" t="s">
        <v>64</v>
      </c>
    </row>
    <row r="49" spans="3:16" ht="60" x14ac:dyDescent="0.25">
      <c r="C49" s="115">
        <v>48</v>
      </c>
      <c r="D49" s="79" t="s">
        <v>28</v>
      </c>
      <c r="E49" s="116" t="s">
        <v>211</v>
      </c>
      <c r="F49" s="79" t="s">
        <v>212</v>
      </c>
      <c r="G49" s="14" t="s">
        <v>213</v>
      </c>
      <c r="H49" s="79" t="s">
        <v>214</v>
      </c>
      <c r="I49" s="117"/>
      <c r="J49" s="52"/>
      <c r="K49" s="79" t="s">
        <v>59</v>
      </c>
      <c r="L49" s="79" t="s">
        <v>70</v>
      </c>
      <c r="M49" s="79" t="s">
        <v>71</v>
      </c>
      <c r="N49" s="79" t="s">
        <v>72</v>
      </c>
      <c r="O49" s="79" t="s">
        <v>73</v>
      </c>
      <c r="P49" s="79" t="s">
        <v>64</v>
      </c>
    </row>
    <row r="50" spans="3:16" ht="60" x14ac:dyDescent="0.25">
      <c r="C50" s="115">
        <v>52</v>
      </c>
      <c r="D50" s="79" t="s">
        <v>28</v>
      </c>
      <c r="E50" s="116" t="s">
        <v>215</v>
      </c>
      <c r="F50" s="79" t="s">
        <v>216</v>
      </c>
      <c r="G50" s="14" t="s">
        <v>217</v>
      </c>
      <c r="H50" s="79"/>
      <c r="I50" s="117"/>
      <c r="J50" s="52"/>
      <c r="K50" s="79" t="s">
        <v>59</v>
      </c>
      <c r="L50" s="79" t="s">
        <v>70</v>
      </c>
      <c r="M50" s="79" t="s">
        <v>71</v>
      </c>
      <c r="N50" s="79" t="s">
        <v>72</v>
      </c>
      <c r="O50" s="79" t="s">
        <v>73</v>
      </c>
      <c r="P50" s="79" t="s">
        <v>64</v>
      </c>
    </row>
    <row r="51" spans="3:16" ht="60" x14ac:dyDescent="0.25">
      <c r="C51" s="115">
        <v>53</v>
      </c>
      <c r="D51" s="79" t="s">
        <v>26</v>
      </c>
      <c r="E51" s="116" t="s">
        <v>218</v>
      </c>
      <c r="F51" s="79" t="s">
        <v>219</v>
      </c>
      <c r="G51" s="14" t="s">
        <v>220</v>
      </c>
      <c r="H51" s="79"/>
      <c r="I51" s="117"/>
      <c r="J51" s="52"/>
      <c r="K51" s="79" t="s">
        <v>59</v>
      </c>
      <c r="L51" s="79" t="s">
        <v>70</v>
      </c>
      <c r="M51" s="79" t="s">
        <v>71</v>
      </c>
      <c r="N51" s="79" t="s">
        <v>72</v>
      </c>
      <c r="O51" s="79" t="s">
        <v>73</v>
      </c>
      <c r="P51" s="79"/>
    </row>
    <row r="52" spans="3:16" ht="75" x14ac:dyDescent="0.25">
      <c r="C52" s="115">
        <v>54</v>
      </c>
      <c r="D52" s="79" t="s">
        <v>30</v>
      </c>
      <c r="E52" s="116" t="s">
        <v>221</v>
      </c>
      <c r="F52" s="79" t="s">
        <v>222</v>
      </c>
      <c r="G52" s="14" t="s">
        <v>223</v>
      </c>
      <c r="H52" s="79" t="s">
        <v>224</v>
      </c>
      <c r="I52" s="117"/>
      <c r="J52" s="52"/>
      <c r="K52" s="79" t="s">
        <v>59</v>
      </c>
      <c r="L52" s="79" t="s">
        <v>70</v>
      </c>
      <c r="M52" s="79" t="s">
        <v>71</v>
      </c>
      <c r="N52" s="79" t="s">
        <v>72</v>
      </c>
      <c r="O52" s="79" t="s">
        <v>73</v>
      </c>
      <c r="P52" s="79" t="s">
        <v>64</v>
      </c>
    </row>
    <row r="53" spans="3:16" ht="45" x14ac:dyDescent="0.25">
      <c r="C53" s="115">
        <v>55</v>
      </c>
      <c r="D53" s="79" t="s">
        <v>143</v>
      </c>
      <c r="E53" s="116" t="s">
        <v>225</v>
      </c>
      <c r="F53" s="79" t="s">
        <v>226</v>
      </c>
      <c r="G53" s="117"/>
      <c r="H53" s="79"/>
      <c r="I53" s="117"/>
      <c r="J53" s="52" t="s">
        <v>227</v>
      </c>
      <c r="K53" s="119" t="s">
        <v>59</v>
      </c>
      <c r="L53" s="119" t="s">
        <v>127</v>
      </c>
      <c r="M53" s="119"/>
      <c r="N53" s="119"/>
      <c r="O53" s="119"/>
      <c r="P53" s="79"/>
    </row>
    <row r="54" spans="3:16" ht="60" x14ac:dyDescent="0.25">
      <c r="C54" s="115">
        <v>56</v>
      </c>
      <c r="D54" s="79" t="s">
        <v>26</v>
      </c>
      <c r="E54" s="116" t="s">
        <v>228</v>
      </c>
      <c r="F54" s="79" t="s">
        <v>229</v>
      </c>
      <c r="G54" s="14" t="s">
        <v>230</v>
      </c>
      <c r="H54" s="79"/>
      <c r="I54" s="118"/>
      <c r="J54" s="52" t="s">
        <v>231</v>
      </c>
      <c r="K54" s="79" t="s">
        <v>59</v>
      </c>
      <c r="L54" s="79" t="s">
        <v>70</v>
      </c>
      <c r="M54" s="79" t="s">
        <v>71</v>
      </c>
      <c r="N54" s="79" t="s">
        <v>72</v>
      </c>
      <c r="O54" s="79" t="s">
        <v>73</v>
      </c>
      <c r="P54" s="79" t="s">
        <v>64</v>
      </c>
    </row>
    <row r="55" spans="3:16" ht="60" x14ac:dyDescent="0.25">
      <c r="C55" s="115">
        <v>57</v>
      </c>
      <c r="D55" s="79" t="s">
        <v>26</v>
      </c>
      <c r="E55" s="116" t="s">
        <v>232</v>
      </c>
      <c r="F55" s="79" t="s">
        <v>233</v>
      </c>
      <c r="G55" s="14" t="s">
        <v>230</v>
      </c>
      <c r="H55" s="79"/>
      <c r="I55" s="118"/>
      <c r="J55" s="52" t="s">
        <v>231</v>
      </c>
      <c r="K55" s="79" t="s">
        <v>59</v>
      </c>
      <c r="L55" s="79" t="s">
        <v>70</v>
      </c>
      <c r="M55" s="79" t="s">
        <v>71</v>
      </c>
      <c r="N55" s="79" t="s">
        <v>72</v>
      </c>
      <c r="O55" s="79" t="s">
        <v>73</v>
      </c>
      <c r="P55" s="79" t="s">
        <v>64</v>
      </c>
    </row>
    <row r="56" spans="3:16" ht="60" x14ac:dyDescent="0.25">
      <c r="C56" s="115">
        <v>58</v>
      </c>
      <c r="D56" s="79" t="s">
        <v>26</v>
      </c>
      <c r="E56" s="116" t="s">
        <v>234</v>
      </c>
      <c r="F56" s="79" t="s">
        <v>235</v>
      </c>
      <c r="G56" s="14" t="s">
        <v>230</v>
      </c>
      <c r="H56" s="79"/>
      <c r="I56" s="118"/>
      <c r="J56" s="52" t="s">
        <v>231</v>
      </c>
      <c r="K56" s="79" t="s">
        <v>59</v>
      </c>
      <c r="L56" s="79" t="s">
        <v>70</v>
      </c>
      <c r="M56" s="79" t="s">
        <v>71</v>
      </c>
      <c r="N56" s="79" t="s">
        <v>72</v>
      </c>
      <c r="O56" s="79" t="s">
        <v>73</v>
      </c>
      <c r="P56" s="79" t="s">
        <v>64</v>
      </c>
    </row>
    <row r="57" spans="3:16" ht="60" x14ac:dyDescent="0.25">
      <c r="C57" s="115">
        <v>59</v>
      </c>
      <c r="D57" s="79" t="s">
        <v>26</v>
      </c>
      <c r="E57" s="116" t="s">
        <v>236</v>
      </c>
      <c r="F57" s="79" t="s">
        <v>237</v>
      </c>
      <c r="G57" s="14" t="s">
        <v>238</v>
      </c>
      <c r="H57" s="79"/>
      <c r="I57" s="118"/>
      <c r="J57" s="52" t="s">
        <v>231</v>
      </c>
      <c r="K57" s="79" t="s">
        <v>59</v>
      </c>
      <c r="L57" s="79" t="s">
        <v>70</v>
      </c>
      <c r="M57" s="79" t="s">
        <v>71</v>
      </c>
      <c r="N57" s="79" t="s">
        <v>72</v>
      </c>
      <c r="O57" s="79" t="s">
        <v>73</v>
      </c>
      <c r="P57" s="79" t="s">
        <v>64</v>
      </c>
    </row>
    <row r="58" spans="3:16" ht="60" x14ac:dyDescent="0.25">
      <c r="C58" s="115">
        <v>60</v>
      </c>
      <c r="D58" s="79" t="s">
        <v>26</v>
      </c>
      <c r="E58" s="116" t="s">
        <v>239</v>
      </c>
      <c r="F58" s="79" t="s">
        <v>240</v>
      </c>
      <c r="G58" s="14" t="s">
        <v>238</v>
      </c>
      <c r="H58" s="79" t="s">
        <v>241</v>
      </c>
      <c r="I58" s="118"/>
      <c r="J58" s="52" t="s">
        <v>231</v>
      </c>
      <c r="K58" s="79" t="s">
        <v>59</v>
      </c>
      <c r="L58" s="79" t="s">
        <v>70</v>
      </c>
      <c r="M58" s="79" t="s">
        <v>71</v>
      </c>
      <c r="N58" s="79" t="s">
        <v>72</v>
      </c>
      <c r="O58" s="79" t="s">
        <v>73</v>
      </c>
      <c r="P58" s="79" t="s">
        <v>64</v>
      </c>
    </row>
    <row r="59" spans="3:16" ht="60" x14ac:dyDescent="0.25">
      <c r="C59" s="115">
        <v>61</v>
      </c>
      <c r="D59" s="79" t="s">
        <v>26</v>
      </c>
      <c r="E59" s="116" t="s">
        <v>242</v>
      </c>
      <c r="F59" s="79" t="s">
        <v>243</v>
      </c>
      <c r="G59" s="14" t="s">
        <v>238</v>
      </c>
      <c r="H59" s="79" t="s">
        <v>244</v>
      </c>
      <c r="I59" s="118"/>
      <c r="J59" s="52" t="s">
        <v>231</v>
      </c>
      <c r="K59" s="79" t="s">
        <v>59</v>
      </c>
      <c r="L59" s="79" t="s">
        <v>70</v>
      </c>
      <c r="M59" s="79" t="s">
        <v>71</v>
      </c>
      <c r="N59" s="79" t="s">
        <v>72</v>
      </c>
      <c r="O59" s="79" t="s">
        <v>73</v>
      </c>
      <c r="P59" s="79" t="s">
        <v>64</v>
      </c>
    </row>
    <row r="60" spans="3:16" ht="60" x14ac:dyDescent="0.25">
      <c r="C60" s="115">
        <v>62</v>
      </c>
      <c r="D60" s="79" t="s">
        <v>26</v>
      </c>
      <c r="E60" s="116" t="s">
        <v>245</v>
      </c>
      <c r="F60" s="79" t="s">
        <v>246</v>
      </c>
      <c r="G60" s="14" t="s">
        <v>238</v>
      </c>
      <c r="H60" s="79" t="s">
        <v>247</v>
      </c>
      <c r="I60" s="118"/>
      <c r="J60" s="52" t="s">
        <v>231</v>
      </c>
      <c r="K60" s="79" t="s">
        <v>59</v>
      </c>
      <c r="L60" s="79" t="s">
        <v>70</v>
      </c>
      <c r="M60" s="79" t="s">
        <v>71</v>
      </c>
      <c r="N60" s="79" t="s">
        <v>72</v>
      </c>
      <c r="O60" s="79" t="s">
        <v>73</v>
      </c>
      <c r="P60" s="79" t="s">
        <v>64</v>
      </c>
    </row>
    <row r="61" spans="3:16" ht="60" x14ac:dyDescent="0.25">
      <c r="C61" s="115">
        <v>63</v>
      </c>
      <c r="D61" s="79" t="s">
        <v>38</v>
      </c>
      <c r="E61" s="116" t="s">
        <v>248</v>
      </c>
      <c r="F61" s="79" t="s">
        <v>249</v>
      </c>
      <c r="G61" s="14" t="s">
        <v>250</v>
      </c>
      <c r="H61" s="79" t="s">
        <v>251</v>
      </c>
      <c r="I61" s="117"/>
      <c r="J61" s="52"/>
      <c r="K61" s="79" t="s">
        <v>59</v>
      </c>
      <c r="L61" s="79" t="s">
        <v>70</v>
      </c>
      <c r="M61" s="79" t="s">
        <v>71</v>
      </c>
      <c r="N61" s="79" t="s">
        <v>72</v>
      </c>
      <c r="O61" s="79" t="s">
        <v>73</v>
      </c>
      <c r="P61" s="79" t="s">
        <v>64</v>
      </c>
    </row>
    <row r="62" spans="3:16" ht="60" x14ac:dyDescent="0.25">
      <c r="C62" s="115">
        <v>64</v>
      </c>
      <c r="D62" s="79" t="s">
        <v>38</v>
      </c>
      <c r="E62" s="116" t="s">
        <v>252</v>
      </c>
      <c r="F62" s="79" t="s">
        <v>253</v>
      </c>
      <c r="G62" s="14" t="s">
        <v>250</v>
      </c>
      <c r="H62" s="79" t="s">
        <v>254</v>
      </c>
      <c r="I62" s="117"/>
      <c r="J62" s="52"/>
      <c r="K62" s="79" t="s">
        <v>59</v>
      </c>
      <c r="L62" s="79" t="s">
        <v>70</v>
      </c>
      <c r="M62" s="79" t="s">
        <v>71</v>
      </c>
      <c r="N62" s="79" t="s">
        <v>72</v>
      </c>
      <c r="O62" s="79" t="s">
        <v>73</v>
      </c>
      <c r="P62" s="79" t="s">
        <v>64</v>
      </c>
    </row>
    <row r="63" spans="3:16" ht="60" x14ac:dyDescent="0.25">
      <c r="C63" s="115">
        <v>65</v>
      </c>
      <c r="D63" s="79" t="s">
        <v>26</v>
      </c>
      <c r="E63" s="116" t="s">
        <v>255</v>
      </c>
      <c r="F63" s="79" t="s">
        <v>256</v>
      </c>
      <c r="G63" s="14" t="s">
        <v>257</v>
      </c>
      <c r="H63" s="79" t="s">
        <v>258</v>
      </c>
      <c r="I63" s="117"/>
      <c r="J63" s="52"/>
      <c r="K63" s="79" t="s">
        <v>59</v>
      </c>
      <c r="L63" s="79" t="s">
        <v>70</v>
      </c>
      <c r="M63" s="79" t="s">
        <v>71</v>
      </c>
      <c r="N63" s="79" t="s">
        <v>72</v>
      </c>
      <c r="O63" s="79" t="s">
        <v>73</v>
      </c>
      <c r="P63" s="79" t="s">
        <v>64</v>
      </c>
    </row>
    <row r="64" spans="3:16" ht="60" x14ac:dyDescent="0.25">
      <c r="C64" s="115">
        <v>66</v>
      </c>
      <c r="D64" s="79" t="s">
        <v>26</v>
      </c>
      <c r="E64" s="116" t="s">
        <v>259</v>
      </c>
      <c r="F64" s="79" t="s">
        <v>260</v>
      </c>
      <c r="G64" s="14" t="s">
        <v>261</v>
      </c>
      <c r="H64" s="79" t="s">
        <v>262</v>
      </c>
      <c r="I64" s="117"/>
      <c r="J64" s="52"/>
      <c r="K64" s="79" t="s">
        <v>59</v>
      </c>
      <c r="L64" s="79" t="s">
        <v>70</v>
      </c>
      <c r="M64" s="79" t="s">
        <v>71</v>
      </c>
      <c r="N64" s="79" t="s">
        <v>72</v>
      </c>
      <c r="O64" s="79" t="s">
        <v>73</v>
      </c>
      <c r="P64" s="79" t="s">
        <v>64</v>
      </c>
    </row>
    <row r="65" spans="3:16" ht="60" x14ac:dyDescent="0.25">
      <c r="C65" s="115">
        <v>67</v>
      </c>
      <c r="D65" s="79" t="s">
        <v>26</v>
      </c>
      <c r="E65" s="116" t="s">
        <v>263</v>
      </c>
      <c r="F65" s="79" t="s">
        <v>264</v>
      </c>
      <c r="G65" s="14" t="s">
        <v>261</v>
      </c>
      <c r="H65" s="79" t="s">
        <v>265</v>
      </c>
      <c r="I65" s="117"/>
      <c r="J65" s="52"/>
      <c r="K65" s="79" t="s">
        <v>59</v>
      </c>
      <c r="L65" s="79" t="s">
        <v>70</v>
      </c>
      <c r="M65" s="79" t="s">
        <v>71</v>
      </c>
      <c r="N65" s="79" t="s">
        <v>72</v>
      </c>
      <c r="O65" s="79" t="s">
        <v>73</v>
      </c>
      <c r="P65" s="79" t="s">
        <v>64</v>
      </c>
    </row>
    <row r="66" spans="3:16" ht="60" x14ac:dyDescent="0.25">
      <c r="C66" s="115">
        <v>68</v>
      </c>
      <c r="D66" s="79" t="s">
        <v>26</v>
      </c>
      <c r="E66" s="116" t="s">
        <v>266</v>
      </c>
      <c r="F66" s="79" t="s">
        <v>267</v>
      </c>
      <c r="G66" s="14" t="s">
        <v>261</v>
      </c>
      <c r="H66" s="79" t="s">
        <v>268</v>
      </c>
      <c r="I66" s="117"/>
      <c r="J66" s="52"/>
      <c r="K66" s="79" t="s">
        <v>59</v>
      </c>
      <c r="L66" s="79" t="s">
        <v>70</v>
      </c>
      <c r="M66" s="79" t="s">
        <v>71</v>
      </c>
      <c r="N66" s="79" t="s">
        <v>72</v>
      </c>
      <c r="O66" s="79" t="s">
        <v>73</v>
      </c>
      <c r="P66" s="79" t="s">
        <v>64</v>
      </c>
    </row>
    <row r="67" spans="3:16" ht="60" x14ac:dyDescent="0.25">
      <c r="C67" s="115">
        <v>69</v>
      </c>
      <c r="D67" s="79" t="s">
        <v>26</v>
      </c>
      <c r="E67" s="116" t="s">
        <v>269</v>
      </c>
      <c r="F67" s="79" t="s">
        <v>270</v>
      </c>
      <c r="G67" s="14" t="s">
        <v>271</v>
      </c>
      <c r="H67" s="79" t="s">
        <v>272</v>
      </c>
      <c r="I67" s="117"/>
      <c r="J67" s="52"/>
      <c r="K67" s="79" t="s">
        <v>59</v>
      </c>
      <c r="L67" s="79" t="s">
        <v>70</v>
      </c>
      <c r="M67" s="79" t="s">
        <v>71</v>
      </c>
      <c r="N67" s="79" t="s">
        <v>72</v>
      </c>
      <c r="O67" s="79" t="s">
        <v>73</v>
      </c>
      <c r="P67" s="79" t="s">
        <v>64</v>
      </c>
    </row>
    <row r="68" spans="3:16" ht="60" x14ac:dyDescent="0.25">
      <c r="C68" s="115">
        <v>70</v>
      </c>
      <c r="D68" s="79" t="s">
        <v>26</v>
      </c>
      <c r="E68" s="116" t="s">
        <v>273</v>
      </c>
      <c r="F68" s="79" t="s">
        <v>274</v>
      </c>
      <c r="G68" s="14" t="s">
        <v>275</v>
      </c>
      <c r="H68" s="79" t="s">
        <v>276</v>
      </c>
      <c r="I68" s="118"/>
      <c r="J68" s="52" t="s">
        <v>277</v>
      </c>
      <c r="K68" s="79" t="s">
        <v>59</v>
      </c>
      <c r="L68" s="79" t="s">
        <v>70</v>
      </c>
      <c r="M68" s="79" t="s">
        <v>71</v>
      </c>
      <c r="N68" s="79" t="s">
        <v>72</v>
      </c>
      <c r="O68" s="79" t="s">
        <v>73</v>
      </c>
      <c r="P68" s="79" t="s">
        <v>64</v>
      </c>
    </row>
    <row r="69" spans="3:16" ht="60" x14ac:dyDescent="0.25">
      <c r="C69" s="115">
        <v>71</v>
      </c>
      <c r="D69" s="79" t="s">
        <v>26</v>
      </c>
      <c r="E69" s="116" t="s">
        <v>278</v>
      </c>
      <c r="F69" s="79" t="s">
        <v>279</v>
      </c>
      <c r="G69" s="14" t="s">
        <v>275</v>
      </c>
      <c r="H69" s="79"/>
      <c r="I69" s="118"/>
      <c r="J69" s="52" t="s">
        <v>280</v>
      </c>
      <c r="K69" s="79" t="s">
        <v>59</v>
      </c>
      <c r="L69" s="79" t="s">
        <v>70</v>
      </c>
      <c r="M69" s="79" t="s">
        <v>71</v>
      </c>
      <c r="N69" s="79" t="s">
        <v>72</v>
      </c>
      <c r="O69" s="79" t="s">
        <v>73</v>
      </c>
      <c r="P69" s="79" t="s">
        <v>64</v>
      </c>
    </row>
    <row r="70" spans="3:16" ht="60" x14ac:dyDescent="0.25">
      <c r="C70" s="115">
        <v>72</v>
      </c>
      <c r="D70" s="79" t="s">
        <v>26</v>
      </c>
      <c r="E70" s="116" t="s">
        <v>281</v>
      </c>
      <c r="F70" s="79" t="s">
        <v>282</v>
      </c>
      <c r="G70" s="14" t="s">
        <v>275</v>
      </c>
      <c r="H70" s="79"/>
      <c r="I70" s="118"/>
      <c r="J70" s="52" t="s">
        <v>280</v>
      </c>
      <c r="K70" s="79" t="s">
        <v>59</v>
      </c>
      <c r="L70" s="79" t="s">
        <v>70</v>
      </c>
      <c r="M70" s="79" t="s">
        <v>71</v>
      </c>
      <c r="N70" s="79" t="s">
        <v>72</v>
      </c>
      <c r="O70" s="79" t="s">
        <v>73</v>
      </c>
      <c r="P70" s="79" t="s">
        <v>64</v>
      </c>
    </row>
    <row r="71" spans="3:16" ht="60" x14ac:dyDescent="0.25">
      <c r="C71" s="115">
        <v>73</v>
      </c>
      <c r="D71" s="79" t="s">
        <v>38</v>
      </c>
      <c r="E71" s="116" t="s">
        <v>283</v>
      </c>
      <c r="F71" s="79" t="s">
        <v>284</v>
      </c>
      <c r="G71" s="14" t="s">
        <v>285</v>
      </c>
      <c r="H71" s="79" t="s">
        <v>286</v>
      </c>
      <c r="I71" s="117"/>
      <c r="J71" s="52"/>
      <c r="K71" s="79" t="s">
        <v>59</v>
      </c>
      <c r="L71" s="79" t="s">
        <v>70</v>
      </c>
      <c r="M71" s="79" t="s">
        <v>71</v>
      </c>
      <c r="N71" s="79" t="s">
        <v>72</v>
      </c>
      <c r="O71" s="79" t="s">
        <v>73</v>
      </c>
      <c r="P71" s="79" t="s">
        <v>64</v>
      </c>
    </row>
    <row r="72" spans="3:16" ht="45" x14ac:dyDescent="0.25">
      <c r="C72" s="115">
        <v>74</v>
      </c>
      <c r="D72" s="79" t="s">
        <v>143</v>
      </c>
      <c r="E72" s="116" t="s">
        <v>287</v>
      </c>
      <c r="F72" s="79" t="s">
        <v>288</v>
      </c>
      <c r="G72" s="14" t="s">
        <v>289</v>
      </c>
      <c r="H72" s="79"/>
      <c r="I72" s="117"/>
      <c r="J72" s="52" t="s">
        <v>290</v>
      </c>
      <c r="K72" s="119" t="s">
        <v>59</v>
      </c>
      <c r="L72" s="119" t="s">
        <v>127</v>
      </c>
      <c r="M72" s="119"/>
      <c r="N72" s="119"/>
      <c r="O72" s="119"/>
      <c r="P72" s="79"/>
    </row>
    <row r="73" spans="3:16" ht="60" x14ac:dyDescent="0.25">
      <c r="C73" s="115">
        <v>75</v>
      </c>
      <c r="D73" s="79" t="s">
        <v>26</v>
      </c>
      <c r="E73" s="116" t="s">
        <v>291</v>
      </c>
      <c r="F73" s="79" t="s">
        <v>292</v>
      </c>
      <c r="G73" s="14" t="s">
        <v>289</v>
      </c>
      <c r="H73" s="79"/>
      <c r="I73" s="118"/>
      <c r="J73" s="52" t="s">
        <v>293</v>
      </c>
      <c r="K73" s="79" t="s">
        <v>59</v>
      </c>
      <c r="L73" s="79" t="s">
        <v>70</v>
      </c>
      <c r="M73" s="79" t="s">
        <v>71</v>
      </c>
      <c r="N73" s="79" t="s">
        <v>72</v>
      </c>
      <c r="O73" s="79" t="s">
        <v>73</v>
      </c>
      <c r="P73" s="79" t="s">
        <v>64</v>
      </c>
    </row>
    <row r="74" spans="3:16" ht="60" x14ac:dyDescent="0.25">
      <c r="C74" s="115">
        <v>76</v>
      </c>
      <c r="D74" s="79" t="s">
        <v>26</v>
      </c>
      <c r="E74" s="116" t="s">
        <v>294</v>
      </c>
      <c r="F74" s="79" t="s">
        <v>295</v>
      </c>
      <c r="G74" s="14" t="s">
        <v>289</v>
      </c>
      <c r="H74" s="79"/>
      <c r="I74" s="118"/>
      <c r="J74" s="52" t="s">
        <v>293</v>
      </c>
      <c r="K74" s="79" t="s">
        <v>59</v>
      </c>
      <c r="L74" s="79" t="s">
        <v>70</v>
      </c>
      <c r="M74" s="79" t="s">
        <v>71</v>
      </c>
      <c r="N74" s="79" t="s">
        <v>72</v>
      </c>
      <c r="O74" s="79" t="s">
        <v>73</v>
      </c>
      <c r="P74" s="79" t="s">
        <v>64</v>
      </c>
    </row>
    <row r="75" spans="3:16" ht="60" x14ac:dyDescent="0.25">
      <c r="C75" s="115">
        <v>77</v>
      </c>
      <c r="D75" s="79" t="s">
        <v>26</v>
      </c>
      <c r="E75" s="116" t="s">
        <v>296</v>
      </c>
      <c r="F75" s="79" t="s">
        <v>297</v>
      </c>
      <c r="G75" s="14" t="s">
        <v>289</v>
      </c>
      <c r="H75" s="79" t="s">
        <v>298</v>
      </c>
      <c r="I75" s="118"/>
      <c r="J75" s="52" t="s">
        <v>293</v>
      </c>
      <c r="K75" s="79" t="s">
        <v>59</v>
      </c>
      <c r="L75" s="79" t="s">
        <v>70</v>
      </c>
      <c r="M75" s="79" t="s">
        <v>71</v>
      </c>
      <c r="N75" s="79" t="s">
        <v>72</v>
      </c>
      <c r="O75" s="79" t="s">
        <v>73</v>
      </c>
      <c r="P75" s="79" t="s">
        <v>64</v>
      </c>
    </row>
    <row r="76" spans="3:16" ht="45" x14ac:dyDescent="0.25">
      <c r="C76" s="115">
        <v>78</v>
      </c>
      <c r="D76" s="79" t="s">
        <v>143</v>
      </c>
      <c r="E76" s="116" t="s">
        <v>299</v>
      </c>
      <c r="F76" s="79" t="s">
        <v>300</v>
      </c>
      <c r="G76" s="117"/>
      <c r="H76" s="79"/>
      <c r="I76" s="117"/>
      <c r="J76" s="52" t="s">
        <v>301</v>
      </c>
      <c r="K76" s="119" t="s">
        <v>59</v>
      </c>
      <c r="L76" s="119" t="s">
        <v>127</v>
      </c>
      <c r="M76" s="119"/>
      <c r="N76" s="119"/>
      <c r="O76" s="119"/>
      <c r="P76" s="79"/>
    </row>
    <row r="77" spans="3:16" ht="60" x14ac:dyDescent="0.25">
      <c r="C77" s="115">
        <v>79</v>
      </c>
      <c r="D77" s="79" t="s">
        <v>26</v>
      </c>
      <c r="E77" s="116" t="s">
        <v>302</v>
      </c>
      <c r="F77" s="79" t="s">
        <v>303</v>
      </c>
      <c r="G77" s="14" t="s">
        <v>304</v>
      </c>
      <c r="H77" s="79"/>
      <c r="I77" s="118"/>
      <c r="J77" s="52" t="s">
        <v>305</v>
      </c>
      <c r="K77" s="79" t="s">
        <v>59</v>
      </c>
      <c r="L77" s="79" t="s">
        <v>70</v>
      </c>
      <c r="M77" s="79" t="s">
        <v>71</v>
      </c>
      <c r="N77" s="79" t="s">
        <v>72</v>
      </c>
      <c r="O77" s="79" t="s">
        <v>73</v>
      </c>
      <c r="P77" s="79" t="s">
        <v>64</v>
      </c>
    </row>
    <row r="78" spans="3:16" ht="60" x14ac:dyDescent="0.25">
      <c r="C78" s="115">
        <v>80</v>
      </c>
      <c r="D78" s="79" t="s">
        <v>26</v>
      </c>
      <c r="E78" s="116" t="s">
        <v>306</v>
      </c>
      <c r="F78" s="79" t="s">
        <v>307</v>
      </c>
      <c r="G78" s="14" t="s">
        <v>304</v>
      </c>
      <c r="H78" s="79" t="s">
        <v>308</v>
      </c>
      <c r="I78" s="118"/>
      <c r="J78" s="52" t="s">
        <v>305</v>
      </c>
      <c r="K78" s="79" t="s">
        <v>59</v>
      </c>
      <c r="L78" s="79" t="s">
        <v>70</v>
      </c>
      <c r="M78" s="79" t="s">
        <v>71</v>
      </c>
      <c r="N78" s="79" t="s">
        <v>72</v>
      </c>
      <c r="O78" s="79" t="s">
        <v>73</v>
      </c>
      <c r="P78" s="79" t="s">
        <v>64</v>
      </c>
    </row>
    <row r="79" spans="3:16" ht="60" x14ac:dyDescent="0.25">
      <c r="C79" s="115">
        <v>81</v>
      </c>
      <c r="D79" s="79" t="s">
        <v>26</v>
      </c>
      <c r="E79" s="116" t="s">
        <v>309</v>
      </c>
      <c r="F79" s="79" t="s">
        <v>310</v>
      </c>
      <c r="G79" s="14" t="s">
        <v>311</v>
      </c>
      <c r="H79" s="79" t="s">
        <v>308</v>
      </c>
      <c r="I79" s="118"/>
      <c r="J79" s="52" t="s">
        <v>305</v>
      </c>
      <c r="K79" s="79" t="s">
        <v>59</v>
      </c>
      <c r="L79" s="79" t="s">
        <v>70</v>
      </c>
      <c r="M79" s="79" t="s">
        <v>71</v>
      </c>
      <c r="N79" s="79" t="s">
        <v>72</v>
      </c>
      <c r="O79" s="79" t="s">
        <v>73</v>
      </c>
      <c r="P79" s="79" t="s">
        <v>64</v>
      </c>
    </row>
    <row r="80" spans="3:16" ht="45" x14ac:dyDescent="0.25">
      <c r="C80" s="115">
        <v>82</v>
      </c>
      <c r="D80" s="79" t="s">
        <v>143</v>
      </c>
      <c r="E80" s="116" t="s">
        <v>312</v>
      </c>
      <c r="F80" s="79" t="s">
        <v>313</v>
      </c>
      <c r="G80" s="117"/>
      <c r="H80" s="79"/>
      <c r="I80" s="117"/>
      <c r="J80" s="52" t="s">
        <v>314</v>
      </c>
      <c r="K80" s="119" t="s">
        <v>59</v>
      </c>
      <c r="L80" s="119" t="s">
        <v>127</v>
      </c>
      <c r="M80" s="119"/>
      <c r="N80" s="119"/>
      <c r="O80" s="119"/>
      <c r="P80" s="79"/>
    </row>
    <row r="81" spans="3:16" ht="60" x14ac:dyDescent="0.25">
      <c r="C81" s="115">
        <v>83</v>
      </c>
      <c r="D81" s="79" t="s">
        <v>32</v>
      </c>
      <c r="E81" s="116" t="s">
        <v>315</v>
      </c>
      <c r="F81" s="79" t="s">
        <v>316</v>
      </c>
      <c r="G81" s="14" t="s">
        <v>320</v>
      </c>
      <c r="H81" s="79"/>
      <c r="I81" s="118"/>
      <c r="J81" s="52" t="s">
        <v>317</v>
      </c>
      <c r="K81" s="79" t="s">
        <v>59</v>
      </c>
      <c r="L81" s="79" t="s">
        <v>70</v>
      </c>
      <c r="M81" s="79" t="s">
        <v>71</v>
      </c>
      <c r="N81" s="79" t="s">
        <v>72</v>
      </c>
      <c r="O81" s="79" t="s">
        <v>73</v>
      </c>
      <c r="P81" s="79" t="s">
        <v>64</v>
      </c>
    </row>
    <row r="82" spans="3:16" ht="105" x14ac:dyDescent="0.25">
      <c r="C82" s="115">
        <v>84</v>
      </c>
      <c r="D82" s="79" t="s">
        <v>32</v>
      </c>
      <c r="E82" s="116" t="s">
        <v>318</v>
      </c>
      <c r="F82" s="79" t="s">
        <v>319</v>
      </c>
      <c r="G82" s="14" t="s">
        <v>320</v>
      </c>
      <c r="H82" s="79"/>
      <c r="I82" s="118"/>
      <c r="J82" s="52" t="s">
        <v>317</v>
      </c>
      <c r="K82" s="79" t="s">
        <v>59</v>
      </c>
      <c r="L82" s="79" t="s">
        <v>70</v>
      </c>
      <c r="M82" s="79" t="s">
        <v>71</v>
      </c>
      <c r="N82" s="79" t="s">
        <v>72</v>
      </c>
      <c r="O82" s="79" t="s">
        <v>73</v>
      </c>
      <c r="P82" s="79" t="s">
        <v>64</v>
      </c>
    </row>
    <row r="83" spans="3:16" ht="60" x14ac:dyDescent="0.25">
      <c r="C83" s="115">
        <v>85</v>
      </c>
      <c r="D83" s="79" t="s">
        <v>32</v>
      </c>
      <c r="E83" s="116" t="s">
        <v>321</v>
      </c>
      <c r="F83" s="79" t="s">
        <v>322</v>
      </c>
      <c r="G83" s="14" t="s">
        <v>320</v>
      </c>
      <c r="H83" s="79" t="s">
        <v>323</v>
      </c>
      <c r="I83" s="118"/>
      <c r="J83" s="52" t="s">
        <v>317</v>
      </c>
      <c r="K83" s="79" t="s">
        <v>59</v>
      </c>
      <c r="L83" s="79" t="s">
        <v>70</v>
      </c>
      <c r="M83" s="79" t="s">
        <v>71</v>
      </c>
      <c r="N83" s="79" t="s">
        <v>72</v>
      </c>
      <c r="O83" s="79" t="s">
        <v>73</v>
      </c>
      <c r="P83" s="79" t="s">
        <v>64</v>
      </c>
    </row>
    <row r="84" spans="3:16" ht="60" x14ac:dyDescent="0.25">
      <c r="C84" s="115">
        <v>88</v>
      </c>
      <c r="D84" s="79" t="s">
        <v>32</v>
      </c>
      <c r="E84" s="116" t="s">
        <v>324</v>
      </c>
      <c r="F84" s="79" t="s">
        <v>325</v>
      </c>
      <c r="G84" s="14" t="s">
        <v>320</v>
      </c>
      <c r="H84" s="79" t="s">
        <v>326</v>
      </c>
      <c r="I84" s="118"/>
      <c r="J84" s="52" t="s">
        <v>317</v>
      </c>
      <c r="K84" s="79" t="s">
        <v>59</v>
      </c>
      <c r="L84" s="79" t="s">
        <v>70</v>
      </c>
      <c r="M84" s="79" t="s">
        <v>71</v>
      </c>
      <c r="N84" s="79" t="s">
        <v>72</v>
      </c>
      <c r="O84" s="79" t="s">
        <v>73</v>
      </c>
      <c r="P84" s="79" t="s">
        <v>64</v>
      </c>
    </row>
    <row r="85" spans="3:16" ht="75" x14ac:dyDescent="0.25">
      <c r="C85" s="115">
        <v>89</v>
      </c>
      <c r="D85" s="79" t="s">
        <v>32</v>
      </c>
      <c r="E85" s="116" t="s">
        <v>327</v>
      </c>
      <c r="F85" s="79" t="s">
        <v>328</v>
      </c>
      <c r="G85" s="14" t="s">
        <v>320</v>
      </c>
      <c r="H85" s="79" t="s">
        <v>329</v>
      </c>
      <c r="I85" s="118"/>
      <c r="J85" s="52" t="s">
        <v>317</v>
      </c>
      <c r="K85" s="79" t="s">
        <v>59</v>
      </c>
      <c r="L85" s="79" t="s">
        <v>70</v>
      </c>
      <c r="M85" s="79" t="s">
        <v>71</v>
      </c>
      <c r="N85" s="79" t="s">
        <v>72</v>
      </c>
      <c r="O85" s="79" t="s">
        <v>73</v>
      </c>
      <c r="P85" s="79" t="s">
        <v>64</v>
      </c>
    </row>
    <row r="86" spans="3:16" ht="45" x14ac:dyDescent="0.25">
      <c r="C86" s="115">
        <v>90</v>
      </c>
      <c r="D86" s="79" t="s">
        <v>143</v>
      </c>
      <c r="E86" s="116" t="s">
        <v>330</v>
      </c>
      <c r="F86" s="79" t="s">
        <v>331</v>
      </c>
      <c r="G86" s="14" t="s">
        <v>332</v>
      </c>
      <c r="H86" s="79"/>
      <c r="I86" s="117"/>
      <c r="J86" s="52" t="s">
        <v>333</v>
      </c>
      <c r="K86" s="119" t="s">
        <v>59</v>
      </c>
      <c r="L86" s="119" t="s">
        <v>127</v>
      </c>
      <c r="M86" s="119"/>
      <c r="N86" s="119"/>
      <c r="O86" s="119"/>
      <c r="P86" s="79"/>
    </row>
    <row r="87" spans="3:16" ht="60" x14ac:dyDescent="0.25">
      <c r="C87" s="115">
        <v>91</v>
      </c>
      <c r="D87" s="79" t="s">
        <v>32</v>
      </c>
      <c r="E87" s="116" t="s">
        <v>334</v>
      </c>
      <c r="F87" s="79" t="s">
        <v>335</v>
      </c>
      <c r="G87" s="14" t="s">
        <v>332</v>
      </c>
      <c r="H87" s="79"/>
      <c r="I87" s="118"/>
      <c r="J87" s="52" t="s">
        <v>336</v>
      </c>
      <c r="K87" s="79" t="s">
        <v>59</v>
      </c>
      <c r="L87" s="79" t="s">
        <v>70</v>
      </c>
      <c r="M87" s="79" t="s">
        <v>71</v>
      </c>
      <c r="N87" s="79" t="s">
        <v>72</v>
      </c>
      <c r="O87" s="79" t="s">
        <v>73</v>
      </c>
      <c r="P87" s="79" t="s">
        <v>64</v>
      </c>
    </row>
    <row r="88" spans="3:16" ht="60" x14ac:dyDescent="0.25">
      <c r="C88" s="115">
        <v>92</v>
      </c>
      <c r="D88" s="79" t="s">
        <v>32</v>
      </c>
      <c r="E88" s="116" t="s">
        <v>337</v>
      </c>
      <c r="F88" s="79" t="s">
        <v>338</v>
      </c>
      <c r="G88" s="14" t="s">
        <v>332</v>
      </c>
      <c r="H88" s="79" t="s">
        <v>339</v>
      </c>
      <c r="I88" s="118"/>
      <c r="J88" s="52" t="s">
        <v>336</v>
      </c>
      <c r="K88" s="79" t="s">
        <v>59</v>
      </c>
      <c r="L88" s="79" t="s">
        <v>70</v>
      </c>
      <c r="M88" s="79" t="s">
        <v>71</v>
      </c>
      <c r="N88" s="79" t="s">
        <v>72</v>
      </c>
      <c r="O88" s="79" t="s">
        <v>73</v>
      </c>
      <c r="P88" s="79" t="s">
        <v>64</v>
      </c>
    </row>
    <row r="89" spans="3:16" ht="60" x14ac:dyDescent="0.25">
      <c r="C89" s="115">
        <v>93</v>
      </c>
      <c r="D89" s="79" t="s">
        <v>32</v>
      </c>
      <c r="E89" s="116" t="s">
        <v>340</v>
      </c>
      <c r="F89" s="79" t="s">
        <v>341</v>
      </c>
      <c r="G89" s="14" t="s">
        <v>342</v>
      </c>
      <c r="H89" s="79" t="s">
        <v>343</v>
      </c>
      <c r="I89" s="118"/>
      <c r="J89" s="52" t="s">
        <v>336</v>
      </c>
      <c r="K89" s="79" t="s">
        <v>59</v>
      </c>
      <c r="L89" s="79" t="s">
        <v>70</v>
      </c>
      <c r="M89" s="79" t="s">
        <v>71</v>
      </c>
      <c r="N89" s="79" t="s">
        <v>72</v>
      </c>
      <c r="O89" s="79" t="s">
        <v>73</v>
      </c>
      <c r="P89" s="79" t="s">
        <v>64</v>
      </c>
    </row>
    <row r="90" spans="3:16" ht="60" x14ac:dyDescent="0.25">
      <c r="C90" s="115">
        <v>94</v>
      </c>
      <c r="D90" s="79" t="s">
        <v>32</v>
      </c>
      <c r="E90" s="116" t="s">
        <v>344</v>
      </c>
      <c r="F90" s="79" t="s">
        <v>345</v>
      </c>
      <c r="G90" s="14" t="s">
        <v>346</v>
      </c>
      <c r="H90" s="79" t="s">
        <v>347</v>
      </c>
      <c r="I90" s="118"/>
      <c r="J90" s="52" t="s">
        <v>336</v>
      </c>
      <c r="K90" s="79" t="s">
        <v>59</v>
      </c>
      <c r="L90" s="79" t="s">
        <v>70</v>
      </c>
      <c r="M90" s="79" t="s">
        <v>71</v>
      </c>
      <c r="N90" s="79" t="s">
        <v>72</v>
      </c>
      <c r="O90" s="79" t="s">
        <v>73</v>
      </c>
      <c r="P90" s="79" t="s">
        <v>64</v>
      </c>
    </row>
    <row r="91" spans="3:16" ht="75" x14ac:dyDescent="0.25">
      <c r="C91" s="115">
        <v>95</v>
      </c>
      <c r="D91" s="79" t="s">
        <v>32</v>
      </c>
      <c r="E91" s="116" t="s">
        <v>348</v>
      </c>
      <c r="F91" s="79" t="s">
        <v>349</v>
      </c>
      <c r="G91" s="14" t="s">
        <v>346</v>
      </c>
      <c r="H91" s="79" t="s">
        <v>350</v>
      </c>
      <c r="I91" s="118"/>
      <c r="J91" s="52" t="s">
        <v>336</v>
      </c>
      <c r="K91" s="79" t="s">
        <v>59</v>
      </c>
      <c r="L91" s="79" t="s">
        <v>70</v>
      </c>
      <c r="M91" s="79" t="s">
        <v>71</v>
      </c>
      <c r="N91" s="79" t="s">
        <v>72</v>
      </c>
      <c r="O91" s="79" t="s">
        <v>73</v>
      </c>
      <c r="P91" s="79" t="s">
        <v>64</v>
      </c>
    </row>
    <row r="92" spans="3:16" ht="60" x14ac:dyDescent="0.25">
      <c r="C92" s="115">
        <v>98</v>
      </c>
      <c r="D92" s="79" t="s">
        <v>32</v>
      </c>
      <c r="E92" s="116" t="s">
        <v>351</v>
      </c>
      <c r="F92" s="79" t="s">
        <v>352</v>
      </c>
      <c r="G92" s="14" t="s">
        <v>332</v>
      </c>
      <c r="H92" s="79" t="s">
        <v>353</v>
      </c>
      <c r="I92" s="117"/>
      <c r="J92" s="52"/>
      <c r="K92" s="79" t="s">
        <v>59</v>
      </c>
      <c r="L92" s="79" t="s">
        <v>70</v>
      </c>
      <c r="M92" s="79" t="s">
        <v>71</v>
      </c>
      <c r="N92" s="79" t="s">
        <v>72</v>
      </c>
      <c r="O92" s="79" t="s">
        <v>73</v>
      </c>
      <c r="P92" s="79" t="s">
        <v>64</v>
      </c>
    </row>
    <row r="93" spans="3:16" ht="60" x14ac:dyDescent="0.25">
      <c r="C93" s="115">
        <v>99</v>
      </c>
      <c r="D93" s="79" t="s">
        <v>32</v>
      </c>
      <c r="E93" s="116" t="s">
        <v>354</v>
      </c>
      <c r="F93" s="79" t="s">
        <v>355</v>
      </c>
      <c r="G93" s="14" t="s">
        <v>332</v>
      </c>
      <c r="H93" s="79" t="s">
        <v>356</v>
      </c>
      <c r="I93" s="117"/>
      <c r="J93" s="52"/>
      <c r="K93" s="79" t="s">
        <v>59</v>
      </c>
      <c r="L93" s="79" t="s">
        <v>70</v>
      </c>
      <c r="M93" s="79" t="s">
        <v>71</v>
      </c>
      <c r="N93" s="79" t="s">
        <v>72</v>
      </c>
      <c r="O93" s="79" t="s">
        <v>73</v>
      </c>
      <c r="P93" s="79" t="s">
        <v>64</v>
      </c>
    </row>
    <row r="94" spans="3:16" ht="60" x14ac:dyDescent="0.25">
      <c r="C94" s="115">
        <v>100</v>
      </c>
      <c r="D94" s="79" t="s">
        <v>32</v>
      </c>
      <c r="E94" s="116" t="s">
        <v>357</v>
      </c>
      <c r="F94" s="79" t="s">
        <v>358</v>
      </c>
      <c r="G94" s="14" t="s">
        <v>359</v>
      </c>
      <c r="H94" s="79" t="s">
        <v>360</v>
      </c>
      <c r="I94" s="117"/>
      <c r="J94" s="52"/>
      <c r="K94" s="79" t="s">
        <v>59</v>
      </c>
      <c r="L94" s="79" t="s">
        <v>70</v>
      </c>
      <c r="M94" s="79" t="s">
        <v>71</v>
      </c>
      <c r="N94" s="79" t="s">
        <v>72</v>
      </c>
      <c r="O94" s="79" t="s">
        <v>73</v>
      </c>
      <c r="P94" s="79" t="s">
        <v>64</v>
      </c>
    </row>
    <row r="95" spans="3:16" ht="60" x14ac:dyDescent="0.25">
      <c r="C95" s="115">
        <v>101</v>
      </c>
      <c r="D95" s="79" t="s">
        <v>32</v>
      </c>
      <c r="E95" s="116" t="s">
        <v>361</v>
      </c>
      <c r="F95" s="79" t="s">
        <v>362</v>
      </c>
      <c r="G95" s="14" t="s">
        <v>363</v>
      </c>
      <c r="H95" s="79" t="s">
        <v>364</v>
      </c>
      <c r="I95" s="117"/>
      <c r="J95" s="52"/>
      <c r="K95" s="79" t="s">
        <v>59</v>
      </c>
      <c r="L95" s="79" t="s">
        <v>70</v>
      </c>
      <c r="M95" s="79" t="s">
        <v>71</v>
      </c>
      <c r="N95" s="79" t="s">
        <v>72</v>
      </c>
      <c r="O95" s="79" t="s">
        <v>73</v>
      </c>
      <c r="P95" s="79" t="s">
        <v>64</v>
      </c>
    </row>
    <row r="96" spans="3:16" ht="60" x14ac:dyDescent="0.25">
      <c r="C96" s="115">
        <v>103</v>
      </c>
      <c r="D96" s="79" t="s">
        <v>32</v>
      </c>
      <c r="E96" s="116" t="s">
        <v>365</v>
      </c>
      <c r="F96" s="79" t="s">
        <v>366</v>
      </c>
      <c r="G96" s="14" t="s">
        <v>367</v>
      </c>
      <c r="H96" s="79" t="s">
        <v>368</v>
      </c>
      <c r="I96" s="117"/>
      <c r="J96" s="52"/>
      <c r="K96" s="79" t="s">
        <v>59</v>
      </c>
      <c r="L96" s="79" t="s">
        <v>70</v>
      </c>
      <c r="M96" s="79" t="s">
        <v>71</v>
      </c>
      <c r="N96" s="79" t="s">
        <v>72</v>
      </c>
      <c r="O96" s="79" t="s">
        <v>73</v>
      </c>
      <c r="P96" s="79" t="s">
        <v>64</v>
      </c>
    </row>
    <row r="97" spans="3:16" ht="60" x14ac:dyDescent="0.25">
      <c r="C97" s="115">
        <v>104</v>
      </c>
      <c r="D97" s="79" t="s">
        <v>32</v>
      </c>
      <c r="E97" s="116" t="s">
        <v>369</v>
      </c>
      <c r="F97" s="79" t="s">
        <v>370</v>
      </c>
      <c r="G97" s="14" t="s">
        <v>371</v>
      </c>
      <c r="H97" s="79" t="s">
        <v>372</v>
      </c>
      <c r="I97" s="117"/>
      <c r="J97" s="52"/>
      <c r="K97" s="79" t="s">
        <v>59</v>
      </c>
      <c r="L97" s="79" t="s">
        <v>70</v>
      </c>
      <c r="M97" s="79" t="s">
        <v>71</v>
      </c>
      <c r="N97" s="79" t="s">
        <v>72</v>
      </c>
      <c r="O97" s="79" t="s">
        <v>73</v>
      </c>
      <c r="P97" s="79" t="s">
        <v>64</v>
      </c>
    </row>
    <row r="98" spans="3:16" ht="60" x14ac:dyDescent="0.25">
      <c r="C98" s="115">
        <v>105</v>
      </c>
      <c r="D98" s="79" t="s">
        <v>32</v>
      </c>
      <c r="E98" s="116" t="s">
        <v>373</v>
      </c>
      <c r="F98" s="79" t="s">
        <v>374</v>
      </c>
      <c r="G98" s="14" t="s">
        <v>371</v>
      </c>
      <c r="H98" s="79" t="s">
        <v>375</v>
      </c>
      <c r="I98" s="117"/>
      <c r="J98" s="52"/>
      <c r="K98" s="79" t="s">
        <v>59</v>
      </c>
      <c r="L98" s="79" t="s">
        <v>70</v>
      </c>
      <c r="M98" s="79" t="s">
        <v>71</v>
      </c>
      <c r="N98" s="79" t="s">
        <v>72</v>
      </c>
      <c r="O98" s="79" t="s">
        <v>73</v>
      </c>
      <c r="P98" s="79" t="s">
        <v>64</v>
      </c>
    </row>
    <row r="99" spans="3:16" ht="60" x14ac:dyDescent="0.25">
      <c r="C99" s="115">
        <v>106</v>
      </c>
      <c r="D99" s="79" t="s">
        <v>30</v>
      </c>
      <c r="E99" s="116" t="s">
        <v>376</v>
      </c>
      <c r="F99" s="79" t="s">
        <v>377</v>
      </c>
      <c r="G99" s="14" t="s">
        <v>378</v>
      </c>
      <c r="H99" s="79" t="s">
        <v>379</v>
      </c>
      <c r="I99" s="117"/>
      <c r="J99" s="52"/>
      <c r="K99" s="79" t="s">
        <v>59</v>
      </c>
      <c r="L99" s="79" t="s">
        <v>70</v>
      </c>
      <c r="M99" s="79" t="s">
        <v>71</v>
      </c>
      <c r="N99" s="79" t="s">
        <v>72</v>
      </c>
      <c r="O99" s="79" t="s">
        <v>73</v>
      </c>
      <c r="P99" s="79" t="s">
        <v>64</v>
      </c>
    </row>
    <row r="100" spans="3:16" ht="60" x14ac:dyDescent="0.25">
      <c r="C100" s="115">
        <v>107</v>
      </c>
      <c r="D100" s="79" t="s">
        <v>30</v>
      </c>
      <c r="E100" s="116" t="s">
        <v>380</v>
      </c>
      <c r="F100" s="79" t="s">
        <v>381</v>
      </c>
      <c r="G100" s="14" t="s">
        <v>378</v>
      </c>
      <c r="H100" s="79" t="s">
        <v>379</v>
      </c>
      <c r="I100" s="117"/>
      <c r="J100" s="52"/>
      <c r="K100" s="79" t="s">
        <v>59</v>
      </c>
      <c r="L100" s="79" t="s">
        <v>70</v>
      </c>
      <c r="M100" s="79" t="s">
        <v>71</v>
      </c>
      <c r="N100" s="79" t="s">
        <v>72</v>
      </c>
      <c r="O100" s="79" t="s">
        <v>73</v>
      </c>
      <c r="P100" s="79" t="s">
        <v>64</v>
      </c>
    </row>
    <row r="101" spans="3:16" ht="45" x14ac:dyDescent="0.25">
      <c r="C101" s="115">
        <v>108</v>
      </c>
      <c r="D101" s="79" t="s">
        <v>143</v>
      </c>
      <c r="E101" s="116" t="s">
        <v>382</v>
      </c>
      <c r="F101" s="79" t="s">
        <v>383</v>
      </c>
      <c r="G101" s="117"/>
      <c r="H101" s="79"/>
      <c r="I101" s="117"/>
      <c r="J101" s="52" t="s">
        <v>384</v>
      </c>
      <c r="K101" s="119" t="s">
        <v>59</v>
      </c>
      <c r="L101" s="119" t="s">
        <v>127</v>
      </c>
      <c r="M101" s="119"/>
      <c r="N101" s="119"/>
      <c r="O101" s="119"/>
      <c r="P101" s="79"/>
    </row>
    <row r="102" spans="3:16" ht="60" x14ac:dyDescent="0.25">
      <c r="C102" s="115">
        <v>109</v>
      </c>
      <c r="D102" s="79" t="s">
        <v>34</v>
      </c>
      <c r="E102" s="116" t="s">
        <v>385</v>
      </c>
      <c r="F102" s="79" t="s">
        <v>386</v>
      </c>
      <c r="G102" s="14" t="s">
        <v>387</v>
      </c>
      <c r="H102" s="79"/>
      <c r="I102" s="118"/>
      <c r="J102" s="52" t="s">
        <v>388</v>
      </c>
      <c r="K102" s="79" t="s">
        <v>59</v>
      </c>
      <c r="L102" s="79" t="s">
        <v>70</v>
      </c>
      <c r="M102" s="79" t="s">
        <v>71</v>
      </c>
      <c r="N102" s="79" t="s">
        <v>72</v>
      </c>
      <c r="O102" s="79" t="s">
        <v>73</v>
      </c>
      <c r="P102" s="79" t="s">
        <v>64</v>
      </c>
    </row>
    <row r="103" spans="3:16" ht="60" x14ac:dyDescent="0.25">
      <c r="C103" s="115">
        <v>110</v>
      </c>
      <c r="D103" s="79" t="s">
        <v>26</v>
      </c>
      <c r="E103" s="116" t="s">
        <v>389</v>
      </c>
      <c r="F103" s="79" t="s">
        <v>390</v>
      </c>
      <c r="G103" s="14" t="s">
        <v>387</v>
      </c>
      <c r="H103" s="79"/>
      <c r="I103" s="118"/>
      <c r="J103" s="52" t="s">
        <v>388</v>
      </c>
      <c r="K103" s="79" t="s">
        <v>59</v>
      </c>
      <c r="L103" s="79" t="s">
        <v>70</v>
      </c>
      <c r="M103" s="79" t="s">
        <v>71</v>
      </c>
      <c r="N103" s="79" t="s">
        <v>72</v>
      </c>
      <c r="O103" s="79" t="s">
        <v>73</v>
      </c>
      <c r="P103" s="79" t="s">
        <v>64</v>
      </c>
    </row>
    <row r="104" spans="3:16" ht="60" x14ac:dyDescent="0.25">
      <c r="C104" s="115">
        <v>111</v>
      </c>
      <c r="D104" s="79" t="s">
        <v>34</v>
      </c>
      <c r="E104" s="116" t="s">
        <v>391</v>
      </c>
      <c r="F104" s="79" t="s">
        <v>392</v>
      </c>
      <c r="G104" s="14" t="s">
        <v>393</v>
      </c>
      <c r="H104" s="79"/>
      <c r="I104" s="118"/>
      <c r="J104" s="52" t="s">
        <v>388</v>
      </c>
      <c r="K104" s="79" t="s">
        <v>59</v>
      </c>
      <c r="L104" s="79" t="s">
        <v>70</v>
      </c>
      <c r="M104" s="79" t="s">
        <v>71</v>
      </c>
      <c r="N104" s="79" t="s">
        <v>72</v>
      </c>
      <c r="O104" s="79" t="s">
        <v>73</v>
      </c>
      <c r="P104" s="79" t="s">
        <v>64</v>
      </c>
    </row>
    <row r="105" spans="3:16" ht="60" x14ac:dyDescent="0.25">
      <c r="C105" s="115">
        <v>112</v>
      </c>
      <c r="D105" s="79" t="s">
        <v>34</v>
      </c>
      <c r="E105" s="116" t="s">
        <v>394</v>
      </c>
      <c r="F105" s="79" t="s">
        <v>395</v>
      </c>
      <c r="G105" s="14" t="s">
        <v>393</v>
      </c>
      <c r="H105" s="79" t="s">
        <v>396</v>
      </c>
      <c r="I105" s="118"/>
      <c r="J105" s="52" t="s">
        <v>388</v>
      </c>
      <c r="K105" s="79" t="s">
        <v>59</v>
      </c>
      <c r="L105" s="79" t="s">
        <v>70</v>
      </c>
      <c r="M105" s="79" t="s">
        <v>71</v>
      </c>
      <c r="N105" s="79" t="s">
        <v>72</v>
      </c>
      <c r="O105" s="79" t="s">
        <v>73</v>
      </c>
      <c r="P105" s="79" t="s">
        <v>64</v>
      </c>
    </row>
    <row r="106" spans="3:16" ht="60" x14ac:dyDescent="0.25">
      <c r="C106" s="115">
        <v>113</v>
      </c>
      <c r="D106" s="79" t="s">
        <v>34</v>
      </c>
      <c r="E106" s="116" t="s">
        <v>397</v>
      </c>
      <c r="F106" s="79" t="s">
        <v>398</v>
      </c>
      <c r="G106" s="14" t="s">
        <v>387</v>
      </c>
      <c r="H106" s="79" t="s">
        <v>399</v>
      </c>
      <c r="I106" s="118"/>
      <c r="J106" s="52" t="s">
        <v>388</v>
      </c>
      <c r="K106" s="79" t="s">
        <v>59</v>
      </c>
      <c r="L106" s="79" t="s">
        <v>70</v>
      </c>
      <c r="M106" s="79" t="s">
        <v>71</v>
      </c>
      <c r="N106" s="79" t="s">
        <v>72</v>
      </c>
      <c r="O106" s="79" t="s">
        <v>73</v>
      </c>
      <c r="P106" s="79" t="s">
        <v>64</v>
      </c>
    </row>
    <row r="107" spans="3:16" ht="60" x14ac:dyDescent="0.25">
      <c r="C107" s="115">
        <v>114</v>
      </c>
      <c r="D107" s="79" t="s">
        <v>34</v>
      </c>
      <c r="E107" s="116" t="s">
        <v>400</v>
      </c>
      <c r="F107" s="79" t="s">
        <v>401</v>
      </c>
      <c r="G107" s="14" t="s">
        <v>393</v>
      </c>
      <c r="H107" s="79" t="s">
        <v>402</v>
      </c>
      <c r="I107" s="118"/>
      <c r="J107" s="52" t="s">
        <v>388</v>
      </c>
      <c r="K107" s="79" t="s">
        <v>59</v>
      </c>
      <c r="L107" s="79" t="s">
        <v>70</v>
      </c>
      <c r="M107" s="79" t="s">
        <v>71</v>
      </c>
      <c r="N107" s="79" t="s">
        <v>72</v>
      </c>
      <c r="O107" s="79" t="s">
        <v>73</v>
      </c>
      <c r="P107" s="79" t="s">
        <v>64</v>
      </c>
    </row>
    <row r="108" spans="3:16" ht="60" x14ac:dyDescent="0.25">
      <c r="C108" s="115">
        <v>115</v>
      </c>
      <c r="D108" s="79" t="s">
        <v>34</v>
      </c>
      <c r="E108" s="116" t="s">
        <v>403</v>
      </c>
      <c r="F108" s="79" t="s">
        <v>404</v>
      </c>
      <c r="G108" s="14" t="s">
        <v>405</v>
      </c>
      <c r="H108" s="79" t="s">
        <v>406</v>
      </c>
      <c r="I108" s="117"/>
      <c r="J108" s="52"/>
      <c r="K108" s="79" t="s">
        <v>59</v>
      </c>
      <c r="L108" s="79" t="s">
        <v>70</v>
      </c>
      <c r="M108" s="79" t="s">
        <v>71</v>
      </c>
      <c r="N108" s="79" t="s">
        <v>72</v>
      </c>
      <c r="O108" s="79" t="s">
        <v>73</v>
      </c>
      <c r="P108" s="79" t="s">
        <v>64</v>
      </c>
    </row>
    <row r="109" spans="3:16" ht="60" x14ac:dyDescent="0.25">
      <c r="C109" s="115">
        <v>116</v>
      </c>
      <c r="D109" s="79" t="s">
        <v>34</v>
      </c>
      <c r="E109" s="116" t="s">
        <v>407</v>
      </c>
      <c r="F109" s="79" t="s">
        <v>408</v>
      </c>
      <c r="G109" s="14" t="s">
        <v>409</v>
      </c>
      <c r="H109" s="79"/>
      <c r="I109" s="117"/>
      <c r="J109" s="52"/>
      <c r="K109" s="79" t="s">
        <v>59</v>
      </c>
      <c r="L109" s="79" t="s">
        <v>70</v>
      </c>
      <c r="M109" s="79" t="s">
        <v>71</v>
      </c>
      <c r="N109" s="79" t="s">
        <v>72</v>
      </c>
      <c r="O109" s="79" t="s">
        <v>73</v>
      </c>
      <c r="P109" s="79" t="s">
        <v>64</v>
      </c>
    </row>
    <row r="110" spans="3:16" ht="60" x14ac:dyDescent="0.25">
      <c r="C110" s="115">
        <v>117</v>
      </c>
      <c r="D110" s="79" t="s">
        <v>34</v>
      </c>
      <c r="E110" s="116" t="s">
        <v>410</v>
      </c>
      <c r="F110" s="79" t="s">
        <v>411</v>
      </c>
      <c r="G110" s="14" t="s">
        <v>409</v>
      </c>
      <c r="H110" s="79" t="s">
        <v>412</v>
      </c>
      <c r="I110" s="117"/>
      <c r="J110" s="52"/>
      <c r="K110" s="79" t="s">
        <v>59</v>
      </c>
      <c r="L110" s="79" t="s">
        <v>70</v>
      </c>
      <c r="M110" s="79" t="s">
        <v>71</v>
      </c>
      <c r="N110" s="79" t="s">
        <v>72</v>
      </c>
      <c r="O110" s="79" t="s">
        <v>73</v>
      </c>
      <c r="P110" s="79" t="s">
        <v>64</v>
      </c>
    </row>
    <row r="111" spans="3:16" ht="60" x14ac:dyDescent="0.25">
      <c r="C111" s="115">
        <v>118</v>
      </c>
      <c r="D111" s="79" t="s">
        <v>34</v>
      </c>
      <c r="E111" s="116" t="s">
        <v>413</v>
      </c>
      <c r="F111" s="79" t="s">
        <v>414</v>
      </c>
      <c r="G111" s="14" t="s">
        <v>409</v>
      </c>
      <c r="H111" s="79" t="s">
        <v>415</v>
      </c>
      <c r="I111" s="117"/>
      <c r="J111" s="52"/>
      <c r="K111" s="79" t="s">
        <v>59</v>
      </c>
      <c r="L111" s="79" t="s">
        <v>70</v>
      </c>
      <c r="M111" s="79" t="s">
        <v>71</v>
      </c>
      <c r="N111" s="79" t="s">
        <v>72</v>
      </c>
      <c r="O111" s="79" t="s">
        <v>73</v>
      </c>
      <c r="P111" s="79" t="s">
        <v>64</v>
      </c>
    </row>
    <row r="112" spans="3:16" ht="60" x14ac:dyDescent="0.25">
      <c r="C112" s="115">
        <v>119</v>
      </c>
      <c r="D112" s="79" t="s">
        <v>34</v>
      </c>
      <c r="E112" s="116" t="s">
        <v>416</v>
      </c>
      <c r="F112" s="79" t="s">
        <v>417</v>
      </c>
      <c r="G112" s="14" t="s">
        <v>409</v>
      </c>
      <c r="H112" s="79" t="s">
        <v>418</v>
      </c>
      <c r="I112" s="117"/>
      <c r="J112" s="52"/>
      <c r="K112" s="79" t="s">
        <v>59</v>
      </c>
      <c r="L112" s="79" t="s">
        <v>70</v>
      </c>
      <c r="M112" s="79" t="s">
        <v>71</v>
      </c>
      <c r="N112" s="79" t="s">
        <v>72</v>
      </c>
      <c r="O112" s="79" t="s">
        <v>73</v>
      </c>
      <c r="P112" s="79" t="s">
        <v>64</v>
      </c>
    </row>
    <row r="113" spans="3:16" ht="60" x14ac:dyDescent="0.25">
      <c r="C113" s="115">
        <v>120</v>
      </c>
      <c r="D113" s="79" t="s">
        <v>26</v>
      </c>
      <c r="E113" s="116" t="s">
        <v>419</v>
      </c>
      <c r="F113" s="79" t="s">
        <v>420</v>
      </c>
      <c r="G113" s="14" t="s">
        <v>421</v>
      </c>
      <c r="H113" s="79" t="s">
        <v>422</v>
      </c>
      <c r="I113" s="117"/>
      <c r="J113" s="52"/>
      <c r="K113" s="79" t="s">
        <v>59</v>
      </c>
      <c r="L113" s="79" t="s">
        <v>70</v>
      </c>
      <c r="M113" s="79" t="s">
        <v>71</v>
      </c>
      <c r="N113" s="79" t="s">
        <v>72</v>
      </c>
      <c r="O113" s="79" t="s">
        <v>73</v>
      </c>
      <c r="P113" s="79" t="s">
        <v>64</v>
      </c>
    </row>
    <row r="114" spans="3:16" ht="60" x14ac:dyDescent="0.25">
      <c r="C114" s="115">
        <v>121</v>
      </c>
      <c r="D114" s="79" t="s">
        <v>26</v>
      </c>
      <c r="E114" s="116" t="s">
        <v>423</v>
      </c>
      <c r="F114" s="79" t="s">
        <v>424</v>
      </c>
      <c r="G114" s="14" t="s">
        <v>421</v>
      </c>
      <c r="H114" s="79" t="s">
        <v>425</v>
      </c>
      <c r="I114" s="117"/>
      <c r="J114" s="52"/>
      <c r="K114" s="79" t="s">
        <v>59</v>
      </c>
      <c r="L114" s="79" t="s">
        <v>70</v>
      </c>
      <c r="M114" s="79" t="s">
        <v>71</v>
      </c>
      <c r="N114" s="79" t="s">
        <v>72</v>
      </c>
      <c r="O114" s="79" t="s">
        <v>73</v>
      </c>
      <c r="P114" s="79" t="s">
        <v>64</v>
      </c>
    </row>
    <row r="115" spans="3:16" ht="105" x14ac:dyDescent="0.25">
      <c r="C115" s="115">
        <v>122</v>
      </c>
      <c r="D115" s="79" t="s">
        <v>30</v>
      </c>
      <c r="E115" s="116" t="s">
        <v>426</v>
      </c>
      <c r="F115" s="79" t="s">
        <v>427</v>
      </c>
      <c r="G115" s="14" t="s">
        <v>428</v>
      </c>
      <c r="H115" s="79" t="s">
        <v>429</v>
      </c>
      <c r="I115" s="117"/>
      <c r="J115" s="52"/>
      <c r="K115" s="79" t="s">
        <v>59</v>
      </c>
      <c r="L115" s="79" t="s">
        <v>70</v>
      </c>
      <c r="M115" s="79" t="s">
        <v>71</v>
      </c>
      <c r="N115" s="79" t="s">
        <v>72</v>
      </c>
      <c r="O115" s="79" t="s">
        <v>73</v>
      </c>
      <c r="P115" s="79" t="s">
        <v>64</v>
      </c>
    </row>
    <row r="116" spans="3:16" ht="60" x14ac:dyDescent="0.25">
      <c r="C116" s="115">
        <v>123</v>
      </c>
      <c r="D116" s="79" t="s">
        <v>26</v>
      </c>
      <c r="E116" s="116" t="s">
        <v>430</v>
      </c>
      <c r="F116" s="79" t="s">
        <v>431</v>
      </c>
      <c r="G116" s="14" t="s">
        <v>432</v>
      </c>
      <c r="H116" s="79"/>
      <c r="I116" s="117"/>
      <c r="J116" s="52"/>
      <c r="K116" s="79" t="s">
        <v>59</v>
      </c>
      <c r="L116" s="79" t="s">
        <v>70</v>
      </c>
      <c r="M116" s="79" t="s">
        <v>71</v>
      </c>
      <c r="N116" s="79" t="s">
        <v>72</v>
      </c>
      <c r="O116" s="79" t="s">
        <v>73</v>
      </c>
      <c r="P116" s="79"/>
    </row>
    <row r="117" spans="3:16" ht="60" x14ac:dyDescent="0.25">
      <c r="C117" s="115">
        <v>124</v>
      </c>
      <c r="D117" s="79" t="s">
        <v>26</v>
      </c>
      <c r="E117" s="116" t="s">
        <v>433</v>
      </c>
      <c r="F117" s="79" t="s">
        <v>434</v>
      </c>
      <c r="G117" s="14" t="s">
        <v>432</v>
      </c>
      <c r="H117" s="79" t="s">
        <v>435</v>
      </c>
      <c r="I117" s="117"/>
      <c r="J117" s="52" t="s">
        <v>436</v>
      </c>
      <c r="K117" s="79" t="s">
        <v>59</v>
      </c>
      <c r="L117" s="79" t="s">
        <v>70</v>
      </c>
      <c r="M117" s="79" t="s">
        <v>71</v>
      </c>
      <c r="N117" s="79" t="s">
        <v>72</v>
      </c>
      <c r="O117" s="79" t="s">
        <v>73</v>
      </c>
      <c r="P117" s="79" t="s">
        <v>64</v>
      </c>
    </row>
    <row r="118" spans="3:16" ht="60" x14ac:dyDescent="0.25">
      <c r="C118" s="115">
        <v>125</v>
      </c>
      <c r="D118" s="79" t="s">
        <v>26</v>
      </c>
      <c r="E118" s="116" t="s">
        <v>437</v>
      </c>
      <c r="F118" s="79" t="s">
        <v>438</v>
      </c>
      <c r="G118" s="14" t="s">
        <v>432</v>
      </c>
      <c r="H118" s="79"/>
      <c r="I118" s="118"/>
      <c r="J118" s="52" t="s">
        <v>439</v>
      </c>
      <c r="K118" s="79" t="s">
        <v>59</v>
      </c>
      <c r="L118" s="79" t="s">
        <v>70</v>
      </c>
      <c r="M118" s="79" t="s">
        <v>71</v>
      </c>
      <c r="N118" s="79" t="s">
        <v>72</v>
      </c>
      <c r="O118" s="79" t="s">
        <v>73</v>
      </c>
      <c r="P118" s="79" t="s">
        <v>64</v>
      </c>
    </row>
    <row r="119" spans="3:16" ht="60" x14ac:dyDescent="0.25">
      <c r="C119" s="115">
        <v>126</v>
      </c>
      <c r="D119" s="79" t="s">
        <v>26</v>
      </c>
      <c r="E119" s="116" t="s">
        <v>440</v>
      </c>
      <c r="F119" s="79" t="s">
        <v>441</v>
      </c>
      <c r="G119" s="14" t="s">
        <v>432</v>
      </c>
      <c r="H119" s="79" t="s">
        <v>442</v>
      </c>
      <c r="I119" s="118"/>
      <c r="J119" s="52" t="s">
        <v>439</v>
      </c>
      <c r="K119" s="79" t="s">
        <v>59</v>
      </c>
      <c r="L119" s="79" t="s">
        <v>70</v>
      </c>
      <c r="M119" s="79" t="s">
        <v>71</v>
      </c>
      <c r="N119" s="79" t="s">
        <v>72</v>
      </c>
      <c r="O119" s="79" t="s">
        <v>73</v>
      </c>
      <c r="P119" s="79" t="s">
        <v>64</v>
      </c>
    </row>
    <row r="120" spans="3:16" ht="60" x14ac:dyDescent="0.25">
      <c r="C120" s="115">
        <v>127</v>
      </c>
      <c r="D120" s="79" t="s">
        <v>26</v>
      </c>
      <c r="E120" s="116" t="s">
        <v>443</v>
      </c>
      <c r="F120" s="79" t="s">
        <v>444</v>
      </c>
      <c r="G120" s="14" t="s">
        <v>432</v>
      </c>
      <c r="H120" s="79" t="s">
        <v>445</v>
      </c>
      <c r="I120" s="118"/>
      <c r="J120" s="52" t="s">
        <v>439</v>
      </c>
      <c r="K120" s="79" t="s">
        <v>59</v>
      </c>
      <c r="L120" s="79" t="s">
        <v>70</v>
      </c>
      <c r="M120" s="79" t="s">
        <v>71</v>
      </c>
      <c r="N120" s="79" t="s">
        <v>72</v>
      </c>
      <c r="O120" s="79" t="s">
        <v>73</v>
      </c>
      <c r="P120" s="79" t="s">
        <v>64</v>
      </c>
    </row>
    <row r="121" spans="3:16" ht="60" x14ac:dyDescent="0.25">
      <c r="C121" s="115">
        <v>128</v>
      </c>
      <c r="D121" s="79" t="s">
        <v>26</v>
      </c>
      <c r="E121" s="116" t="s">
        <v>446</v>
      </c>
      <c r="F121" s="79" t="s">
        <v>447</v>
      </c>
      <c r="G121" s="14" t="s">
        <v>432</v>
      </c>
      <c r="H121" s="79" t="s">
        <v>445</v>
      </c>
      <c r="I121" s="118"/>
      <c r="J121" s="52" t="s">
        <v>439</v>
      </c>
      <c r="K121" s="79" t="s">
        <v>59</v>
      </c>
      <c r="L121" s="79" t="s">
        <v>70</v>
      </c>
      <c r="M121" s="79" t="s">
        <v>71</v>
      </c>
      <c r="N121" s="79" t="s">
        <v>72</v>
      </c>
      <c r="O121" s="79" t="s">
        <v>73</v>
      </c>
      <c r="P121" s="79" t="s">
        <v>64</v>
      </c>
    </row>
    <row r="122" spans="3:16" ht="60" x14ac:dyDescent="0.25">
      <c r="C122" s="115">
        <v>129</v>
      </c>
      <c r="D122" s="79" t="s">
        <v>26</v>
      </c>
      <c r="E122" s="116" t="s">
        <v>448</v>
      </c>
      <c r="F122" s="79" t="s">
        <v>449</v>
      </c>
      <c r="G122" s="14" t="s">
        <v>450</v>
      </c>
      <c r="H122" s="79" t="s">
        <v>451</v>
      </c>
      <c r="I122" s="117"/>
      <c r="J122" s="52"/>
      <c r="K122" s="79" t="s">
        <v>59</v>
      </c>
      <c r="L122" s="79" t="s">
        <v>70</v>
      </c>
      <c r="M122" s="79" t="s">
        <v>71</v>
      </c>
      <c r="N122" s="79" t="s">
        <v>72</v>
      </c>
      <c r="O122" s="79" t="s">
        <v>73</v>
      </c>
      <c r="P122" s="79" t="s">
        <v>64</v>
      </c>
    </row>
    <row r="123" spans="3:16" ht="60" x14ac:dyDescent="0.25">
      <c r="C123" s="115">
        <v>130</v>
      </c>
      <c r="D123" s="79" t="s">
        <v>26</v>
      </c>
      <c r="E123" s="116" t="s">
        <v>452</v>
      </c>
      <c r="F123" s="79" t="s">
        <v>453</v>
      </c>
      <c r="G123" s="14" t="s">
        <v>450</v>
      </c>
      <c r="H123" s="79" t="s">
        <v>454</v>
      </c>
      <c r="I123" s="117"/>
      <c r="J123" s="52"/>
      <c r="K123" s="79" t="s">
        <v>59</v>
      </c>
      <c r="L123" s="79" t="s">
        <v>70</v>
      </c>
      <c r="M123" s="79" t="s">
        <v>71</v>
      </c>
      <c r="N123" s="79" t="s">
        <v>72</v>
      </c>
      <c r="O123" s="79" t="s">
        <v>73</v>
      </c>
      <c r="P123" s="79" t="s">
        <v>64</v>
      </c>
    </row>
    <row r="124" spans="3:16" ht="45" x14ac:dyDescent="0.25">
      <c r="C124" s="115">
        <v>131</v>
      </c>
      <c r="D124" s="79" t="s">
        <v>143</v>
      </c>
      <c r="E124" s="116" t="s">
        <v>455</v>
      </c>
      <c r="F124" s="79" t="s">
        <v>456</v>
      </c>
      <c r="G124" s="14" t="s">
        <v>457</v>
      </c>
      <c r="H124" s="79"/>
      <c r="I124" s="117"/>
      <c r="J124" s="52" t="s">
        <v>458</v>
      </c>
      <c r="K124" s="119" t="s">
        <v>59</v>
      </c>
      <c r="L124" s="119" t="s">
        <v>127</v>
      </c>
      <c r="M124" s="119"/>
      <c r="N124" s="119"/>
      <c r="O124" s="119"/>
      <c r="P124" s="79"/>
    </row>
    <row r="125" spans="3:16" ht="60" x14ac:dyDescent="0.25">
      <c r="C125" s="115">
        <v>132</v>
      </c>
      <c r="D125" s="79" t="s">
        <v>26</v>
      </c>
      <c r="E125" s="116" t="s">
        <v>459</v>
      </c>
      <c r="F125" s="79" t="s">
        <v>460</v>
      </c>
      <c r="G125" s="14" t="s">
        <v>457</v>
      </c>
      <c r="H125" s="79"/>
      <c r="I125" s="118"/>
      <c r="J125" s="52" t="s">
        <v>461</v>
      </c>
      <c r="K125" s="79" t="s">
        <v>59</v>
      </c>
      <c r="L125" s="79" t="s">
        <v>70</v>
      </c>
      <c r="M125" s="79" t="s">
        <v>71</v>
      </c>
      <c r="N125" s="79" t="s">
        <v>72</v>
      </c>
      <c r="O125" s="79" t="s">
        <v>73</v>
      </c>
      <c r="P125" s="79" t="s">
        <v>64</v>
      </c>
    </row>
    <row r="126" spans="3:16" ht="60" x14ac:dyDescent="0.25">
      <c r="C126" s="115">
        <v>133</v>
      </c>
      <c r="D126" s="79" t="s">
        <v>26</v>
      </c>
      <c r="E126" s="116" t="s">
        <v>462</v>
      </c>
      <c r="F126" s="79" t="s">
        <v>463</v>
      </c>
      <c r="G126" s="14" t="s">
        <v>457</v>
      </c>
      <c r="H126" s="79"/>
      <c r="I126" s="118"/>
      <c r="J126" s="52" t="s">
        <v>461</v>
      </c>
      <c r="K126" s="79" t="s">
        <v>59</v>
      </c>
      <c r="L126" s="79" t="s">
        <v>70</v>
      </c>
      <c r="M126" s="79" t="s">
        <v>71</v>
      </c>
      <c r="N126" s="79" t="s">
        <v>72</v>
      </c>
      <c r="O126" s="79" t="s">
        <v>73</v>
      </c>
      <c r="P126" s="79" t="s">
        <v>64</v>
      </c>
    </row>
    <row r="127" spans="3:16" ht="60" x14ac:dyDescent="0.25">
      <c r="C127" s="115">
        <v>134</v>
      </c>
      <c r="D127" s="79" t="s">
        <v>26</v>
      </c>
      <c r="E127" s="116" t="s">
        <v>464</v>
      </c>
      <c r="F127" s="79" t="s">
        <v>465</v>
      </c>
      <c r="G127" s="14" t="s">
        <v>457</v>
      </c>
      <c r="H127" s="79" t="s">
        <v>466</v>
      </c>
      <c r="I127" s="118"/>
      <c r="J127" s="52" t="s">
        <v>461</v>
      </c>
      <c r="K127" s="79" t="s">
        <v>59</v>
      </c>
      <c r="L127" s="79" t="s">
        <v>70</v>
      </c>
      <c r="M127" s="79" t="s">
        <v>71</v>
      </c>
      <c r="N127" s="79" t="s">
        <v>72</v>
      </c>
      <c r="O127" s="79" t="s">
        <v>73</v>
      </c>
      <c r="P127" s="79" t="s">
        <v>64</v>
      </c>
    </row>
    <row r="128" spans="3:16" ht="45" x14ac:dyDescent="0.25">
      <c r="C128" s="115">
        <v>135</v>
      </c>
      <c r="D128" s="79" t="s">
        <v>143</v>
      </c>
      <c r="E128" s="116" t="s">
        <v>467</v>
      </c>
      <c r="F128" s="79" t="s">
        <v>468</v>
      </c>
      <c r="G128" s="117"/>
      <c r="H128" s="79"/>
      <c r="I128" s="117"/>
      <c r="J128" s="52" t="s">
        <v>469</v>
      </c>
      <c r="K128" s="119" t="s">
        <v>59</v>
      </c>
      <c r="L128" s="119" t="s">
        <v>127</v>
      </c>
      <c r="M128" s="119"/>
      <c r="N128" s="119"/>
      <c r="O128" s="119"/>
      <c r="P128" s="79"/>
    </row>
    <row r="129" spans="3:16" ht="60" x14ac:dyDescent="0.25">
      <c r="C129" s="115">
        <v>136</v>
      </c>
      <c r="D129" s="79" t="s">
        <v>26</v>
      </c>
      <c r="E129" s="116" t="s">
        <v>470</v>
      </c>
      <c r="F129" s="79" t="s">
        <v>471</v>
      </c>
      <c r="G129" s="14" t="s">
        <v>472</v>
      </c>
      <c r="H129" s="79"/>
      <c r="I129" s="118"/>
      <c r="J129" s="52" t="s">
        <v>473</v>
      </c>
      <c r="K129" s="79" t="s">
        <v>59</v>
      </c>
      <c r="L129" s="79" t="s">
        <v>70</v>
      </c>
      <c r="M129" s="79" t="s">
        <v>71</v>
      </c>
      <c r="N129" s="79" t="s">
        <v>72</v>
      </c>
      <c r="O129" s="79" t="s">
        <v>73</v>
      </c>
      <c r="P129" s="79" t="s">
        <v>64</v>
      </c>
    </row>
    <row r="130" spans="3:16" ht="75" x14ac:dyDescent="0.25">
      <c r="C130" s="115">
        <v>137</v>
      </c>
      <c r="D130" s="79" t="s">
        <v>26</v>
      </c>
      <c r="E130" s="116" t="s">
        <v>474</v>
      </c>
      <c r="F130" s="79" t="s">
        <v>475</v>
      </c>
      <c r="G130" s="14" t="s">
        <v>472</v>
      </c>
      <c r="H130" s="79"/>
      <c r="I130" s="118"/>
      <c r="J130" s="52" t="s">
        <v>473</v>
      </c>
      <c r="K130" s="79" t="s">
        <v>59</v>
      </c>
      <c r="L130" s="79" t="s">
        <v>70</v>
      </c>
      <c r="M130" s="79" t="s">
        <v>71</v>
      </c>
      <c r="N130" s="79" t="s">
        <v>72</v>
      </c>
      <c r="O130" s="79" t="s">
        <v>73</v>
      </c>
      <c r="P130" s="79" t="s">
        <v>64</v>
      </c>
    </row>
    <row r="131" spans="3:16" ht="90" x14ac:dyDescent="0.25">
      <c r="C131" s="115">
        <v>138</v>
      </c>
      <c r="D131" s="79" t="s">
        <v>26</v>
      </c>
      <c r="E131" s="116" t="s">
        <v>476</v>
      </c>
      <c r="F131" s="79" t="s">
        <v>477</v>
      </c>
      <c r="G131" s="14" t="s">
        <v>472</v>
      </c>
      <c r="H131" s="79"/>
      <c r="I131" s="118"/>
      <c r="J131" s="52" t="s">
        <v>473</v>
      </c>
      <c r="K131" s="79" t="s">
        <v>59</v>
      </c>
      <c r="L131" s="79" t="s">
        <v>70</v>
      </c>
      <c r="M131" s="79" t="s">
        <v>71</v>
      </c>
      <c r="N131" s="79" t="s">
        <v>72</v>
      </c>
      <c r="O131" s="79" t="s">
        <v>73</v>
      </c>
      <c r="P131" s="79" t="s">
        <v>64</v>
      </c>
    </row>
    <row r="132" spans="3:16" ht="60" x14ac:dyDescent="0.25">
      <c r="C132" s="115">
        <v>139</v>
      </c>
      <c r="D132" s="79" t="s">
        <v>26</v>
      </c>
      <c r="E132" s="116" t="s">
        <v>478</v>
      </c>
      <c r="F132" s="79" t="s">
        <v>479</v>
      </c>
      <c r="G132" s="14" t="s">
        <v>480</v>
      </c>
      <c r="H132" s="79" t="s">
        <v>481</v>
      </c>
      <c r="I132" s="118"/>
      <c r="J132" s="52" t="s">
        <v>473</v>
      </c>
      <c r="K132" s="79" t="s">
        <v>59</v>
      </c>
      <c r="L132" s="79" t="s">
        <v>70</v>
      </c>
      <c r="M132" s="79" t="s">
        <v>71</v>
      </c>
      <c r="N132" s="79" t="s">
        <v>72</v>
      </c>
      <c r="O132" s="79" t="s">
        <v>73</v>
      </c>
      <c r="P132" s="79" t="s">
        <v>64</v>
      </c>
    </row>
    <row r="133" spans="3:16" ht="60" x14ac:dyDescent="0.25">
      <c r="C133" s="115">
        <v>140</v>
      </c>
      <c r="D133" s="79" t="s">
        <v>26</v>
      </c>
      <c r="E133" s="116" t="s">
        <v>482</v>
      </c>
      <c r="F133" s="79" t="s">
        <v>483</v>
      </c>
      <c r="G133" s="14" t="s">
        <v>480</v>
      </c>
      <c r="H133" s="79" t="s">
        <v>484</v>
      </c>
      <c r="I133" s="118"/>
      <c r="J133" s="52" t="s">
        <v>473</v>
      </c>
      <c r="K133" s="79" t="s">
        <v>59</v>
      </c>
      <c r="L133" s="79" t="s">
        <v>70</v>
      </c>
      <c r="M133" s="79" t="s">
        <v>71</v>
      </c>
      <c r="N133" s="79" t="s">
        <v>72</v>
      </c>
      <c r="O133" s="79" t="s">
        <v>73</v>
      </c>
      <c r="P133" s="79" t="s">
        <v>64</v>
      </c>
    </row>
    <row r="134" spans="3:16" ht="60" x14ac:dyDescent="0.25">
      <c r="C134" s="115">
        <v>141</v>
      </c>
      <c r="D134" s="79" t="s">
        <v>38</v>
      </c>
      <c r="E134" s="116" t="s">
        <v>485</v>
      </c>
      <c r="F134" s="79" t="s">
        <v>486</v>
      </c>
      <c r="G134" s="14" t="s">
        <v>487</v>
      </c>
      <c r="H134" s="79" t="s">
        <v>488</v>
      </c>
      <c r="I134" s="118"/>
      <c r="J134" s="52"/>
      <c r="K134" s="79" t="s">
        <v>59</v>
      </c>
      <c r="L134" s="79" t="s">
        <v>70</v>
      </c>
      <c r="M134" s="79" t="s">
        <v>71</v>
      </c>
      <c r="N134" s="79" t="s">
        <v>72</v>
      </c>
      <c r="O134" s="79" t="s">
        <v>73</v>
      </c>
      <c r="P134" s="79" t="s">
        <v>64</v>
      </c>
    </row>
    <row r="135" spans="3:16" ht="60" x14ac:dyDescent="0.25">
      <c r="C135" s="115">
        <v>142</v>
      </c>
      <c r="D135" s="79" t="s">
        <v>38</v>
      </c>
      <c r="E135" s="116" t="s">
        <v>489</v>
      </c>
      <c r="F135" s="79" t="s">
        <v>490</v>
      </c>
      <c r="G135" s="14" t="s">
        <v>491</v>
      </c>
      <c r="H135" s="79" t="s">
        <v>492</v>
      </c>
      <c r="I135" s="117"/>
      <c r="J135" s="52"/>
      <c r="K135" s="79" t="s">
        <v>59</v>
      </c>
      <c r="L135" s="79" t="s">
        <v>70</v>
      </c>
      <c r="M135" s="79" t="s">
        <v>71</v>
      </c>
      <c r="N135" s="79" t="s">
        <v>72</v>
      </c>
      <c r="O135" s="79" t="s">
        <v>73</v>
      </c>
      <c r="P135" s="79" t="s">
        <v>64</v>
      </c>
    </row>
    <row r="136" spans="3:16" ht="60" x14ac:dyDescent="0.25">
      <c r="C136" s="115">
        <v>143</v>
      </c>
      <c r="D136" s="79" t="s">
        <v>30</v>
      </c>
      <c r="E136" s="116" t="s">
        <v>493</v>
      </c>
      <c r="F136" s="79" t="s">
        <v>494</v>
      </c>
      <c r="G136" s="14" t="s">
        <v>495</v>
      </c>
      <c r="H136" s="79" t="s">
        <v>496</v>
      </c>
      <c r="I136" s="117"/>
      <c r="J136" s="52" t="s">
        <v>497</v>
      </c>
      <c r="K136" s="79" t="s">
        <v>59</v>
      </c>
      <c r="L136" s="79" t="s">
        <v>70</v>
      </c>
      <c r="M136" s="79" t="s">
        <v>71</v>
      </c>
      <c r="N136" s="79" t="s">
        <v>72</v>
      </c>
      <c r="O136" s="79" t="s">
        <v>73</v>
      </c>
      <c r="P136" s="79" t="s">
        <v>64</v>
      </c>
    </row>
    <row r="137" spans="3:16" ht="105" x14ac:dyDescent="0.25">
      <c r="C137" s="115">
        <v>144</v>
      </c>
      <c r="D137" s="79" t="s">
        <v>143</v>
      </c>
      <c r="E137" s="116" t="s">
        <v>498</v>
      </c>
      <c r="F137" s="79" t="s">
        <v>499</v>
      </c>
      <c r="G137" s="14" t="s">
        <v>495</v>
      </c>
      <c r="H137" s="79"/>
      <c r="I137" s="118"/>
      <c r="J137" s="52" t="s">
        <v>500</v>
      </c>
      <c r="K137" s="119" t="s">
        <v>59</v>
      </c>
      <c r="L137" s="119" t="s">
        <v>127</v>
      </c>
      <c r="M137" s="119"/>
      <c r="N137" s="119"/>
      <c r="O137" s="119"/>
      <c r="P137" s="79"/>
    </row>
    <row r="138" spans="3:16" ht="60" x14ac:dyDescent="0.25">
      <c r="C138" s="115">
        <v>145</v>
      </c>
      <c r="D138" s="79" t="s">
        <v>30</v>
      </c>
      <c r="E138" s="116" t="s">
        <v>501</v>
      </c>
      <c r="F138" s="79" t="s">
        <v>502</v>
      </c>
      <c r="G138" s="14" t="s">
        <v>495</v>
      </c>
      <c r="H138" s="79"/>
      <c r="I138" s="118"/>
      <c r="J138" s="52" t="s">
        <v>503</v>
      </c>
      <c r="K138" s="79" t="s">
        <v>59</v>
      </c>
      <c r="L138" s="79" t="s">
        <v>70</v>
      </c>
      <c r="M138" s="79" t="s">
        <v>71</v>
      </c>
      <c r="N138" s="79" t="s">
        <v>72</v>
      </c>
      <c r="O138" s="79" t="s">
        <v>73</v>
      </c>
      <c r="P138" s="79" t="s">
        <v>64</v>
      </c>
    </row>
    <row r="139" spans="3:16" ht="60" x14ac:dyDescent="0.25">
      <c r="C139" s="115">
        <v>146</v>
      </c>
      <c r="D139" s="79" t="s">
        <v>30</v>
      </c>
      <c r="E139" s="116" t="s">
        <v>504</v>
      </c>
      <c r="F139" s="79" t="s">
        <v>505</v>
      </c>
      <c r="G139" s="14" t="s">
        <v>495</v>
      </c>
      <c r="H139" s="79" t="s">
        <v>506</v>
      </c>
      <c r="I139" s="117"/>
      <c r="J139" s="52"/>
      <c r="K139" s="79" t="s">
        <v>59</v>
      </c>
      <c r="L139" s="79" t="s">
        <v>70</v>
      </c>
      <c r="M139" s="79" t="s">
        <v>71</v>
      </c>
      <c r="N139" s="79" t="s">
        <v>72</v>
      </c>
      <c r="O139" s="79" t="s">
        <v>73</v>
      </c>
      <c r="P139" s="79" t="s">
        <v>64</v>
      </c>
    </row>
    <row r="140" spans="3:16" ht="60" x14ac:dyDescent="0.25">
      <c r="C140" s="115">
        <v>147</v>
      </c>
      <c r="D140" s="79" t="s">
        <v>38</v>
      </c>
      <c r="E140" s="116" t="s">
        <v>507</v>
      </c>
      <c r="F140" s="79" t="s">
        <v>508</v>
      </c>
      <c r="G140" s="14" t="s">
        <v>509</v>
      </c>
      <c r="H140" s="79" t="s">
        <v>510</v>
      </c>
      <c r="I140" s="117"/>
      <c r="J140" s="52"/>
      <c r="K140" s="79" t="s">
        <v>59</v>
      </c>
      <c r="L140" s="79" t="s">
        <v>70</v>
      </c>
      <c r="M140" s="79" t="s">
        <v>71</v>
      </c>
      <c r="N140" s="79" t="s">
        <v>72</v>
      </c>
      <c r="O140" s="79" t="s">
        <v>73</v>
      </c>
      <c r="P140" s="79" t="s">
        <v>64</v>
      </c>
    </row>
    <row r="141" spans="3:16" ht="60" x14ac:dyDescent="0.25">
      <c r="C141" s="115">
        <v>148</v>
      </c>
      <c r="D141" s="79" t="s">
        <v>26</v>
      </c>
      <c r="E141" s="116" t="s">
        <v>511</v>
      </c>
      <c r="F141" s="79" t="s">
        <v>512</v>
      </c>
      <c r="G141" s="14" t="s">
        <v>513</v>
      </c>
      <c r="H141" s="79" t="s">
        <v>514</v>
      </c>
      <c r="I141" s="117"/>
      <c r="J141" s="52" t="s">
        <v>515</v>
      </c>
      <c r="K141" s="79" t="s">
        <v>59</v>
      </c>
      <c r="L141" s="79" t="s">
        <v>70</v>
      </c>
      <c r="M141" s="79" t="s">
        <v>71</v>
      </c>
      <c r="N141" s="79" t="s">
        <v>72</v>
      </c>
      <c r="O141" s="79" t="s">
        <v>73</v>
      </c>
      <c r="P141" s="79" t="s">
        <v>64</v>
      </c>
    </row>
    <row r="142" spans="3:16" ht="60" x14ac:dyDescent="0.25">
      <c r="C142" s="115">
        <v>149</v>
      </c>
      <c r="D142" s="79" t="s">
        <v>26</v>
      </c>
      <c r="E142" s="116" t="s">
        <v>516</v>
      </c>
      <c r="F142" s="79" t="s">
        <v>517</v>
      </c>
      <c r="G142" s="14" t="s">
        <v>513</v>
      </c>
      <c r="H142" s="79"/>
      <c r="I142" s="118"/>
      <c r="J142" s="52" t="s">
        <v>518</v>
      </c>
      <c r="K142" s="79" t="s">
        <v>59</v>
      </c>
      <c r="L142" s="79" t="s">
        <v>70</v>
      </c>
      <c r="M142" s="79" t="s">
        <v>71</v>
      </c>
      <c r="N142" s="79" t="s">
        <v>72</v>
      </c>
      <c r="O142" s="79" t="s">
        <v>73</v>
      </c>
      <c r="P142" s="79" t="s">
        <v>64</v>
      </c>
    </row>
    <row r="143" spans="3:16" ht="60" x14ac:dyDescent="0.25">
      <c r="C143" s="115">
        <v>150</v>
      </c>
      <c r="D143" s="79" t="s">
        <v>26</v>
      </c>
      <c r="E143" s="116" t="s">
        <v>519</v>
      </c>
      <c r="F143" s="79" t="s">
        <v>520</v>
      </c>
      <c r="G143" s="14" t="s">
        <v>513</v>
      </c>
      <c r="H143" s="79" t="s">
        <v>521</v>
      </c>
      <c r="I143" s="118"/>
      <c r="J143" s="52" t="s">
        <v>518</v>
      </c>
      <c r="K143" s="79" t="s">
        <v>59</v>
      </c>
      <c r="L143" s="79" t="s">
        <v>70</v>
      </c>
      <c r="M143" s="79" t="s">
        <v>71</v>
      </c>
      <c r="N143" s="79" t="s">
        <v>72</v>
      </c>
      <c r="O143" s="79" t="s">
        <v>73</v>
      </c>
      <c r="P143" s="79" t="s">
        <v>64</v>
      </c>
    </row>
    <row r="144" spans="3:16" ht="60" x14ac:dyDescent="0.25">
      <c r="C144" s="115">
        <v>151</v>
      </c>
      <c r="D144" s="79" t="s">
        <v>30</v>
      </c>
      <c r="E144" s="116" t="s">
        <v>522</v>
      </c>
      <c r="F144" s="79" t="s">
        <v>523</v>
      </c>
      <c r="G144" s="14" t="s">
        <v>524</v>
      </c>
      <c r="H144" s="79" t="s">
        <v>525</v>
      </c>
      <c r="I144" s="117"/>
      <c r="J144" s="52" t="s">
        <v>526</v>
      </c>
      <c r="K144" s="79" t="s">
        <v>59</v>
      </c>
      <c r="L144" s="79" t="s">
        <v>70</v>
      </c>
      <c r="M144" s="79" t="s">
        <v>71</v>
      </c>
      <c r="N144" s="79" t="s">
        <v>72</v>
      </c>
      <c r="O144" s="79" t="s">
        <v>73</v>
      </c>
      <c r="P144" s="79" t="s">
        <v>64</v>
      </c>
    </row>
    <row r="145" spans="3:16" ht="60" x14ac:dyDescent="0.25">
      <c r="C145" s="115">
        <v>152</v>
      </c>
      <c r="D145" s="79" t="s">
        <v>30</v>
      </c>
      <c r="E145" s="116" t="s">
        <v>527</v>
      </c>
      <c r="F145" s="79" t="s">
        <v>528</v>
      </c>
      <c r="G145" s="14" t="s">
        <v>524</v>
      </c>
      <c r="H145" s="79" t="s">
        <v>529</v>
      </c>
      <c r="I145" s="118"/>
      <c r="J145" s="52" t="s">
        <v>530</v>
      </c>
      <c r="K145" s="79" t="s">
        <v>59</v>
      </c>
      <c r="L145" s="79" t="s">
        <v>70</v>
      </c>
      <c r="M145" s="79" t="s">
        <v>71</v>
      </c>
      <c r="N145" s="79" t="s">
        <v>72</v>
      </c>
      <c r="O145" s="79" t="s">
        <v>73</v>
      </c>
      <c r="P145" s="79" t="s">
        <v>64</v>
      </c>
    </row>
    <row r="146" spans="3:16" ht="60" x14ac:dyDescent="0.25">
      <c r="C146" s="115">
        <v>153</v>
      </c>
      <c r="D146" s="79" t="s">
        <v>30</v>
      </c>
      <c r="E146" s="116" t="s">
        <v>531</v>
      </c>
      <c r="F146" s="79" t="s">
        <v>532</v>
      </c>
      <c r="G146" s="14" t="s">
        <v>524</v>
      </c>
      <c r="H146" s="79" t="s">
        <v>533</v>
      </c>
      <c r="I146" s="118"/>
      <c r="J146" s="52" t="s">
        <v>530</v>
      </c>
      <c r="K146" s="79" t="s">
        <v>59</v>
      </c>
      <c r="L146" s="79" t="s">
        <v>70</v>
      </c>
      <c r="M146" s="79" t="s">
        <v>71</v>
      </c>
      <c r="N146" s="79" t="s">
        <v>72</v>
      </c>
      <c r="O146" s="79" t="s">
        <v>73</v>
      </c>
      <c r="P146" s="79" t="s">
        <v>64</v>
      </c>
    </row>
    <row r="147" spans="3:16" ht="60" x14ac:dyDescent="0.25">
      <c r="C147" s="115">
        <v>154</v>
      </c>
      <c r="D147" s="79" t="s">
        <v>30</v>
      </c>
      <c r="E147" s="116" t="s">
        <v>534</v>
      </c>
      <c r="F147" s="79" t="s">
        <v>535</v>
      </c>
      <c r="G147" s="14" t="s">
        <v>524</v>
      </c>
      <c r="H147" s="79"/>
      <c r="I147" s="118"/>
      <c r="J147" s="52" t="s">
        <v>530</v>
      </c>
      <c r="K147" s="79" t="s">
        <v>59</v>
      </c>
      <c r="L147" s="79" t="s">
        <v>70</v>
      </c>
      <c r="M147" s="79" t="s">
        <v>71</v>
      </c>
      <c r="N147" s="79" t="s">
        <v>72</v>
      </c>
      <c r="O147" s="79" t="s">
        <v>73</v>
      </c>
      <c r="P147" s="79" t="s">
        <v>64</v>
      </c>
    </row>
    <row r="148" spans="3:16" ht="60" x14ac:dyDescent="0.25">
      <c r="C148" s="115">
        <v>155</v>
      </c>
      <c r="D148" s="79" t="s">
        <v>30</v>
      </c>
      <c r="E148" s="116" t="s">
        <v>536</v>
      </c>
      <c r="F148" s="79" t="s">
        <v>537</v>
      </c>
      <c r="G148" s="14" t="s">
        <v>524</v>
      </c>
      <c r="H148" s="79" t="s">
        <v>533</v>
      </c>
      <c r="I148" s="118"/>
      <c r="J148" s="52" t="s">
        <v>530</v>
      </c>
      <c r="K148" s="79" t="s">
        <v>59</v>
      </c>
      <c r="L148" s="79" t="s">
        <v>70</v>
      </c>
      <c r="M148" s="79" t="s">
        <v>71</v>
      </c>
      <c r="N148" s="79" t="s">
        <v>72</v>
      </c>
      <c r="O148" s="79" t="s">
        <v>73</v>
      </c>
      <c r="P148" s="79" t="s">
        <v>64</v>
      </c>
    </row>
    <row r="149" spans="3:16" ht="60" x14ac:dyDescent="0.25">
      <c r="C149" s="115">
        <v>156</v>
      </c>
      <c r="D149" s="79" t="s">
        <v>30</v>
      </c>
      <c r="E149" s="116" t="s">
        <v>538</v>
      </c>
      <c r="F149" s="79" t="s">
        <v>539</v>
      </c>
      <c r="G149" s="14" t="s">
        <v>524</v>
      </c>
      <c r="H149" s="79" t="s">
        <v>540</v>
      </c>
      <c r="I149" s="118"/>
      <c r="J149" s="52" t="s">
        <v>530</v>
      </c>
      <c r="K149" s="79" t="s">
        <v>59</v>
      </c>
      <c r="L149" s="79" t="s">
        <v>70</v>
      </c>
      <c r="M149" s="79" t="s">
        <v>71</v>
      </c>
      <c r="N149" s="79" t="s">
        <v>72</v>
      </c>
      <c r="O149" s="79" t="s">
        <v>73</v>
      </c>
      <c r="P149" s="79" t="s">
        <v>64</v>
      </c>
    </row>
    <row r="150" spans="3:16" ht="60" x14ac:dyDescent="0.25">
      <c r="C150" s="115">
        <v>157</v>
      </c>
      <c r="D150" s="79" t="s">
        <v>30</v>
      </c>
      <c r="E150" s="116" t="s">
        <v>541</v>
      </c>
      <c r="F150" s="79" t="s">
        <v>542</v>
      </c>
      <c r="G150" s="14" t="s">
        <v>524</v>
      </c>
      <c r="H150" s="79" t="s">
        <v>543</v>
      </c>
      <c r="I150" s="118"/>
      <c r="J150" s="52" t="s">
        <v>530</v>
      </c>
      <c r="K150" s="79" t="s">
        <v>59</v>
      </c>
      <c r="L150" s="79" t="s">
        <v>70</v>
      </c>
      <c r="M150" s="79" t="s">
        <v>71</v>
      </c>
      <c r="N150" s="79" t="s">
        <v>72</v>
      </c>
      <c r="O150" s="79" t="s">
        <v>73</v>
      </c>
      <c r="P150" s="79" t="s">
        <v>64</v>
      </c>
    </row>
    <row r="151" spans="3:16" ht="60" x14ac:dyDescent="0.25">
      <c r="C151" s="115">
        <v>158</v>
      </c>
      <c r="D151" s="79" t="s">
        <v>30</v>
      </c>
      <c r="E151" s="116" t="s">
        <v>544</v>
      </c>
      <c r="F151" s="79" t="s">
        <v>545</v>
      </c>
      <c r="G151" s="14" t="s">
        <v>546</v>
      </c>
      <c r="H151" s="79"/>
      <c r="I151" s="117"/>
      <c r="J151" s="52"/>
      <c r="K151" s="79" t="s">
        <v>59</v>
      </c>
      <c r="L151" s="79" t="s">
        <v>70</v>
      </c>
      <c r="M151" s="79" t="s">
        <v>71</v>
      </c>
      <c r="N151" s="79" t="s">
        <v>72</v>
      </c>
      <c r="O151" s="79" t="s">
        <v>73</v>
      </c>
      <c r="P151" s="79"/>
    </row>
    <row r="152" spans="3:16" ht="60" x14ac:dyDescent="0.25">
      <c r="C152" s="115">
        <v>159</v>
      </c>
      <c r="D152" s="79" t="s">
        <v>30</v>
      </c>
      <c r="E152" s="116" t="s">
        <v>547</v>
      </c>
      <c r="F152" s="79" t="s">
        <v>548</v>
      </c>
      <c r="G152" s="14" t="s">
        <v>546</v>
      </c>
      <c r="H152" s="79"/>
      <c r="I152" s="117"/>
      <c r="J152" s="52"/>
      <c r="K152" s="79" t="s">
        <v>59</v>
      </c>
      <c r="L152" s="79" t="s">
        <v>70</v>
      </c>
      <c r="M152" s="79" t="s">
        <v>71</v>
      </c>
      <c r="N152" s="79" t="s">
        <v>72</v>
      </c>
      <c r="O152" s="79" t="s">
        <v>73</v>
      </c>
      <c r="P152" s="79"/>
    </row>
    <row r="153" spans="3:16" ht="120" x14ac:dyDescent="0.25">
      <c r="C153" s="115">
        <v>160</v>
      </c>
      <c r="D153" s="79" t="s">
        <v>38</v>
      </c>
      <c r="E153" s="116" t="s">
        <v>549</v>
      </c>
      <c r="F153" s="79" t="s">
        <v>550</v>
      </c>
      <c r="G153" s="14" t="s">
        <v>551</v>
      </c>
      <c r="H153" s="79" t="s">
        <v>552</v>
      </c>
      <c r="I153" s="117"/>
      <c r="J153" s="52"/>
      <c r="K153" s="79" t="s">
        <v>59</v>
      </c>
      <c r="L153" s="79" t="s">
        <v>70</v>
      </c>
      <c r="M153" s="79" t="s">
        <v>71</v>
      </c>
      <c r="N153" s="79" t="s">
        <v>72</v>
      </c>
      <c r="O153" s="79" t="s">
        <v>73</v>
      </c>
      <c r="P153" s="79" t="s">
        <v>64</v>
      </c>
    </row>
    <row r="154" spans="3:16" ht="60" x14ac:dyDescent="0.25">
      <c r="C154" s="115">
        <v>161</v>
      </c>
      <c r="D154" s="79" t="s">
        <v>30</v>
      </c>
      <c r="E154" s="116" t="s">
        <v>553</v>
      </c>
      <c r="F154" s="79" t="s">
        <v>554</v>
      </c>
      <c r="G154" s="14" t="s">
        <v>555</v>
      </c>
      <c r="H154" s="79" t="s">
        <v>556</v>
      </c>
      <c r="I154" s="117"/>
      <c r="J154" s="52"/>
      <c r="K154" s="79" t="s">
        <v>59</v>
      </c>
      <c r="L154" s="79" t="s">
        <v>70</v>
      </c>
      <c r="M154" s="79" t="s">
        <v>71</v>
      </c>
      <c r="N154" s="79" t="s">
        <v>72</v>
      </c>
      <c r="O154" s="79" t="s">
        <v>73</v>
      </c>
      <c r="P154" s="79" t="s">
        <v>64</v>
      </c>
    </row>
    <row r="155" spans="3:16" ht="60" x14ac:dyDescent="0.25">
      <c r="C155" s="115">
        <v>162</v>
      </c>
      <c r="D155" s="79" t="s">
        <v>30</v>
      </c>
      <c r="E155" s="116" t="s">
        <v>557</v>
      </c>
      <c r="F155" s="79" t="s">
        <v>558</v>
      </c>
      <c r="G155" s="14" t="s">
        <v>555</v>
      </c>
      <c r="H155" s="79" t="s">
        <v>559</v>
      </c>
      <c r="I155" s="117"/>
      <c r="J155" s="52"/>
      <c r="K155" s="79" t="s">
        <v>59</v>
      </c>
      <c r="L155" s="79" t="s">
        <v>70</v>
      </c>
      <c r="M155" s="79" t="s">
        <v>71</v>
      </c>
      <c r="N155" s="79" t="s">
        <v>72</v>
      </c>
      <c r="O155" s="79" t="s">
        <v>73</v>
      </c>
      <c r="P155" s="79" t="s">
        <v>64</v>
      </c>
    </row>
    <row r="156" spans="3:16" ht="60" x14ac:dyDescent="0.25">
      <c r="C156" s="115">
        <v>163</v>
      </c>
      <c r="D156" s="79" t="s">
        <v>65</v>
      </c>
      <c r="E156" s="116" t="s">
        <v>560</v>
      </c>
      <c r="F156" s="79" t="s">
        <v>561</v>
      </c>
      <c r="G156" s="117"/>
      <c r="H156" s="79" t="s">
        <v>562</v>
      </c>
      <c r="I156" s="117"/>
      <c r="J156" s="52" t="s">
        <v>563</v>
      </c>
      <c r="K156" s="79" t="s">
        <v>59</v>
      </c>
      <c r="L156" s="79" t="s">
        <v>70</v>
      </c>
      <c r="M156" s="79" t="s">
        <v>71</v>
      </c>
      <c r="N156" s="79" t="s">
        <v>72</v>
      </c>
      <c r="O156" s="79" t="s">
        <v>73</v>
      </c>
      <c r="P156" s="79" t="s">
        <v>64</v>
      </c>
    </row>
    <row r="157" spans="3:16" ht="60" x14ac:dyDescent="0.25">
      <c r="C157" s="115">
        <v>164</v>
      </c>
      <c r="D157" s="79" t="s">
        <v>65</v>
      </c>
      <c r="E157" s="116" t="s">
        <v>564</v>
      </c>
      <c r="F157" s="79" t="s">
        <v>565</v>
      </c>
      <c r="G157" s="117"/>
      <c r="H157" s="79"/>
      <c r="I157" s="118"/>
      <c r="J157" s="52" t="s">
        <v>566</v>
      </c>
      <c r="K157" s="79" t="s">
        <v>59</v>
      </c>
      <c r="L157" s="79" t="s">
        <v>70</v>
      </c>
      <c r="M157" s="79" t="s">
        <v>71</v>
      </c>
      <c r="N157" s="79" t="s">
        <v>72</v>
      </c>
      <c r="O157" s="79" t="s">
        <v>73</v>
      </c>
      <c r="P157" s="79" t="s">
        <v>64</v>
      </c>
    </row>
    <row r="158" spans="3:16" ht="60" x14ac:dyDescent="0.25">
      <c r="C158" s="115">
        <v>165</v>
      </c>
      <c r="D158" s="79" t="s">
        <v>65</v>
      </c>
      <c r="E158" s="116" t="s">
        <v>567</v>
      </c>
      <c r="F158" s="79" t="s">
        <v>568</v>
      </c>
      <c r="G158" s="117"/>
      <c r="H158" s="79"/>
      <c r="I158" s="117"/>
      <c r="J158" s="52"/>
      <c r="K158" s="79" t="s">
        <v>59</v>
      </c>
      <c r="L158" s="79" t="s">
        <v>70</v>
      </c>
      <c r="M158" s="79" t="s">
        <v>71</v>
      </c>
      <c r="N158" s="79" t="s">
        <v>72</v>
      </c>
      <c r="O158" s="79" t="s">
        <v>73</v>
      </c>
      <c r="P158" s="79"/>
    </row>
    <row r="159" spans="3:16" ht="60" x14ac:dyDescent="0.25">
      <c r="C159" s="115">
        <v>168</v>
      </c>
      <c r="D159" s="79" t="s">
        <v>38</v>
      </c>
      <c r="E159" s="116" t="s">
        <v>569</v>
      </c>
      <c r="F159" s="79" t="s">
        <v>570</v>
      </c>
      <c r="G159" s="117"/>
      <c r="H159" s="79"/>
      <c r="I159" s="117"/>
      <c r="J159" s="52"/>
      <c r="K159" s="79" t="s">
        <v>59</v>
      </c>
      <c r="L159" s="79" t="s">
        <v>70</v>
      </c>
      <c r="M159" s="79" t="s">
        <v>71</v>
      </c>
      <c r="N159" s="79" t="s">
        <v>72</v>
      </c>
      <c r="O159" s="79" t="s">
        <v>73</v>
      </c>
      <c r="P159" s="79"/>
    </row>
    <row r="160" spans="3:16" x14ac:dyDescent="0.25">
      <c r="F160" s="120"/>
      <c r="G160" s="121"/>
      <c r="H160" s="120"/>
      <c r="I160" s="121"/>
      <c r="J160" s="53"/>
      <c r="K160" s="120"/>
      <c r="L160" s="120"/>
      <c r="M160" s="120"/>
      <c r="N160" s="120"/>
      <c r="O160" s="120"/>
      <c r="P160" s="120"/>
    </row>
    <row r="161" spans="6:16" x14ac:dyDescent="0.25">
      <c r="F161" s="120"/>
      <c r="G161" s="121"/>
      <c r="H161" s="120"/>
      <c r="I161" s="121"/>
      <c r="J161" s="53"/>
      <c r="K161" s="120"/>
      <c r="L161" s="120"/>
      <c r="M161" s="120"/>
      <c r="N161" s="120"/>
      <c r="O161" s="120"/>
      <c r="P161" s="120"/>
    </row>
    <row r="162" spans="6:16" x14ac:dyDescent="0.25">
      <c r="F162" s="120"/>
      <c r="G162" s="121"/>
      <c r="H162" s="120"/>
      <c r="I162" s="121"/>
      <c r="J162" s="53"/>
      <c r="K162" s="120"/>
      <c r="L162" s="120"/>
      <c r="M162" s="120"/>
      <c r="N162" s="120"/>
      <c r="O162" s="120"/>
      <c r="P162" s="120"/>
    </row>
    <row r="163" spans="6:16" x14ac:dyDescent="0.25">
      <c r="F163" s="120"/>
      <c r="G163" s="121"/>
      <c r="H163" s="120"/>
      <c r="I163" s="121"/>
      <c r="J163" s="53"/>
      <c r="K163" s="120"/>
      <c r="L163" s="120"/>
      <c r="M163" s="120"/>
      <c r="N163" s="120"/>
      <c r="O163" s="120"/>
      <c r="P163" s="120"/>
    </row>
    <row r="164" spans="6:16" x14ac:dyDescent="0.25">
      <c r="F164" s="120"/>
      <c r="G164" s="121"/>
      <c r="H164" s="120"/>
      <c r="I164" s="121"/>
      <c r="J164" s="53"/>
      <c r="K164" s="120"/>
      <c r="L164" s="120"/>
      <c r="M164" s="120"/>
      <c r="N164" s="120"/>
      <c r="O164" s="120"/>
      <c r="P164" s="120"/>
    </row>
    <row r="165" spans="6:16" x14ac:dyDescent="0.25">
      <c r="F165" s="120"/>
      <c r="G165" s="121"/>
      <c r="H165" s="120"/>
      <c r="I165" s="121"/>
      <c r="J165" s="53"/>
      <c r="K165" s="120"/>
      <c r="L165" s="120"/>
      <c r="M165" s="120"/>
      <c r="N165" s="120"/>
      <c r="O165" s="120"/>
      <c r="P165" s="120"/>
    </row>
    <row r="166" spans="6:16" x14ac:dyDescent="0.25">
      <c r="F166" s="120"/>
      <c r="G166" s="121"/>
      <c r="H166" s="120"/>
      <c r="I166" s="121"/>
      <c r="J166" s="53"/>
      <c r="K166" s="120"/>
      <c r="L166" s="120"/>
      <c r="M166" s="120"/>
      <c r="N166" s="120"/>
      <c r="O166" s="120"/>
      <c r="P166" s="120"/>
    </row>
    <row r="167" spans="6:16" x14ac:dyDescent="0.25">
      <c r="F167" s="120"/>
      <c r="G167" s="121"/>
      <c r="H167" s="120"/>
      <c r="I167" s="121"/>
      <c r="J167" s="53"/>
      <c r="K167" s="120"/>
      <c r="L167" s="120"/>
      <c r="M167" s="120"/>
      <c r="N167" s="120"/>
      <c r="O167" s="120"/>
      <c r="P167" s="120"/>
    </row>
    <row r="168" spans="6:16" x14ac:dyDescent="0.25">
      <c r="F168" s="120"/>
      <c r="G168" s="121"/>
      <c r="H168" s="120"/>
      <c r="I168" s="121"/>
      <c r="J168" s="53"/>
      <c r="K168" s="120"/>
      <c r="L168" s="120"/>
      <c r="M168" s="120"/>
      <c r="N168" s="120"/>
      <c r="O168" s="120"/>
      <c r="P168" s="120"/>
    </row>
    <row r="169" spans="6:16" x14ac:dyDescent="0.25">
      <c r="F169" s="120"/>
      <c r="G169" s="121"/>
      <c r="H169" s="120"/>
      <c r="I169" s="121"/>
      <c r="J169" s="53"/>
      <c r="K169" s="120"/>
      <c r="L169" s="120"/>
      <c r="M169" s="120"/>
      <c r="N169" s="120"/>
      <c r="O169" s="120"/>
      <c r="P169" s="120"/>
    </row>
    <row r="170" spans="6:16" x14ac:dyDescent="0.25">
      <c r="F170" s="120"/>
      <c r="G170" s="121"/>
      <c r="H170" s="120"/>
      <c r="I170" s="121"/>
      <c r="J170" s="53"/>
      <c r="K170" s="120"/>
      <c r="L170" s="120"/>
      <c r="M170" s="120"/>
      <c r="N170" s="120"/>
      <c r="O170" s="120"/>
      <c r="P170" s="120"/>
    </row>
    <row r="171" spans="6:16" x14ac:dyDescent="0.25">
      <c r="F171" s="120"/>
      <c r="G171" s="121"/>
      <c r="H171" s="120"/>
      <c r="I171" s="121"/>
      <c r="J171" s="53"/>
      <c r="K171" s="120"/>
      <c r="L171" s="120"/>
      <c r="M171" s="120"/>
      <c r="N171" s="120"/>
      <c r="O171" s="120"/>
      <c r="P171" s="120"/>
    </row>
    <row r="172" spans="6:16" x14ac:dyDescent="0.25">
      <c r="F172" s="120"/>
      <c r="G172" s="121"/>
      <c r="H172" s="120"/>
      <c r="I172" s="121"/>
      <c r="J172" s="53"/>
      <c r="K172" s="120"/>
      <c r="L172" s="120"/>
      <c r="M172" s="120"/>
      <c r="N172" s="120"/>
      <c r="O172" s="120"/>
      <c r="P172" s="120"/>
    </row>
    <row r="173" spans="6:16" x14ac:dyDescent="0.25">
      <c r="F173" s="120"/>
      <c r="G173" s="121"/>
      <c r="H173" s="120"/>
      <c r="I173" s="121"/>
      <c r="J173" s="53"/>
      <c r="K173" s="120"/>
      <c r="L173" s="120"/>
      <c r="M173" s="120"/>
      <c r="N173" s="120"/>
      <c r="O173" s="120"/>
      <c r="P173" s="120"/>
    </row>
    <row r="174" spans="6:16" x14ac:dyDescent="0.25">
      <c r="F174" s="120"/>
      <c r="G174" s="121"/>
      <c r="H174" s="120"/>
      <c r="I174" s="121"/>
      <c r="J174" s="53"/>
      <c r="K174" s="120"/>
      <c r="L174" s="120"/>
      <c r="M174" s="120"/>
      <c r="N174" s="120"/>
      <c r="O174" s="120"/>
      <c r="P174" s="120"/>
    </row>
    <row r="175" spans="6:16" x14ac:dyDescent="0.25">
      <c r="F175" s="120"/>
      <c r="G175" s="121"/>
      <c r="H175" s="120"/>
      <c r="I175" s="121"/>
      <c r="J175" s="53"/>
      <c r="K175" s="120"/>
      <c r="L175" s="120"/>
      <c r="M175" s="120"/>
      <c r="N175" s="120"/>
      <c r="O175" s="120"/>
      <c r="P175" s="120"/>
    </row>
    <row r="176" spans="6:16" x14ac:dyDescent="0.25">
      <c r="F176" s="120"/>
      <c r="G176" s="121"/>
      <c r="H176" s="120"/>
      <c r="I176" s="121"/>
      <c r="J176" s="53"/>
      <c r="K176" s="120"/>
      <c r="L176" s="120"/>
      <c r="M176" s="120"/>
      <c r="N176" s="120"/>
      <c r="O176" s="120"/>
      <c r="P176" s="120"/>
    </row>
    <row r="177" spans="6:16" x14ac:dyDescent="0.25">
      <c r="F177" s="120"/>
      <c r="G177" s="121"/>
      <c r="H177" s="120"/>
      <c r="I177" s="121"/>
      <c r="J177" s="53"/>
      <c r="K177" s="120"/>
      <c r="L177" s="120"/>
      <c r="M177" s="120"/>
      <c r="N177" s="120"/>
      <c r="O177" s="120"/>
      <c r="P177" s="120"/>
    </row>
    <row r="178" spans="6:16" x14ac:dyDescent="0.25">
      <c r="F178" s="120"/>
      <c r="G178" s="121"/>
      <c r="H178" s="120"/>
      <c r="I178" s="121"/>
      <c r="J178" s="53"/>
      <c r="K178" s="120"/>
      <c r="L178" s="120"/>
      <c r="M178" s="120"/>
      <c r="N178" s="120"/>
      <c r="O178" s="120"/>
      <c r="P178" s="120"/>
    </row>
    <row r="179" spans="6:16" x14ac:dyDescent="0.25">
      <c r="F179" s="120"/>
      <c r="G179" s="121"/>
      <c r="H179" s="120"/>
      <c r="I179" s="121"/>
      <c r="J179" s="53"/>
      <c r="K179" s="120"/>
      <c r="L179" s="120"/>
      <c r="M179" s="120"/>
      <c r="N179" s="120"/>
      <c r="O179" s="120"/>
      <c r="P179" s="120"/>
    </row>
    <row r="180" spans="6:16" x14ac:dyDescent="0.25">
      <c r="F180" s="120"/>
      <c r="G180" s="121"/>
      <c r="H180" s="120"/>
      <c r="I180" s="121"/>
      <c r="J180" s="53"/>
      <c r="K180" s="120"/>
      <c r="L180" s="120"/>
      <c r="M180" s="120"/>
      <c r="N180" s="120"/>
      <c r="O180" s="120"/>
      <c r="P180" s="120"/>
    </row>
    <row r="181" spans="6:16" x14ac:dyDescent="0.25">
      <c r="F181" s="120"/>
      <c r="G181" s="121"/>
      <c r="H181" s="120"/>
      <c r="I181" s="121"/>
      <c r="J181" s="53"/>
      <c r="K181" s="120"/>
      <c r="L181" s="120"/>
      <c r="M181" s="120"/>
      <c r="N181" s="120"/>
      <c r="O181" s="120"/>
      <c r="P181" s="120"/>
    </row>
    <row r="182" spans="6:16" x14ac:dyDescent="0.25">
      <c r="F182" s="120"/>
      <c r="G182" s="121"/>
      <c r="H182" s="120"/>
      <c r="I182" s="121"/>
      <c r="J182" s="53"/>
      <c r="K182" s="120"/>
      <c r="L182" s="120"/>
      <c r="M182" s="120"/>
      <c r="N182" s="120"/>
      <c r="O182" s="120"/>
      <c r="P182" s="120"/>
    </row>
    <row r="183" spans="6:16" x14ac:dyDescent="0.25">
      <c r="F183" s="120"/>
      <c r="G183" s="121"/>
      <c r="H183" s="120"/>
      <c r="I183" s="121"/>
      <c r="J183" s="53"/>
      <c r="K183" s="120"/>
      <c r="L183" s="120"/>
      <c r="M183" s="120"/>
      <c r="N183" s="120"/>
      <c r="O183" s="120"/>
      <c r="P183" s="120"/>
    </row>
    <row r="184" spans="6:16" x14ac:dyDescent="0.25">
      <c r="F184" s="120"/>
      <c r="G184" s="121"/>
      <c r="H184" s="120"/>
      <c r="I184" s="121"/>
      <c r="J184" s="53"/>
      <c r="K184" s="120"/>
      <c r="L184" s="120"/>
      <c r="M184" s="120"/>
      <c r="N184" s="120"/>
      <c r="O184" s="120"/>
      <c r="P184" s="120"/>
    </row>
    <row r="185" spans="6:16" x14ac:dyDescent="0.25">
      <c r="F185" s="120"/>
      <c r="G185" s="121"/>
      <c r="H185" s="120"/>
      <c r="I185" s="121"/>
      <c r="J185" s="53"/>
      <c r="K185" s="120"/>
      <c r="L185" s="120"/>
      <c r="M185" s="120"/>
      <c r="N185" s="120"/>
      <c r="O185" s="120"/>
      <c r="P185" s="120"/>
    </row>
    <row r="186" spans="6:16" x14ac:dyDescent="0.25">
      <c r="F186" s="120"/>
      <c r="G186" s="121"/>
      <c r="H186" s="120"/>
      <c r="I186" s="121"/>
      <c r="J186" s="53"/>
      <c r="K186" s="120"/>
      <c r="L186" s="120"/>
      <c r="M186" s="120"/>
      <c r="N186" s="120"/>
      <c r="O186" s="120"/>
      <c r="P186" s="120"/>
    </row>
    <row r="187" spans="6:16" x14ac:dyDescent="0.25">
      <c r="F187" s="120"/>
      <c r="G187" s="121"/>
      <c r="H187" s="120"/>
      <c r="I187" s="121"/>
      <c r="J187" s="53"/>
      <c r="K187" s="120"/>
      <c r="L187" s="120"/>
      <c r="M187" s="120"/>
      <c r="N187" s="120"/>
      <c r="O187" s="120"/>
      <c r="P187" s="120"/>
    </row>
    <row r="188" spans="6:16" x14ac:dyDescent="0.25">
      <c r="F188" s="120"/>
      <c r="G188" s="121"/>
      <c r="H188" s="120"/>
      <c r="I188" s="121"/>
      <c r="J188" s="53"/>
      <c r="K188" s="120"/>
      <c r="L188" s="120"/>
      <c r="M188" s="120"/>
      <c r="N188" s="120"/>
      <c r="O188" s="120"/>
      <c r="P188" s="120"/>
    </row>
    <row r="189" spans="6:16" x14ac:dyDescent="0.25">
      <c r="F189" s="120"/>
      <c r="G189" s="121"/>
      <c r="H189" s="120"/>
      <c r="I189" s="121"/>
      <c r="J189" s="53"/>
      <c r="K189" s="120"/>
      <c r="L189" s="120"/>
      <c r="M189" s="120"/>
      <c r="N189" s="120"/>
      <c r="O189" s="120"/>
      <c r="P189" s="120"/>
    </row>
    <row r="190" spans="6:16" x14ac:dyDescent="0.25">
      <c r="F190" s="120"/>
      <c r="G190" s="121"/>
      <c r="H190" s="120"/>
      <c r="I190" s="121"/>
      <c r="J190" s="53"/>
      <c r="K190" s="120"/>
      <c r="L190" s="120"/>
      <c r="M190" s="120"/>
      <c r="N190" s="120"/>
      <c r="O190" s="120"/>
      <c r="P190" s="120"/>
    </row>
    <row r="191" spans="6:16" x14ac:dyDescent="0.25">
      <c r="F191" s="120"/>
      <c r="G191" s="121"/>
      <c r="H191" s="120"/>
      <c r="I191" s="121"/>
      <c r="J191" s="53"/>
      <c r="K191" s="120"/>
      <c r="L191" s="120"/>
      <c r="M191" s="120"/>
      <c r="N191" s="120"/>
      <c r="O191" s="120"/>
      <c r="P191" s="120"/>
    </row>
    <row r="192" spans="6:16" x14ac:dyDescent="0.25">
      <c r="F192" s="120"/>
      <c r="G192" s="121"/>
      <c r="H192" s="120"/>
      <c r="I192" s="121"/>
      <c r="J192" s="53"/>
      <c r="K192" s="120"/>
      <c r="L192" s="120"/>
      <c r="M192" s="120"/>
      <c r="N192" s="120"/>
      <c r="O192" s="120"/>
      <c r="P192" s="120"/>
    </row>
    <row r="193" spans="6:16" x14ac:dyDescent="0.25">
      <c r="F193" s="120"/>
      <c r="G193" s="121"/>
      <c r="H193" s="120"/>
      <c r="I193" s="121"/>
      <c r="J193" s="53"/>
      <c r="K193" s="120"/>
      <c r="L193" s="120"/>
      <c r="M193" s="120"/>
      <c r="N193" s="120"/>
      <c r="O193" s="120"/>
      <c r="P193" s="120"/>
    </row>
    <row r="194" spans="6:16" x14ac:dyDescent="0.25">
      <c r="F194" s="120"/>
      <c r="G194" s="121"/>
      <c r="H194" s="120"/>
      <c r="I194" s="121"/>
      <c r="J194" s="53"/>
      <c r="K194" s="120"/>
      <c r="L194" s="120"/>
      <c r="M194" s="120"/>
      <c r="N194" s="120"/>
      <c r="O194" s="120"/>
      <c r="P194" s="120"/>
    </row>
    <row r="195" spans="6:16" x14ac:dyDescent="0.25">
      <c r="F195" s="120"/>
      <c r="G195" s="121"/>
      <c r="H195" s="120"/>
      <c r="I195" s="121"/>
      <c r="J195" s="53"/>
      <c r="K195" s="120"/>
      <c r="L195" s="120"/>
      <c r="M195" s="120"/>
      <c r="N195" s="120"/>
      <c r="O195" s="120"/>
      <c r="P195" s="120"/>
    </row>
    <row r="196" spans="6:16" x14ac:dyDescent="0.25">
      <c r="F196" s="120"/>
      <c r="G196" s="121"/>
      <c r="H196" s="120"/>
      <c r="I196" s="121"/>
      <c r="J196" s="53"/>
      <c r="K196" s="120"/>
      <c r="L196" s="120"/>
      <c r="M196" s="120"/>
      <c r="N196" s="120"/>
      <c r="O196" s="120"/>
      <c r="P196" s="120"/>
    </row>
    <row r="197" spans="6:16" x14ac:dyDescent="0.25">
      <c r="F197" s="120"/>
      <c r="G197" s="121"/>
      <c r="H197" s="120"/>
      <c r="I197" s="121"/>
      <c r="J197" s="53"/>
      <c r="K197" s="120"/>
      <c r="L197" s="120"/>
      <c r="M197" s="120"/>
      <c r="N197" s="120"/>
      <c r="O197" s="120"/>
      <c r="P197" s="120"/>
    </row>
    <row r="198" spans="6:16" x14ac:dyDescent="0.25">
      <c r="F198" s="120"/>
      <c r="G198" s="121"/>
      <c r="H198" s="120"/>
      <c r="I198" s="121"/>
      <c r="J198" s="53"/>
      <c r="K198" s="120"/>
      <c r="L198" s="120"/>
      <c r="M198" s="120"/>
      <c r="N198" s="120"/>
      <c r="O198" s="120"/>
      <c r="P198" s="120"/>
    </row>
    <row r="199" spans="6:16" x14ac:dyDescent="0.25">
      <c r="F199" s="120"/>
      <c r="G199" s="121"/>
      <c r="H199" s="120"/>
      <c r="I199" s="121"/>
      <c r="J199" s="53"/>
      <c r="K199" s="120"/>
      <c r="L199" s="120"/>
      <c r="M199" s="120"/>
      <c r="N199" s="120"/>
      <c r="O199" s="120"/>
      <c r="P199" s="120"/>
    </row>
    <row r="200" spans="6:16" x14ac:dyDescent="0.25">
      <c r="F200" s="120"/>
      <c r="G200" s="121"/>
      <c r="H200" s="120"/>
      <c r="I200" s="121"/>
      <c r="J200" s="53"/>
      <c r="K200" s="120"/>
      <c r="L200" s="120"/>
      <c r="M200" s="120"/>
      <c r="N200" s="120"/>
      <c r="O200" s="120"/>
      <c r="P200" s="120"/>
    </row>
    <row r="201" spans="6:16" x14ac:dyDescent="0.25">
      <c r="F201" s="120"/>
      <c r="G201" s="121"/>
      <c r="H201" s="120"/>
      <c r="I201" s="121"/>
      <c r="J201" s="53"/>
      <c r="K201" s="120"/>
      <c r="L201" s="120"/>
      <c r="M201" s="120"/>
      <c r="N201" s="120"/>
      <c r="O201" s="120"/>
      <c r="P201" s="120"/>
    </row>
    <row r="202" spans="6:16" x14ac:dyDescent="0.25">
      <c r="F202" s="120"/>
      <c r="G202" s="121"/>
      <c r="H202" s="120"/>
      <c r="I202" s="121"/>
      <c r="J202" s="53"/>
      <c r="K202" s="120"/>
      <c r="L202" s="120"/>
      <c r="M202" s="120"/>
      <c r="N202" s="120"/>
      <c r="O202" s="120"/>
      <c r="P202" s="120"/>
    </row>
    <row r="203" spans="6:16" x14ac:dyDescent="0.25">
      <c r="F203" s="120"/>
      <c r="G203" s="121"/>
      <c r="H203" s="120"/>
      <c r="I203" s="121"/>
      <c r="J203" s="53"/>
      <c r="K203" s="120"/>
      <c r="L203" s="120"/>
      <c r="M203" s="120"/>
      <c r="N203" s="120"/>
      <c r="O203" s="120"/>
      <c r="P203" s="120"/>
    </row>
    <row r="204" spans="6:16" x14ac:dyDescent="0.25">
      <c r="F204" s="120"/>
      <c r="G204" s="121"/>
      <c r="H204" s="120"/>
      <c r="I204" s="121"/>
      <c r="J204" s="53"/>
      <c r="K204" s="120"/>
      <c r="L204" s="120"/>
      <c r="M204" s="120"/>
      <c r="N204" s="120"/>
      <c r="O204" s="120"/>
      <c r="P204" s="120"/>
    </row>
    <row r="205" spans="6:16" x14ac:dyDescent="0.25">
      <c r="F205" s="120"/>
      <c r="G205" s="121"/>
      <c r="H205" s="120"/>
      <c r="I205" s="121"/>
      <c r="J205" s="53"/>
      <c r="K205" s="120"/>
      <c r="L205" s="120"/>
      <c r="M205" s="120"/>
      <c r="N205" s="120"/>
      <c r="O205" s="120"/>
      <c r="P205" s="120"/>
    </row>
    <row r="206" spans="6:16" x14ac:dyDescent="0.25">
      <c r="F206" s="120"/>
      <c r="G206" s="121"/>
      <c r="H206" s="120"/>
      <c r="I206" s="121"/>
      <c r="J206" s="53"/>
      <c r="K206" s="120"/>
      <c r="L206" s="120"/>
      <c r="M206" s="120"/>
      <c r="N206" s="120"/>
      <c r="O206" s="120"/>
      <c r="P206" s="120"/>
    </row>
    <row r="207" spans="6:16" x14ac:dyDescent="0.25">
      <c r="F207" s="120"/>
      <c r="G207" s="121"/>
      <c r="H207" s="120"/>
      <c r="I207" s="121"/>
      <c r="J207" s="53"/>
      <c r="K207" s="120"/>
      <c r="L207" s="120"/>
      <c r="M207" s="120"/>
      <c r="N207" s="120"/>
      <c r="O207" s="120"/>
      <c r="P207" s="120"/>
    </row>
    <row r="208" spans="6:16" x14ac:dyDescent="0.25">
      <c r="F208" s="120"/>
      <c r="G208" s="121"/>
      <c r="H208" s="120"/>
      <c r="I208" s="121"/>
      <c r="J208" s="53"/>
      <c r="K208" s="120"/>
      <c r="L208" s="120"/>
      <c r="M208" s="120"/>
      <c r="N208" s="120"/>
      <c r="O208" s="120"/>
      <c r="P208" s="120"/>
    </row>
    <row r="209" spans="6:16" x14ac:dyDescent="0.25">
      <c r="F209" s="120"/>
      <c r="G209" s="121"/>
      <c r="H209" s="120"/>
      <c r="I209" s="121"/>
      <c r="J209" s="53"/>
      <c r="K209" s="120"/>
      <c r="L209" s="120"/>
      <c r="M209" s="120"/>
      <c r="N209" s="120"/>
      <c r="O209" s="120"/>
      <c r="P209" s="120"/>
    </row>
    <row r="210" spans="6:16" x14ac:dyDescent="0.25">
      <c r="F210" s="120"/>
      <c r="G210" s="121"/>
      <c r="H210" s="120"/>
      <c r="I210" s="121"/>
      <c r="J210" s="53"/>
      <c r="K210" s="120"/>
      <c r="L210" s="120"/>
      <c r="M210" s="120"/>
      <c r="N210" s="120"/>
      <c r="O210" s="120"/>
      <c r="P210" s="120"/>
    </row>
    <row r="211" spans="6:16" x14ac:dyDescent="0.25">
      <c r="F211" s="120"/>
      <c r="G211" s="121"/>
      <c r="H211" s="120"/>
      <c r="I211" s="121"/>
      <c r="J211" s="53"/>
      <c r="K211" s="120"/>
      <c r="L211" s="120"/>
      <c r="M211" s="120"/>
      <c r="N211" s="120"/>
      <c r="O211" s="120"/>
      <c r="P211" s="120"/>
    </row>
    <row r="212" spans="6:16" x14ac:dyDescent="0.25">
      <c r="F212" s="120"/>
      <c r="G212" s="121"/>
      <c r="H212" s="120"/>
      <c r="I212" s="121"/>
      <c r="J212" s="53"/>
      <c r="K212" s="120"/>
      <c r="L212" s="120"/>
      <c r="M212" s="120"/>
      <c r="N212" s="120"/>
      <c r="O212" s="120"/>
      <c r="P212" s="120"/>
    </row>
    <row r="213" spans="6:16" x14ac:dyDescent="0.25">
      <c r="F213" s="120"/>
      <c r="G213" s="121"/>
      <c r="H213" s="120"/>
      <c r="I213" s="121"/>
      <c r="J213" s="53"/>
      <c r="K213" s="120"/>
      <c r="L213" s="120"/>
      <c r="M213" s="120"/>
      <c r="N213" s="120"/>
      <c r="O213" s="120"/>
      <c r="P213" s="120"/>
    </row>
    <row r="214" spans="6:16" x14ac:dyDescent="0.25">
      <c r="F214" s="120"/>
      <c r="G214" s="121"/>
      <c r="H214" s="120"/>
      <c r="I214" s="121"/>
      <c r="J214" s="53"/>
      <c r="K214" s="120"/>
      <c r="L214" s="120"/>
      <c r="M214" s="120"/>
      <c r="N214" s="120"/>
      <c r="O214" s="120"/>
      <c r="P214" s="120"/>
    </row>
    <row r="215" spans="6:16" x14ac:dyDescent="0.25">
      <c r="F215" s="120"/>
      <c r="G215" s="121"/>
      <c r="H215" s="120"/>
      <c r="I215" s="121"/>
      <c r="J215" s="53"/>
      <c r="K215" s="120"/>
      <c r="L215" s="120"/>
      <c r="M215" s="120"/>
      <c r="N215" s="120"/>
      <c r="O215" s="120"/>
      <c r="P215" s="120"/>
    </row>
    <row r="216" spans="6:16" x14ac:dyDescent="0.25">
      <c r="F216" s="120"/>
      <c r="G216" s="121"/>
      <c r="H216" s="120"/>
      <c r="I216" s="121"/>
      <c r="J216" s="53"/>
      <c r="K216" s="120"/>
      <c r="L216" s="120"/>
      <c r="M216" s="120"/>
      <c r="N216" s="120"/>
      <c r="O216" s="120"/>
      <c r="P216" s="120"/>
    </row>
    <row r="217" spans="6:16" x14ac:dyDescent="0.25">
      <c r="F217" s="120"/>
      <c r="G217" s="121"/>
      <c r="H217" s="120"/>
      <c r="I217" s="121"/>
      <c r="J217" s="53"/>
      <c r="K217" s="120"/>
      <c r="L217" s="120"/>
      <c r="M217" s="120"/>
      <c r="N217" s="120"/>
      <c r="O217" s="120"/>
      <c r="P217" s="120"/>
    </row>
    <row r="218" spans="6:16" x14ac:dyDescent="0.25">
      <c r="F218" s="120"/>
      <c r="G218" s="121"/>
      <c r="H218" s="120"/>
      <c r="I218" s="121"/>
      <c r="J218" s="53"/>
      <c r="K218" s="120"/>
      <c r="L218" s="120"/>
      <c r="M218" s="120"/>
      <c r="N218" s="120"/>
      <c r="O218" s="120"/>
      <c r="P218" s="120"/>
    </row>
    <row r="219" spans="6:16" x14ac:dyDescent="0.25">
      <c r="F219" s="120"/>
      <c r="G219" s="121"/>
      <c r="H219" s="120"/>
      <c r="I219" s="121"/>
      <c r="J219" s="53"/>
      <c r="K219" s="120"/>
      <c r="L219" s="120"/>
      <c r="M219" s="120"/>
      <c r="N219" s="120"/>
      <c r="O219" s="120"/>
      <c r="P219" s="120"/>
    </row>
    <row r="220" spans="6:16" x14ac:dyDescent="0.25">
      <c r="F220" s="120"/>
      <c r="G220" s="121"/>
      <c r="H220" s="120"/>
      <c r="I220" s="121"/>
      <c r="J220" s="53"/>
      <c r="K220" s="120"/>
      <c r="L220" s="120"/>
      <c r="M220" s="120"/>
      <c r="N220" s="120"/>
      <c r="O220" s="120"/>
      <c r="P220" s="120"/>
    </row>
    <row r="221" spans="6:16" x14ac:dyDescent="0.25">
      <c r="F221" s="120"/>
      <c r="G221" s="121"/>
      <c r="H221" s="120"/>
      <c r="I221" s="121"/>
      <c r="J221" s="53"/>
      <c r="K221" s="120"/>
      <c r="L221" s="120"/>
      <c r="M221" s="120"/>
      <c r="N221" s="120"/>
      <c r="O221" s="120"/>
      <c r="P221" s="120"/>
    </row>
    <row r="222" spans="6:16" x14ac:dyDescent="0.25">
      <c r="F222" s="120"/>
      <c r="G222" s="121"/>
      <c r="H222" s="120"/>
      <c r="I222" s="121"/>
      <c r="J222" s="53"/>
      <c r="K222" s="120"/>
      <c r="L222" s="120"/>
      <c r="M222" s="120"/>
      <c r="N222" s="120"/>
      <c r="O222" s="120"/>
      <c r="P222" s="120"/>
    </row>
    <row r="223" spans="6:16" x14ac:dyDescent="0.25">
      <c r="F223" s="120"/>
      <c r="G223" s="121"/>
      <c r="H223" s="120"/>
      <c r="I223" s="121"/>
      <c r="J223" s="53"/>
      <c r="K223" s="120"/>
      <c r="L223" s="120"/>
      <c r="M223" s="120"/>
      <c r="N223" s="120"/>
      <c r="O223" s="120"/>
      <c r="P223" s="120"/>
    </row>
    <row r="224" spans="6:16" x14ac:dyDescent="0.25">
      <c r="F224" s="120"/>
      <c r="G224" s="121"/>
      <c r="H224" s="120"/>
      <c r="I224" s="121"/>
      <c r="J224" s="53"/>
      <c r="K224" s="120"/>
      <c r="L224" s="120"/>
      <c r="M224" s="120"/>
      <c r="N224" s="120"/>
      <c r="O224" s="120"/>
      <c r="P224" s="120"/>
    </row>
    <row r="225" spans="6:16" x14ac:dyDescent="0.25">
      <c r="F225" s="120"/>
      <c r="G225" s="121"/>
      <c r="H225" s="120"/>
      <c r="I225" s="121"/>
      <c r="J225" s="53"/>
      <c r="K225" s="120"/>
      <c r="L225" s="120"/>
      <c r="M225" s="120"/>
      <c r="N225" s="120"/>
      <c r="O225" s="120"/>
      <c r="P225" s="120"/>
    </row>
    <row r="226" spans="6:16" x14ac:dyDescent="0.25">
      <c r="F226" s="120"/>
      <c r="G226" s="121"/>
      <c r="H226" s="120"/>
      <c r="I226" s="121"/>
      <c r="J226" s="53"/>
      <c r="K226" s="120"/>
      <c r="L226" s="120"/>
      <c r="M226" s="120"/>
      <c r="N226" s="120"/>
      <c r="O226" s="120"/>
      <c r="P226" s="120"/>
    </row>
    <row r="227" spans="6:16" x14ac:dyDescent="0.25">
      <c r="F227" s="120"/>
      <c r="G227" s="121"/>
      <c r="H227" s="120"/>
      <c r="I227" s="121"/>
      <c r="J227" s="53"/>
      <c r="K227" s="120"/>
      <c r="L227" s="120"/>
      <c r="M227" s="120"/>
      <c r="N227" s="120"/>
      <c r="O227" s="120"/>
      <c r="P227" s="120"/>
    </row>
    <row r="228" spans="6:16" x14ac:dyDescent="0.25">
      <c r="F228" s="120"/>
      <c r="G228" s="121"/>
      <c r="H228" s="120"/>
      <c r="I228" s="121"/>
      <c r="J228" s="53"/>
      <c r="K228" s="120"/>
      <c r="L228" s="120"/>
      <c r="M228" s="120"/>
      <c r="N228" s="120"/>
      <c r="O228" s="120"/>
      <c r="P228" s="120"/>
    </row>
    <row r="229" spans="6:16" x14ac:dyDescent="0.25">
      <c r="F229" s="120"/>
      <c r="G229" s="121"/>
      <c r="H229" s="120"/>
      <c r="I229" s="121"/>
      <c r="J229" s="53"/>
      <c r="K229" s="120"/>
      <c r="L229" s="120"/>
      <c r="M229" s="120"/>
      <c r="N229" s="120"/>
      <c r="O229" s="120"/>
      <c r="P229" s="120"/>
    </row>
    <row r="230" spans="6:16" x14ac:dyDescent="0.25">
      <c r="F230" s="120"/>
      <c r="G230" s="121"/>
      <c r="H230" s="120"/>
      <c r="I230" s="121"/>
      <c r="J230" s="53"/>
      <c r="K230" s="120"/>
      <c r="L230" s="120"/>
      <c r="M230" s="120"/>
      <c r="N230" s="120"/>
      <c r="O230" s="120"/>
      <c r="P230" s="120"/>
    </row>
    <row r="231" spans="6:16" x14ac:dyDescent="0.25">
      <c r="F231" s="120"/>
      <c r="G231" s="121"/>
      <c r="H231" s="120"/>
      <c r="I231" s="121"/>
      <c r="J231" s="53"/>
      <c r="K231" s="120"/>
      <c r="L231" s="120"/>
      <c r="M231" s="120"/>
      <c r="N231" s="120"/>
      <c r="O231" s="120"/>
      <c r="P231" s="120"/>
    </row>
    <row r="232" spans="6:16" x14ac:dyDescent="0.25">
      <c r="F232" s="120"/>
      <c r="G232" s="121"/>
      <c r="H232" s="120"/>
      <c r="I232" s="121"/>
      <c r="J232" s="53"/>
      <c r="K232" s="120"/>
      <c r="L232" s="120"/>
      <c r="M232" s="120"/>
      <c r="N232" s="120"/>
      <c r="O232" s="120"/>
      <c r="P232" s="120"/>
    </row>
    <row r="233" spans="6:16" x14ac:dyDescent="0.25">
      <c r="F233" s="120"/>
      <c r="G233" s="121"/>
      <c r="H233" s="120"/>
      <c r="I233" s="121"/>
      <c r="J233" s="53"/>
      <c r="K233" s="120"/>
      <c r="L233" s="120"/>
      <c r="M233" s="120"/>
      <c r="N233" s="120"/>
      <c r="O233" s="120"/>
      <c r="P233" s="120"/>
    </row>
    <row r="234" spans="6:16" x14ac:dyDescent="0.25">
      <c r="F234" s="120"/>
      <c r="G234" s="121"/>
      <c r="H234" s="120"/>
      <c r="I234" s="121"/>
      <c r="J234" s="53"/>
      <c r="K234" s="120"/>
      <c r="L234" s="120"/>
      <c r="M234" s="120"/>
      <c r="N234" s="120"/>
      <c r="O234" s="120"/>
      <c r="P234" s="120"/>
    </row>
    <row r="235" spans="6:16" x14ac:dyDescent="0.25">
      <c r="F235" s="120"/>
      <c r="G235" s="121"/>
      <c r="H235" s="120"/>
      <c r="I235" s="121"/>
      <c r="J235" s="53"/>
      <c r="K235" s="120"/>
      <c r="L235" s="120"/>
      <c r="M235" s="120"/>
      <c r="N235" s="120"/>
      <c r="O235" s="120"/>
      <c r="P235" s="120"/>
    </row>
    <row r="236" spans="6:16" x14ac:dyDescent="0.25">
      <c r="F236" s="120"/>
      <c r="G236" s="121"/>
      <c r="H236" s="120"/>
      <c r="I236" s="121"/>
      <c r="J236" s="53"/>
      <c r="K236" s="120"/>
      <c r="L236" s="120"/>
      <c r="M236" s="120"/>
      <c r="N236" s="120"/>
      <c r="O236" s="120"/>
      <c r="P236" s="120"/>
    </row>
    <row r="237" spans="6:16" x14ac:dyDescent="0.25">
      <c r="F237" s="120"/>
      <c r="G237" s="121"/>
      <c r="H237" s="120"/>
      <c r="I237" s="121"/>
      <c r="J237" s="53"/>
      <c r="K237" s="120"/>
      <c r="L237" s="120"/>
      <c r="M237" s="120"/>
      <c r="N237" s="120"/>
      <c r="O237" s="120"/>
      <c r="P237" s="120"/>
    </row>
    <row r="238" spans="6:16" x14ac:dyDescent="0.25">
      <c r="F238" s="120"/>
      <c r="G238" s="121"/>
      <c r="H238" s="120"/>
      <c r="I238" s="121"/>
      <c r="J238" s="53"/>
      <c r="K238" s="120"/>
      <c r="L238" s="120"/>
      <c r="M238" s="120"/>
      <c r="N238" s="120"/>
      <c r="O238" s="120"/>
      <c r="P238" s="120"/>
    </row>
    <row r="239" spans="6:16" x14ac:dyDescent="0.25">
      <c r="F239" s="120"/>
      <c r="G239" s="121"/>
      <c r="H239" s="120"/>
      <c r="I239" s="121"/>
      <c r="J239" s="53"/>
      <c r="K239" s="120"/>
      <c r="L239" s="120"/>
      <c r="M239" s="120"/>
      <c r="N239" s="120"/>
      <c r="O239" s="120"/>
      <c r="P239" s="120"/>
    </row>
    <row r="240" spans="6:16" x14ac:dyDescent="0.25">
      <c r="F240" s="120"/>
      <c r="G240" s="121"/>
      <c r="H240" s="120"/>
      <c r="I240" s="121"/>
      <c r="J240" s="53"/>
      <c r="K240" s="120"/>
      <c r="L240" s="120"/>
      <c r="M240" s="120"/>
      <c r="N240" s="120"/>
      <c r="O240" s="120"/>
      <c r="P240" s="120"/>
    </row>
    <row r="241" spans="6:16" x14ac:dyDescent="0.25">
      <c r="F241" s="120"/>
      <c r="G241" s="121"/>
      <c r="H241" s="120"/>
      <c r="I241" s="121"/>
      <c r="J241" s="53"/>
      <c r="K241" s="120"/>
      <c r="L241" s="120"/>
      <c r="M241" s="120"/>
      <c r="N241" s="120"/>
      <c r="O241" s="120"/>
      <c r="P241" s="120"/>
    </row>
    <row r="242" spans="6:16" x14ac:dyDescent="0.25">
      <c r="F242" s="120"/>
      <c r="G242" s="121"/>
      <c r="H242" s="120"/>
      <c r="I242" s="121"/>
      <c r="J242" s="53"/>
      <c r="K242" s="120"/>
      <c r="L242" s="120"/>
      <c r="M242" s="120"/>
      <c r="N242" s="120"/>
      <c r="O242" s="120"/>
      <c r="P242" s="120"/>
    </row>
    <row r="243" spans="6:16" x14ac:dyDescent="0.25">
      <c r="F243" s="120"/>
      <c r="G243" s="121"/>
      <c r="H243" s="120"/>
      <c r="I243" s="121"/>
      <c r="J243" s="53"/>
      <c r="K243" s="120"/>
      <c r="L243" s="120"/>
      <c r="M243" s="120"/>
      <c r="N243" s="120"/>
      <c r="O243" s="120"/>
      <c r="P243" s="120"/>
    </row>
    <row r="244" spans="6:16" x14ac:dyDescent="0.25">
      <c r="F244" s="120"/>
      <c r="G244" s="121"/>
      <c r="H244" s="120"/>
      <c r="I244" s="121"/>
      <c r="J244" s="53"/>
      <c r="K244" s="120"/>
      <c r="L244" s="120"/>
      <c r="M244" s="120"/>
      <c r="N244" s="120"/>
      <c r="O244" s="120"/>
      <c r="P244" s="120"/>
    </row>
    <row r="245" spans="6:16" x14ac:dyDescent="0.25">
      <c r="F245" s="120"/>
      <c r="G245" s="121"/>
      <c r="H245" s="120"/>
      <c r="I245" s="121"/>
      <c r="J245" s="53"/>
      <c r="K245" s="120"/>
      <c r="L245" s="120"/>
      <c r="M245" s="120"/>
      <c r="N245" s="120"/>
      <c r="O245" s="120"/>
      <c r="P245" s="120"/>
    </row>
    <row r="246" spans="6:16" x14ac:dyDescent="0.25">
      <c r="F246" s="120"/>
      <c r="G246" s="121"/>
      <c r="H246" s="120"/>
      <c r="I246" s="121"/>
      <c r="J246" s="53"/>
      <c r="K246" s="120"/>
      <c r="L246" s="120"/>
      <c r="M246" s="120"/>
      <c r="N246" s="120"/>
      <c r="O246" s="120"/>
      <c r="P246" s="120"/>
    </row>
    <row r="247" spans="6:16" x14ac:dyDescent="0.25">
      <c r="F247" s="120"/>
      <c r="G247" s="121"/>
      <c r="H247" s="120"/>
      <c r="I247" s="121"/>
      <c r="J247" s="53"/>
      <c r="K247" s="120"/>
      <c r="L247" s="120"/>
      <c r="M247" s="120"/>
      <c r="N247" s="120"/>
      <c r="O247" s="120"/>
      <c r="P247" s="120"/>
    </row>
    <row r="248" spans="6:16" x14ac:dyDescent="0.25">
      <c r="F248" s="120"/>
      <c r="G248" s="121"/>
      <c r="H248" s="120"/>
      <c r="I248" s="121"/>
      <c r="J248" s="53"/>
      <c r="K248" s="120"/>
      <c r="L248" s="120"/>
      <c r="M248" s="120"/>
      <c r="N248" s="120"/>
      <c r="O248" s="120"/>
      <c r="P248" s="120"/>
    </row>
    <row r="249" spans="6:16" x14ac:dyDescent="0.25">
      <c r="F249" s="120"/>
      <c r="G249" s="121"/>
      <c r="H249" s="120"/>
      <c r="I249" s="121"/>
      <c r="J249" s="53"/>
      <c r="K249" s="120"/>
      <c r="L249" s="120"/>
      <c r="M249" s="120"/>
      <c r="N249" s="120"/>
      <c r="O249" s="120"/>
      <c r="P249" s="120"/>
    </row>
    <row r="250" spans="6:16" x14ac:dyDescent="0.25">
      <c r="F250" s="120"/>
      <c r="G250" s="121"/>
      <c r="H250" s="120"/>
      <c r="I250" s="121"/>
      <c r="J250" s="53"/>
      <c r="K250" s="120"/>
      <c r="L250" s="120"/>
      <c r="M250" s="120"/>
      <c r="N250" s="120"/>
      <c r="O250" s="120"/>
      <c r="P250" s="120"/>
    </row>
    <row r="251" spans="6:16" x14ac:dyDescent="0.25">
      <c r="F251" s="120"/>
      <c r="G251" s="121"/>
      <c r="H251" s="120"/>
      <c r="I251" s="121"/>
      <c r="J251" s="53"/>
      <c r="K251" s="120"/>
      <c r="L251" s="120"/>
      <c r="M251" s="120"/>
      <c r="N251" s="120"/>
      <c r="O251" s="120"/>
      <c r="P251" s="120"/>
    </row>
    <row r="252" spans="6:16" x14ac:dyDescent="0.25">
      <c r="F252" s="120"/>
      <c r="G252" s="121"/>
      <c r="H252" s="120"/>
      <c r="I252" s="121"/>
      <c r="J252" s="53"/>
      <c r="K252" s="120"/>
      <c r="L252" s="120"/>
      <c r="M252" s="120"/>
      <c r="N252" s="120"/>
      <c r="O252" s="120"/>
      <c r="P252" s="120"/>
    </row>
    <row r="253" spans="6:16" x14ac:dyDescent="0.25">
      <c r="F253" s="120"/>
      <c r="G253" s="121"/>
      <c r="H253" s="120"/>
      <c r="I253" s="121"/>
      <c r="J253" s="53"/>
      <c r="K253" s="120"/>
      <c r="L253" s="120"/>
      <c r="M253" s="120"/>
      <c r="N253" s="120"/>
      <c r="O253" s="120"/>
      <c r="P253" s="120"/>
    </row>
    <row r="254" spans="6:16" x14ac:dyDescent="0.25">
      <c r="F254" s="120"/>
      <c r="G254" s="121"/>
      <c r="H254" s="120"/>
      <c r="I254" s="121"/>
      <c r="J254" s="53"/>
      <c r="K254" s="120"/>
      <c r="L254" s="120"/>
      <c r="M254" s="120"/>
      <c r="N254" s="120"/>
      <c r="O254" s="120"/>
      <c r="P254" s="120"/>
    </row>
    <row r="255" spans="6:16" x14ac:dyDescent="0.25">
      <c r="F255" s="120"/>
      <c r="G255" s="121"/>
      <c r="H255" s="120"/>
      <c r="I255" s="121"/>
      <c r="J255" s="53"/>
      <c r="K255" s="120"/>
      <c r="L255" s="120"/>
      <c r="M255" s="120"/>
      <c r="N255" s="120"/>
      <c r="O255" s="120"/>
      <c r="P255" s="120"/>
    </row>
    <row r="256" spans="6:16" x14ac:dyDescent="0.25">
      <c r="F256" s="120"/>
      <c r="G256" s="121"/>
      <c r="H256" s="120"/>
      <c r="I256" s="121"/>
      <c r="J256" s="53"/>
      <c r="K256" s="120"/>
      <c r="L256" s="120"/>
      <c r="M256" s="120"/>
      <c r="N256" s="120"/>
      <c r="O256" s="120"/>
      <c r="P256" s="120"/>
    </row>
    <row r="257" spans="6:16" x14ac:dyDescent="0.25">
      <c r="F257" s="120"/>
      <c r="G257" s="121"/>
      <c r="H257" s="120"/>
      <c r="I257" s="121"/>
      <c r="J257" s="53"/>
      <c r="K257" s="120"/>
      <c r="L257" s="120"/>
      <c r="M257" s="120"/>
      <c r="N257" s="120"/>
      <c r="O257" s="120"/>
      <c r="P257" s="120"/>
    </row>
    <row r="258" spans="6:16" x14ac:dyDescent="0.25">
      <c r="F258" s="120"/>
      <c r="G258" s="121"/>
      <c r="H258" s="120"/>
      <c r="I258" s="121"/>
      <c r="J258" s="53"/>
      <c r="K258" s="120"/>
      <c r="L258" s="120"/>
      <c r="M258" s="120"/>
      <c r="N258" s="120"/>
      <c r="O258" s="120"/>
      <c r="P258" s="120"/>
    </row>
    <row r="259" spans="6:16" x14ac:dyDescent="0.25">
      <c r="F259" s="120"/>
      <c r="G259" s="121"/>
      <c r="H259" s="120"/>
      <c r="I259" s="121"/>
      <c r="J259" s="53"/>
      <c r="K259" s="120"/>
      <c r="L259" s="120"/>
      <c r="M259" s="120"/>
      <c r="N259" s="120"/>
      <c r="O259" s="120"/>
      <c r="P259" s="120"/>
    </row>
    <row r="260" spans="6:16" x14ac:dyDescent="0.25">
      <c r="F260" s="120"/>
      <c r="G260" s="121"/>
      <c r="H260" s="120"/>
      <c r="I260" s="121"/>
      <c r="J260" s="53"/>
      <c r="K260" s="120"/>
      <c r="L260" s="120"/>
      <c r="M260" s="120"/>
      <c r="N260" s="120"/>
      <c r="O260" s="120"/>
      <c r="P260" s="120"/>
    </row>
    <row r="261" spans="6:16" x14ac:dyDescent="0.25">
      <c r="F261" s="120"/>
      <c r="G261" s="121"/>
      <c r="H261" s="120"/>
      <c r="I261" s="121"/>
      <c r="J261" s="53"/>
      <c r="K261" s="120"/>
      <c r="L261" s="120"/>
      <c r="M261" s="120"/>
      <c r="N261" s="120"/>
      <c r="O261" s="120"/>
      <c r="P261" s="120"/>
    </row>
    <row r="262" spans="6:16" x14ac:dyDescent="0.25">
      <c r="F262" s="120"/>
      <c r="G262" s="121"/>
      <c r="H262" s="120"/>
      <c r="I262" s="121"/>
      <c r="J262" s="53"/>
      <c r="K262" s="120"/>
      <c r="L262" s="120"/>
      <c r="M262" s="120"/>
      <c r="N262" s="120"/>
      <c r="O262" s="120"/>
      <c r="P262" s="120"/>
    </row>
    <row r="263" spans="6:16" x14ac:dyDescent="0.25">
      <c r="F263" s="120"/>
      <c r="G263" s="121"/>
      <c r="H263" s="120"/>
      <c r="I263" s="121"/>
      <c r="J263" s="53"/>
      <c r="K263" s="120"/>
      <c r="L263" s="120"/>
      <c r="M263" s="120"/>
      <c r="N263" s="120"/>
      <c r="O263" s="120"/>
      <c r="P263" s="120"/>
    </row>
    <row r="264" spans="6:16" x14ac:dyDescent="0.25">
      <c r="F264" s="120"/>
      <c r="G264" s="121"/>
      <c r="H264" s="120"/>
      <c r="I264" s="121"/>
      <c r="J264" s="53"/>
      <c r="K264" s="120"/>
      <c r="L264" s="120"/>
      <c r="M264" s="120"/>
      <c r="N264" s="120"/>
      <c r="O264" s="120"/>
      <c r="P264" s="120"/>
    </row>
    <row r="265" spans="6:16" x14ac:dyDescent="0.25">
      <c r="F265" s="120"/>
      <c r="G265" s="121"/>
      <c r="H265" s="120"/>
      <c r="I265" s="121"/>
      <c r="J265" s="53"/>
      <c r="K265" s="120"/>
      <c r="L265" s="120"/>
      <c r="M265" s="120"/>
      <c r="N265" s="120"/>
      <c r="O265" s="120"/>
      <c r="P265" s="120"/>
    </row>
    <row r="266" spans="6:16" x14ac:dyDescent="0.25">
      <c r="F266" s="120"/>
      <c r="G266" s="121"/>
      <c r="H266" s="120"/>
      <c r="I266" s="121"/>
      <c r="J266" s="53"/>
      <c r="K266" s="120"/>
      <c r="L266" s="120"/>
      <c r="M266" s="120"/>
      <c r="N266" s="120"/>
      <c r="O266" s="120"/>
      <c r="P266" s="120"/>
    </row>
    <row r="267" spans="6:16" x14ac:dyDescent="0.25">
      <c r="F267" s="120"/>
      <c r="G267" s="121"/>
      <c r="H267" s="120"/>
      <c r="I267" s="121"/>
      <c r="J267" s="53"/>
      <c r="K267" s="120"/>
      <c r="L267" s="120"/>
      <c r="M267" s="120"/>
      <c r="N267" s="120"/>
      <c r="O267" s="120"/>
      <c r="P267" s="120"/>
    </row>
    <row r="268" spans="6:16" x14ac:dyDescent="0.25">
      <c r="F268" s="120"/>
      <c r="G268" s="121"/>
      <c r="H268" s="120"/>
      <c r="I268" s="121"/>
      <c r="J268" s="53"/>
      <c r="K268" s="120"/>
      <c r="L268" s="120"/>
      <c r="M268" s="120"/>
      <c r="N268" s="120"/>
      <c r="O268" s="120"/>
      <c r="P268" s="120"/>
    </row>
    <row r="269" spans="6:16" x14ac:dyDescent="0.25">
      <c r="F269" s="120"/>
      <c r="G269" s="121"/>
      <c r="H269" s="120"/>
      <c r="I269" s="121"/>
      <c r="J269" s="53"/>
      <c r="K269" s="120"/>
      <c r="L269" s="120"/>
      <c r="M269" s="120"/>
      <c r="N269" s="120"/>
      <c r="O269" s="120"/>
      <c r="P269" s="120"/>
    </row>
    <row r="270" spans="6:16" x14ac:dyDescent="0.25">
      <c r="F270" s="120"/>
      <c r="G270" s="121"/>
      <c r="H270" s="120"/>
      <c r="I270" s="121"/>
      <c r="J270" s="53"/>
      <c r="K270" s="120"/>
      <c r="L270" s="120"/>
      <c r="M270" s="120"/>
      <c r="N270" s="120"/>
      <c r="O270" s="120"/>
      <c r="P270" s="120"/>
    </row>
    <row r="271" spans="6:16" x14ac:dyDescent="0.25">
      <c r="F271" s="120"/>
      <c r="G271" s="121"/>
      <c r="H271" s="120"/>
      <c r="I271" s="121"/>
      <c r="J271" s="53"/>
      <c r="K271" s="120"/>
      <c r="L271" s="120"/>
      <c r="M271" s="120"/>
      <c r="N271" s="120"/>
      <c r="O271" s="120"/>
      <c r="P271" s="120"/>
    </row>
    <row r="272" spans="6:16" x14ac:dyDescent="0.25">
      <c r="F272" s="120"/>
      <c r="G272" s="121"/>
      <c r="H272" s="120"/>
      <c r="I272" s="121"/>
      <c r="J272" s="53"/>
      <c r="K272" s="120"/>
      <c r="L272" s="120"/>
      <c r="M272" s="120"/>
      <c r="N272" s="120"/>
      <c r="O272" s="120"/>
      <c r="P272" s="120"/>
    </row>
    <row r="273" spans="6:16" x14ac:dyDescent="0.25">
      <c r="F273" s="120"/>
      <c r="G273" s="121"/>
      <c r="H273" s="120"/>
      <c r="I273" s="121"/>
      <c r="J273" s="53"/>
      <c r="K273" s="120"/>
      <c r="L273" s="120"/>
      <c r="M273" s="120"/>
      <c r="N273" s="120"/>
      <c r="O273" s="120"/>
      <c r="P273" s="120"/>
    </row>
    <row r="274" spans="6:16" x14ac:dyDescent="0.25">
      <c r="F274" s="120"/>
      <c r="G274" s="121"/>
      <c r="H274" s="120"/>
      <c r="I274" s="121"/>
      <c r="J274" s="53"/>
      <c r="K274" s="120"/>
      <c r="L274" s="120"/>
      <c r="M274" s="120"/>
      <c r="N274" s="120"/>
      <c r="O274" s="120"/>
      <c r="P274" s="120"/>
    </row>
    <row r="275" spans="6:16" x14ac:dyDescent="0.25">
      <c r="F275" s="120"/>
      <c r="G275" s="121"/>
      <c r="H275" s="120"/>
      <c r="I275" s="121"/>
      <c r="J275" s="53"/>
      <c r="K275" s="120"/>
      <c r="L275" s="120"/>
      <c r="M275" s="120"/>
      <c r="N275" s="120"/>
      <c r="O275" s="120"/>
      <c r="P275" s="120"/>
    </row>
    <row r="276" spans="6:16" x14ac:dyDescent="0.25">
      <c r="F276" s="120"/>
      <c r="G276" s="121"/>
      <c r="H276" s="120"/>
      <c r="I276" s="121"/>
      <c r="J276" s="53"/>
      <c r="K276" s="120"/>
      <c r="L276" s="120"/>
      <c r="M276" s="120"/>
      <c r="N276" s="120"/>
      <c r="O276" s="120"/>
      <c r="P276" s="120"/>
    </row>
    <row r="277" spans="6:16" x14ac:dyDescent="0.25">
      <c r="F277" s="120"/>
      <c r="G277" s="121"/>
      <c r="H277" s="120"/>
      <c r="I277" s="121"/>
      <c r="J277" s="53"/>
      <c r="K277" s="120"/>
      <c r="L277" s="120"/>
      <c r="M277" s="120"/>
      <c r="N277" s="120"/>
      <c r="O277" s="120"/>
      <c r="P277" s="120"/>
    </row>
    <row r="278" spans="6:16" x14ac:dyDescent="0.25">
      <c r="F278" s="120"/>
      <c r="G278" s="121"/>
      <c r="H278" s="120"/>
      <c r="I278" s="121"/>
      <c r="J278" s="53"/>
      <c r="K278" s="120"/>
      <c r="L278" s="120"/>
      <c r="M278" s="120"/>
      <c r="N278" s="120"/>
      <c r="O278" s="120"/>
      <c r="P278" s="120"/>
    </row>
    <row r="279" spans="6:16" x14ac:dyDescent="0.25">
      <c r="F279" s="120"/>
      <c r="G279" s="121"/>
      <c r="H279" s="120"/>
      <c r="I279" s="121"/>
      <c r="J279" s="53"/>
      <c r="K279" s="120"/>
      <c r="L279" s="120"/>
      <c r="M279" s="120"/>
      <c r="N279" s="120"/>
      <c r="O279" s="120"/>
      <c r="P279" s="120"/>
    </row>
    <row r="280" spans="6:16" x14ac:dyDescent="0.25">
      <c r="F280" s="120"/>
      <c r="G280" s="121"/>
      <c r="H280" s="120"/>
      <c r="I280" s="121"/>
      <c r="J280" s="53"/>
      <c r="K280" s="120"/>
      <c r="L280" s="120"/>
      <c r="M280" s="120"/>
      <c r="N280" s="120"/>
      <c r="O280" s="120"/>
      <c r="P280" s="120"/>
    </row>
    <row r="281" spans="6:16" x14ac:dyDescent="0.25">
      <c r="F281" s="120"/>
      <c r="G281" s="121"/>
      <c r="H281" s="120"/>
      <c r="I281" s="121"/>
      <c r="J281" s="53"/>
      <c r="K281" s="120"/>
      <c r="L281" s="120"/>
      <c r="M281" s="120"/>
      <c r="N281" s="120"/>
      <c r="O281" s="120"/>
      <c r="P281" s="120"/>
    </row>
    <row r="282" spans="6:16" x14ac:dyDescent="0.25">
      <c r="F282" s="120"/>
      <c r="G282" s="121"/>
      <c r="H282" s="120"/>
      <c r="I282" s="121"/>
      <c r="J282" s="53"/>
      <c r="K282" s="120"/>
      <c r="L282" s="120"/>
      <c r="M282" s="120"/>
      <c r="N282" s="120"/>
      <c r="O282" s="120"/>
      <c r="P282" s="120"/>
    </row>
    <row r="283" spans="6:16" x14ac:dyDescent="0.25">
      <c r="F283" s="120"/>
      <c r="G283" s="121"/>
      <c r="H283" s="120"/>
      <c r="I283" s="121"/>
      <c r="J283" s="53"/>
      <c r="K283" s="120"/>
      <c r="L283" s="120"/>
      <c r="M283" s="120"/>
      <c r="N283" s="120"/>
      <c r="O283" s="120"/>
      <c r="P283" s="120"/>
    </row>
    <row r="284" spans="6:16" x14ac:dyDescent="0.25">
      <c r="F284" s="120"/>
      <c r="G284" s="121"/>
      <c r="H284" s="120"/>
      <c r="I284" s="121"/>
      <c r="J284" s="53"/>
      <c r="K284" s="120"/>
      <c r="L284" s="120"/>
      <c r="M284" s="120"/>
      <c r="N284" s="120"/>
      <c r="O284" s="120"/>
      <c r="P284" s="120"/>
    </row>
    <row r="285" spans="6:16" x14ac:dyDescent="0.25">
      <c r="F285" s="120"/>
      <c r="G285" s="121"/>
      <c r="H285" s="120"/>
      <c r="I285" s="121"/>
      <c r="J285" s="53"/>
      <c r="K285" s="120"/>
      <c r="L285" s="120"/>
      <c r="M285" s="120"/>
      <c r="N285" s="120"/>
      <c r="O285" s="120"/>
      <c r="P285" s="120"/>
    </row>
    <row r="286" spans="6:16" x14ac:dyDescent="0.25">
      <c r="F286" s="120"/>
      <c r="G286" s="121"/>
      <c r="H286" s="120"/>
      <c r="I286" s="121"/>
      <c r="J286" s="53"/>
      <c r="K286" s="120"/>
      <c r="L286" s="120"/>
      <c r="M286" s="120"/>
      <c r="N286" s="120"/>
      <c r="O286" s="120"/>
      <c r="P286" s="120"/>
    </row>
    <row r="287" spans="6:16" x14ac:dyDescent="0.25">
      <c r="F287" s="120"/>
      <c r="G287" s="121"/>
      <c r="H287" s="120"/>
      <c r="I287" s="121"/>
      <c r="J287" s="53"/>
      <c r="K287" s="120"/>
      <c r="L287" s="120"/>
      <c r="M287" s="120"/>
      <c r="N287" s="120"/>
      <c r="O287" s="120"/>
      <c r="P287" s="120"/>
    </row>
    <row r="288" spans="6:16" x14ac:dyDescent="0.25">
      <c r="F288" s="120"/>
      <c r="G288" s="121"/>
      <c r="H288" s="120"/>
      <c r="I288" s="121"/>
      <c r="J288" s="53"/>
      <c r="K288" s="120"/>
      <c r="L288" s="120"/>
      <c r="M288" s="120"/>
      <c r="N288" s="120"/>
      <c r="O288" s="120"/>
      <c r="P288" s="120"/>
    </row>
    <row r="289" spans="6:16" x14ac:dyDescent="0.25">
      <c r="F289" s="120"/>
      <c r="G289" s="121"/>
      <c r="H289" s="120"/>
      <c r="I289" s="121"/>
      <c r="J289" s="53"/>
      <c r="K289" s="120"/>
      <c r="L289" s="120"/>
      <c r="M289" s="120"/>
      <c r="N289" s="120"/>
      <c r="O289" s="120"/>
      <c r="P289" s="120"/>
    </row>
    <row r="290" spans="6:16" x14ac:dyDescent="0.25">
      <c r="F290" s="120"/>
      <c r="G290" s="121"/>
      <c r="H290" s="120"/>
      <c r="I290" s="121"/>
      <c r="J290" s="53"/>
      <c r="K290" s="120"/>
      <c r="L290" s="120"/>
      <c r="M290" s="120"/>
      <c r="N290" s="120"/>
      <c r="O290" s="120"/>
      <c r="P290" s="120"/>
    </row>
    <row r="291" spans="6:16" x14ac:dyDescent="0.25">
      <c r="F291" s="120"/>
      <c r="G291" s="121"/>
      <c r="H291" s="120"/>
      <c r="I291" s="121"/>
      <c r="J291" s="53"/>
      <c r="K291" s="120"/>
      <c r="L291" s="120"/>
      <c r="M291" s="120"/>
      <c r="N291" s="120"/>
      <c r="O291" s="120"/>
      <c r="P291" s="120"/>
    </row>
    <row r="292" spans="6:16" x14ac:dyDescent="0.25">
      <c r="F292" s="120"/>
      <c r="G292" s="121"/>
      <c r="H292" s="120"/>
      <c r="I292" s="121"/>
      <c r="J292" s="53"/>
      <c r="K292" s="120"/>
      <c r="L292" s="120"/>
      <c r="M292" s="120"/>
      <c r="N292" s="120"/>
      <c r="O292" s="120"/>
      <c r="P292" s="120"/>
    </row>
    <row r="293" spans="6:16" x14ac:dyDescent="0.25">
      <c r="F293" s="120"/>
      <c r="G293" s="121"/>
      <c r="H293" s="120"/>
      <c r="I293" s="121"/>
      <c r="J293" s="53"/>
      <c r="K293" s="120"/>
      <c r="L293" s="120"/>
      <c r="M293" s="120"/>
      <c r="N293" s="120"/>
      <c r="O293" s="120"/>
      <c r="P293" s="120"/>
    </row>
    <row r="294" spans="6:16" x14ac:dyDescent="0.25">
      <c r="F294" s="120"/>
      <c r="G294" s="121"/>
      <c r="H294" s="120"/>
      <c r="I294" s="121"/>
      <c r="J294" s="53"/>
      <c r="K294" s="120"/>
      <c r="L294" s="120"/>
      <c r="M294" s="120"/>
      <c r="N294" s="120"/>
      <c r="O294" s="120"/>
      <c r="P294" s="120"/>
    </row>
    <row r="295" spans="6:16" x14ac:dyDescent="0.25">
      <c r="F295" s="120"/>
      <c r="G295" s="121"/>
      <c r="H295" s="120"/>
      <c r="I295" s="121"/>
      <c r="J295" s="53"/>
      <c r="K295" s="120"/>
      <c r="L295" s="120"/>
      <c r="M295" s="120"/>
      <c r="N295" s="120"/>
      <c r="O295" s="120"/>
      <c r="P295" s="120"/>
    </row>
    <row r="296" spans="6:16" x14ac:dyDescent="0.25">
      <c r="F296" s="120"/>
      <c r="G296" s="121"/>
      <c r="H296" s="120"/>
      <c r="I296" s="121"/>
      <c r="J296" s="53"/>
      <c r="K296" s="120"/>
      <c r="L296" s="120"/>
      <c r="M296" s="120"/>
      <c r="N296" s="120"/>
      <c r="O296" s="120"/>
      <c r="P296" s="120"/>
    </row>
    <row r="297" spans="6:16" x14ac:dyDescent="0.25">
      <c r="F297" s="120"/>
      <c r="G297" s="121"/>
      <c r="H297" s="120"/>
      <c r="I297" s="121"/>
      <c r="J297" s="53"/>
      <c r="K297" s="120"/>
      <c r="L297" s="120"/>
      <c r="M297" s="120"/>
      <c r="N297" s="120"/>
      <c r="O297" s="120"/>
      <c r="P297" s="120"/>
    </row>
    <row r="298" spans="6:16" x14ac:dyDescent="0.25">
      <c r="F298" s="120"/>
      <c r="G298" s="121"/>
      <c r="H298" s="120"/>
      <c r="I298" s="121"/>
      <c r="J298" s="53"/>
      <c r="K298" s="120"/>
      <c r="L298" s="120"/>
      <c r="M298" s="120"/>
      <c r="N298" s="120"/>
      <c r="O298" s="120"/>
      <c r="P298" s="120"/>
    </row>
    <row r="299" spans="6:16" x14ac:dyDescent="0.25">
      <c r="F299" s="120"/>
      <c r="G299" s="121"/>
      <c r="H299" s="120"/>
      <c r="I299" s="121"/>
      <c r="J299" s="53"/>
      <c r="K299" s="120"/>
      <c r="L299" s="120"/>
      <c r="M299" s="120"/>
      <c r="N299" s="120"/>
      <c r="O299" s="120"/>
      <c r="P299" s="120"/>
    </row>
    <row r="300" spans="6:16" x14ac:dyDescent="0.25">
      <c r="F300" s="120"/>
      <c r="G300" s="121"/>
      <c r="H300" s="120"/>
      <c r="I300" s="121"/>
      <c r="J300" s="53"/>
      <c r="K300" s="120"/>
      <c r="L300" s="120"/>
      <c r="M300" s="120"/>
      <c r="N300" s="120"/>
      <c r="O300" s="120"/>
      <c r="P300" s="120"/>
    </row>
    <row r="301" spans="6:16" x14ac:dyDescent="0.25">
      <c r="F301" s="120"/>
      <c r="G301" s="121"/>
      <c r="H301" s="120"/>
      <c r="I301" s="121"/>
      <c r="J301" s="53"/>
      <c r="K301" s="120"/>
      <c r="L301" s="120"/>
      <c r="M301" s="120"/>
      <c r="N301" s="120"/>
      <c r="O301" s="120"/>
      <c r="P301" s="120"/>
    </row>
    <row r="302" spans="6:16" x14ac:dyDescent="0.25">
      <c r="F302" s="120"/>
      <c r="G302" s="121"/>
      <c r="H302" s="120"/>
      <c r="I302" s="121"/>
      <c r="J302" s="53"/>
      <c r="K302" s="120"/>
      <c r="L302" s="120"/>
      <c r="M302" s="120"/>
      <c r="N302" s="120"/>
      <c r="O302" s="120"/>
      <c r="P302" s="120"/>
    </row>
    <row r="303" spans="6:16" x14ac:dyDescent="0.25">
      <c r="F303" s="120"/>
      <c r="G303" s="121"/>
      <c r="H303" s="120"/>
      <c r="I303" s="121"/>
      <c r="J303" s="53"/>
      <c r="K303" s="120"/>
      <c r="L303" s="120"/>
      <c r="M303" s="120"/>
      <c r="N303" s="120"/>
      <c r="O303" s="120"/>
      <c r="P303" s="120"/>
    </row>
    <row r="304" spans="6:16" x14ac:dyDescent="0.25">
      <c r="F304" s="120"/>
      <c r="G304" s="121"/>
      <c r="H304" s="120"/>
      <c r="I304" s="121"/>
      <c r="J304" s="53"/>
      <c r="K304" s="120"/>
      <c r="L304" s="120"/>
      <c r="M304" s="120"/>
      <c r="N304" s="120"/>
      <c r="O304" s="120"/>
      <c r="P304" s="120"/>
    </row>
    <row r="305" spans="6:16" x14ac:dyDescent="0.25">
      <c r="F305" s="120"/>
      <c r="G305" s="121"/>
      <c r="H305" s="120"/>
      <c r="I305" s="121"/>
      <c r="J305" s="53"/>
      <c r="K305" s="120"/>
      <c r="L305" s="120"/>
      <c r="M305" s="120"/>
      <c r="N305" s="120"/>
      <c r="O305" s="120"/>
      <c r="P305" s="120"/>
    </row>
    <row r="306" spans="6:16" x14ac:dyDescent="0.25">
      <c r="F306" s="120"/>
      <c r="G306" s="121"/>
      <c r="H306" s="120"/>
      <c r="I306" s="121"/>
      <c r="J306" s="53"/>
      <c r="K306" s="120"/>
      <c r="L306" s="120"/>
      <c r="M306" s="120"/>
      <c r="N306" s="120"/>
      <c r="O306" s="120"/>
      <c r="P306" s="120"/>
    </row>
    <row r="307" spans="6:16" x14ac:dyDescent="0.25">
      <c r="F307" s="120"/>
      <c r="G307" s="121"/>
      <c r="H307" s="120"/>
      <c r="I307" s="121"/>
      <c r="J307" s="53"/>
      <c r="K307" s="120"/>
      <c r="L307" s="120"/>
      <c r="M307" s="120"/>
      <c r="N307" s="120"/>
      <c r="O307" s="120"/>
      <c r="P307" s="120"/>
    </row>
    <row r="308" spans="6:16" x14ac:dyDescent="0.25">
      <c r="F308" s="120"/>
      <c r="G308" s="121"/>
      <c r="H308" s="120"/>
      <c r="I308" s="121"/>
      <c r="J308" s="53"/>
      <c r="K308" s="120"/>
      <c r="L308" s="120"/>
      <c r="M308" s="120"/>
      <c r="N308" s="120"/>
      <c r="O308" s="120"/>
      <c r="P308" s="120"/>
    </row>
    <row r="309" spans="6:16" x14ac:dyDescent="0.25">
      <c r="F309" s="120"/>
      <c r="G309" s="121"/>
      <c r="H309" s="120"/>
      <c r="I309" s="121"/>
      <c r="J309" s="53"/>
      <c r="K309" s="120"/>
      <c r="L309" s="120"/>
      <c r="M309" s="120"/>
      <c r="N309" s="120"/>
      <c r="O309" s="120"/>
      <c r="P309" s="120"/>
    </row>
    <row r="310" spans="6:16" x14ac:dyDescent="0.25">
      <c r="F310" s="120"/>
      <c r="G310" s="121"/>
      <c r="H310" s="120"/>
      <c r="I310" s="121"/>
      <c r="J310" s="53"/>
      <c r="K310" s="120"/>
      <c r="L310" s="120"/>
      <c r="M310" s="120"/>
      <c r="N310" s="120"/>
      <c r="O310" s="120"/>
      <c r="P310" s="120"/>
    </row>
    <row r="311" spans="6:16" x14ac:dyDescent="0.25">
      <c r="F311" s="120"/>
      <c r="G311" s="121"/>
      <c r="H311" s="120"/>
      <c r="I311" s="121"/>
      <c r="J311" s="53"/>
      <c r="K311" s="120"/>
      <c r="L311" s="120"/>
      <c r="M311" s="120"/>
      <c r="N311" s="120"/>
      <c r="O311" s="120"/>
      <c r="P311" s="120"/>
    </row>
    <row r="312" spans="6:16" x14ac:dyDescent="0.25">
      <c r="F312" s="120"/>
      <c r="G312" s="121"/>
      <c r="H312" s="120"/>
      <c r="I312" s="121"/>
      <c r="J312" s="53"/>
      <c r="K312" s="120"/>
      <c r="L312" s="120"/>
      <c r="M312" s="120"/>
      <c r="N312" s="120"/>
      <c r="O312" s="120"/>
      <c r="P312" s="120"/>
    </row>
    <row r="313" spans="6:16" x14ac:dyDescent="0.25">
      <c r="F313" s="120"/>
      <c r="G313" s="121"/>
      <c r="H313" s="120"/>
      <c r="I313" s="121"/>
      <c r="J313" s="53"/>
      <c r="K313" s="120"/>
      <c r="L313" s="120"/>
      <c r="M313" s="120"/>
      <c r="N313" s="120"/>
      <c r="O313" s="120"/>
      <c r="P313" s="120"/>
    </row>
    <row r="314" spans="6:16" x14ac:dyDescent="0.25">
      <c r="F314" s="120"/>
      <c r="G314" s="121"/>
      <c r="H314" s="120"/>
      <c r="I314" s="121"/>
      <c r="J314" s="53"/>
      <c r="K314" s="120"/>
      <c r="L314" s="120"/>
      <c r="M314" s="120"/>
      <c r="N314" s="120"/>
      <c r="O314" s="120"/>
      <c r="P314" s="120"/>
    </row>
    <row r="315" spans="6:16" x14ac:dyDescent="0.25">
      <c r="F315" s="120"/>
      <c r="G315" s="121"/>
      <c r="H315" s="120"/>
      <c r="I315" s="121"/>
      <c r="J315" s="53"/>
      <c r="K315" s="120"/>
      <c r="L315" s="120"/>
      <c r="M315" s="120"/>
      <c r="N315" s="120"/>
      <c r="O315" s="120"/>
      <c r="P315" s="120"/>
    </row>
    <row r="316" spans="6:16" x14ac:dyDescent="0.25">
      <c r="F316" s="120"/>
      <c r="G316" s="121"/>
      <c r="H316" s="120"/>
      <c r="I316" s="121"/>
      <c r="J316" s="53"/>
      <c r="K316" s="120"/>
      <c r="L316" s="120"/>
      <c r="M316" s="120"/>
      <c r="N316" s="120"/>
      <c r="O316" s="120"/>
      <c r="P316" s="120"/>
    </row>
    <row r="317" spans="6:16" x14ac:dyDescent="0.25">
      <c r="F317" s="120"/>
      <c r="G317" s="121"/>
      <c r="H317" s="120"/>
      <c r="I317" s="121"/>
      <c r="J317" s="53"/>
      <c r="K317" s="120"/>
      <c r="L317" s="120"/>
      <c r="M317" s="120"/>
      <c r="N317" s="120"/>
      <c r="O317" s="120"/>
      <c r="P317" s="120"/>
    </row>
    <row r="318" spans="6:16" x14ac:dyDescent="0.25">
      <c r="F318" s="120"/>
      <c r="G318" s="121"/>
      <c r="H318" s="120"/>
      <c r="I318" s="121"/>
      <c r="J318" s="53"/>
      <c r="K318" s="120"/>
      <c r="L318" s="120"/>
      <c r="M318" s="120"/>
      <c r="N318" s="120"/>
      <c r="O318" s="120"/>
      <c r="P318" s="120"/>
    </row>
    <row r="319" spans="6:16" x14ac:dyDescent="0.25">
      <c r="F319" s="120"/>
      <c r="G319" s="121"/>
      <c r="H319" s="120"/>
      <c r="I319" s="121"/>
      <c r="J319" s="53"/>
      <c r="K319" s="120"/>
      <c r="L319" s="120"/>
      <c r="M319" s="120"/>
      <c r="N319" s="120"/>
      <c r="O319" s="120"/>
      <c r="P319" s="120"/>
    </row>
    <row r="320" spans="6:16" x14ac:dyDescent="0.25">
      <c r="F320" s="120"/>
      <c r="G320" s="121"/>
      <c r="H320" s="120"/>
      <c r="I320" s="121"/>
      <c r="J320" s="53"/>
      <c r="K320" s="120"/>
      <c r="L320" s="120"/>
      <c r="M320" s="120"/>
      <c r="N320" s="120"/>
      <c r="O320" s="120"/>
      <c r="P320" s="120"/>
    </row>
    <row r="321" spans="6:16" x14ac:dyDescent="0.25">
      <c r="F321" s="120"/>
      <c r="G321" s="121"/>
      <c r="H321" s="120"/>
      <c r="I321" s="121"/>
      <c r="J321" s="53"/>
      <c r="K321" s="120"/>
      <c r="L321" s="120"/>
      <c r="M321" s="120"/>
      <c r="N321" s="120"/>
      <c r="O321" s="120"/>
      <c r="P321" s="120"/>
    </row>
    <row r="322" spans="6:16" x14ac:dyDescent="0.25">
      <c r="F322" s="120"/>
      <c r="G322" s="121"/>
      <c r="H322" s="120"/>
      <c r="I322" s="121"/>
      <c r="J322" s="53"/>
      <c r="K322" s="120"/>
      <c r="L322" s="120"/>
      <c r="M322" s="120"/>
      <c r="N322" s="120"/>
      <c r="O322" s="120"/>
      <c r="P322" s="120"/>
    </row>
    <row r="323" spans="6:16" x14ac:dyDescent="0.25">
      <c r="F323" s="120"/>
      <c r="G323" s="121"/>
      <c r="H323" s="120"/>
      <c r="I323" s="121"/>
      <c r="J323" s="53"/>
      <c r="K323" s="120"/>
      <c r="L323" s="120"/>
      <c r="M323" s="120"/>
      <c r="N323" s="120"/>
      <c r="O323" s="120"/>
      <c r="P323" s="120"/>
    </row>
    <row r="324" spans="6:16" x14ac:dyDescent="0.25">
      <c r="F324" s="120"/>
      <c r="G324" s="121"/>
      <c r="H324" s="120"/>
      <c r="I324" s="121"/>
      <c r="J324" s="53"/>
      <c r="K324" s="120"/>
      <c r="L324" s="120"/>
      <c r="M324" s="120"/>
      <c r="N324" s="120"/>
      <c r="O324" s="120"/>
      <c r="P324" s="120"/>
    </row>
    <row r="325" spans="6:16" x14ac:dyDescent="0.25">
      <c r="F325" s="120"/>
      <c r="G325" s="121"/>
      <c r="H325" s="120"/>
      <c r="I325" s="121"/>
      <c r="J325" s="53"/>
      <c r="K325" s="120"/>
      <c r="L325" s="120"/>
      <c r="M325" s="120"/>
      <c r="N325" s="120"/>
      <c r="O325" s="120"/>
      <c r="P325" s="120"/>
    </row>
    <row r="326" spans="6:16" x14ac:dyDescent="0.25">
      <c r="F326" s="120"/>
      <c r="G326" s="121"/>
      <c r="H326" s="120"/>
      <c r="I326" s="121"/>
      <c r="J326" s="53"/>
      <c r="K326" s="120"/>
      <c r="L326" s="120"/>
      <c r="M326" s="120"/>
      <c r="N326" s="120"/>
      <c r="O326" s="120"/>
      <c r="P326" s="120"/>
    </row>
    <row r="327" spans="6:16" x14ac:dyDescent="0.25">
      <c r="F327" s="120"/>
      <c r="G327" s="121"/>
      <c r="H327" s="120"/>
      <c r="I327" s="121"/>
      <c r="J327" s="53"/>
      <c r="K327" s="120"/>
      <c r="L327" s="120"/>
      <c r="M327" s="120"/>
      <c r="N327" s="120"/>
      <c r="O327" s="120"/>
      <c r="P327" s="120"/>
    </row>
    <row r="328" spans="6:16" x14ac:dyDescent="0.25">
      <c r="F328" s="120"/>
      <c r="G328" s="121"/>
      <c r="H328" s="120"/>
      <c r="I328" s="121"/>
      <c r="J328" s="53"/>
      <c r="K328" s="120"/>
      <c r="L328" s="120"/>
      <c r="M328" s="120"/>
      <c r="N328" s="120"/>
      <c r="O328" s="120"/>
      <c r="P328" s="120"/>
    </row>
    <row r="329" spans="6:16" x14ac:dyDescent="0.25">
      <c r="F329" s="120"/>
      <c r="G329" s="121"/>
      <c r="H329" s="120"/>
      <c r="I329" s="121"/>
      <c r="J329" s="53"/>
      <c r="K329" s="120"/>
      <c r="L329" s="120"/>
      <c r="M329" s="120"/>
      <c r="N329" s="120"/>
      <c r="O329" s="120"/>
      <c r="P329" s="120"/>
    </row>
    <row r="330" spans="6:16" x14ac:dyDescent="0.25">
      <c r="F330" s="120"/>
      <c r="G330" s="121"/>
      <c r="H330" s="120"/>
      <c r="I330" s="121"/>
      <c r="J330" s="53"/>
      <c r="K330" s="120"/>
      <c r="L330" s="120"/>
      <c r="M330" s="120"/>
      <c r="N330" s="120"/>
      <c r="O330" s="120"/>
      <c r="P330" s="120"/>
    </row>
    <row r="331" spans="6:16" x14ac:dyDescent="0.25">
      <c r="F331" s="120"/>
      <c r="G331" s="121"/>
      <c r="H331" s="120"/>
      <c r="I331" s="121"/>
      <c r="J331" s="53"/>
      <c r="K331" s="120"/>
      <c r="L331" s="120"/>
      <c r="M331" s="120"/>
      <c r="N331" s="120"/>
      <c r="O331" s="120"/>
      <c r="P331" s="120"/>
    </row>
    <row r="332" spans="6:16" x14ac:dyDescent="0.25">
      <c r="F332" s="120"/>
      <c r="G332" s="121"/>
      <c r="H332" s="120"/>
      <c r="I332" s="121"/>
      <c r="J332" s="53"/>
      <c r="K332" s="120"/>
      <c r="L332" s="120"/>
      <c r="M332" s="120"/>
      <c r="N332" s="120"/>
      <c r="O332" s="120"/>
      <c r="P332" s="120"/>
    </row>
    <row r="333" spans="6:16" x14ac:dyDescent="0.25">
      <c r="F333" s="120"/>
      <c r="G333" s="121"/>
      <c r="H333" s="120"/>
      <c r="I333" s="121"/>
      <c r="J333" s="53"/>
      <c r="K333" s="120"/>
      <c r="L333" s="120"/>
      <c r="M333" s="120"/>
      <c r="N333" s="120"/>
      <c r="O333" s="120"/>
      <c r="P333" s="120"/>
    </row>
    <row r="334" spans="6:16" x14ac:dyDescent="0.25">
      <c r="F334" s="120"/>
      <c r="G334" s="121"/>
      <c r="H334" s="120"/>
      <c r="I334" s="121"/>
      <c r="J334" s="53"/>
      <c r="K334" s="120"/>
      <c r="L334" s="120"/>
      <c r="M334" s="120"/>
      <c r="N334" s="120"/>
      <c r="O334" s="120"/>
      <c r="P334" s="120"/>
    </row>
    <row r="335" spans="6:16" x14ac:dyDescent="0.25">
      <c r="F335" s="120"/>
      <c r="G335" s="121"/>
      <c r="H335" s="120"/>
      <c r="I335" s="121"/>
      <c r="J335" s="53"/>
      <c r="K335" s="120"/>
      <c r="L335" s="120"/>
      <c r="M335" s="120"/>
      <c r="N335" s="120"/>
      <c r="O335" s="120"/>
      <c r="P335" s="120"/>
    </row>
    <row r="336" spans="6:16" x14ac:dyDescent="0.25">
      <c r="F336" s="120"/>
      <c r="G336" s="121"/>
      <c r="H336" s="120"/>
      <c r="I336" s="121"/>
      <c r="J336" s="53"/>
      <c r="K336" s="120"/>
      <c r="L336" s="120"/>
      <c r="M336" s="120"/>
      <c r="N336" s="120"/>
      <c r="O336" s="120"/>
      <c r="P336" s="120"/>
    </row>
    <row r="337" spans="6:16" x14ac:dyDescent="0.25">
      <c r="F337" s="120"/>
      <c r="G337" s="121"/>
      <c r="H337" s="120"/>
      <c r="I337" s="121"/>
      <c r="J337" s="53"/>
      <c r="K337" s="120"/>
      <c r="L337" s="120"/>
      <c r="M337" s="120"/>
      <c r="N337" s="120"/>
      <c r="O337" s="120"/>
      <c r="P337" s="120"/>
    </row>
    <row r="338" spans="6:16" x14ac:dyDescent="0.25">
      <c r="F338" s="120"/>
      <c r="G338" s="121"/>
      <c r="H338" s="120"/>
      <c r="I338" s="121"/>
      <c r="J338" s="53"/>
      <c r="K338" s="120"/>
      <c r="L338" s="120"/>
      <c r="M338" s="120"/>
      <c r="N338" s="120"/>
      <c r="O338" s="120"/>
      <c r="P338" s="120"/>
    </row>
    <row r="339" spans="6:16" x14ac:dyDescent="0.25">
      <c r="F339" s="120"/>
      <c r="G339" s="121"/>
      <c r="H339" s="120"/>
      <c r="I339" s="121"/>
      <c r="J339" s="53"/>
      <c r="K339" s="120"/>
      <c r="L339" s="120"/>
      <c r="M339" s="120"/>
      <c r="N339" s="120"/>
      <c r="O339" s="120"/>
      <c r="P339" s="120"/>
    </row>
    <row r="340" spans="6:16" x14ac:dyDescent="0.25">
      <c r="F340" s="120"/>
      <c r="G340" s="121"/>
      <c r="H340" s="120"/>
      <c r="I340" s="121"/>
      <c r="J340" s="53"/>
      <c r="K340" s="120"/>
      <c r="L340" s="120"/>
      <c r="M340" s="120"/>
      <c r="N340" s="120"/>
      <c r="O340" s="120"/>
      <c r="P340" s="120"/>
    </row>
    <row r="341" spans="6:16" x14ac:dyDescent="0.25">
      <c r="F341" s="120"/>
      <c r="G341" s="121"/>
      <c r="H341" s="120"/>
      <c r="I341" s="121"/>
      <c r="J341" s="53"/>
      <c r="K341" s="120"/>
      <c r="L341" s="120"/>
      <c r="M341" s="120"/>
      <c r="N341" s="120"/>
      <c r="O341" s="120"/>
      <c r="P341" s="120"/>
    </row>
    <row r="342" spans="6:16" x14ac:dyDescent="0.25">
      <c r="F342" s="120"/>
      <c r="G342" s="121"/>
      <c r="H342" s="120"/>
      <c r="I342" s="121"/>
      <c r="J342" s="53"/>
      <c r="K342" s="120"/>
      <c r="L342" s="120"/>
      <c r="M342" s="120"/>
      <c r="N342" s="120"/>
      <c r="O342" s="120"/>
      <c r="P342" s="120"/>
    </row>
    <row r="343" spans="6:16" x14ac:dyDescent="0.25">
      <c r="F343" s="120"/>
      <c r="G343" s="121"/>
      <c r="H343" s="120"/>
      <c r="I343" s="121"/>
      <c r="J343" s="53"/>
      <c r="K343" s="120"/>
      <c r="L343" s="120"/>
      <c r="M343" s="120"/>
      <c r="N343" s="120"/>
      <c r="O343" s="120"/>
      <c r="P343" s="120"/>
    </row>
    <row r="344" spans="6:16" x14ac:dyDescent="0.25">
      <c r="F344" s="120"/>
      <c r="G344" s="121"/>
      <c r="H344" s="120"/>
      <c r="I344" s="121"/>
      <c r="J344" s="53"/>
      <c r="K344" s="120"/>
      <c r="L344" s="120"/>
      <c r="M344" s="120"/>
      <c r="N344" s="120"/>
      <c r="O344" s="120"/>
      <c r="P344" s="120"/>
    </row>
    <row r="345" spans="6:16" x14ac:dyDescent="0.25">
      <c r="F345" s="120"/>
      <c r="G345" s="121"/>
      <c r="H345" s="120"/>
      <c r="I345" s="121"/>
      <c r="J345" s="53"/>
      <c r="K345" s="120"/>
      <c r="L345" s="120"/>
      <c r="M345" s="120"/>
      <c r="N345" s="120"/>
      <c r="O345" s="120"/>
      <c r="P345" s="120"/>
    </row>
    <row r="346" spans="6:16" x14ac:dyDescent="0.25">
      <c r="F346" s="120"/>
      <c r="G346" s="121"/>
      <c r="H346" s="120"/>
      <c r="I346" s="121"/>
      <c r="J346" s="53"/>
      <c r="K346" s="120"/>
      <c r="L346" s="120"/>
      <c r="M346" s="120"/>
      <c r="N346" s="120"/>
      <c r="O346" s="120"/>
      <c r="P346" s="120"/>
    </row>
    <row r="347" spans="6:16" x14ac:dyDescent="0.25">
      <c r="F347" s="120"/>
      <c r="G347" s="121"/>
      <c r="H347" s="120"/>
      <c r="I347" s="121"/>
      <c r="J347" s="53"/>
      <c r="K347" s="120"/>
      <c r="L347" s="120"/>
      <c r="M347" s="120"/>
      <c r="N347" s="120"/>
      <c r="O347" s="120"/>
      <c r="P347" s="120"/>
    </row>
    <row r="348" spans="6:16" x14ac:dyDescent="0.25">
      <c r="F348" s="120"/>
      <c r="G348" s="121"/>
      <c r="H348" s="120"/>
      <c r="I348" s="121"/>
      <c r="J348" s="53"/>
      <c r="K348" s="120"/>
      <c r="L348" s="120"/>
      <c r="M348" s="120"/>
      <c r="N348" s="120"/>
      <c r="O348" s="120"/>
      <c r="P348" s="120"/>
    </row>
    <row r="349" spans="6:16" x14ac:dyDescent="0.25">
      <c r="F349" s="120"/>
      <c r="G349" s="121"/>
      <c r="H349" s="120"/>
      <c r="I349" s="121"/>
      <c r="J349" s="53"/>
      <c r="K349" s="120"/>
      <c r="L349" s="120"/>
      <c r="M349" s="120"/>
      <c r="N349" s="120"/>
      <c r="O349" s="120"/>
      <c r="P349" s="120"/>
    </row>
    <row r="350" spans="6:16" x14ac:dyDescent="0.25">
      <c r="F350" s="120"/>
      <c r="G350" s="121"/>
      <c r="H350" s="120"/>
      <c r="I350" s="121"/>
      <c r="J350" s="53"/>
      <c r="K350" s="120"/>
      <c r="L350" s="120"/>
      <c r="M350" s="120"/>
      <c r="N350" s="120"/>
      <c r="O350" s="120"/>
      <c r="P350" s="120"/>
    </row>
    <row r="351" spans="6:16" x14ac:dyDescent="0.25">
      <c r="F351" s="120"/>
      <c r="G351" s="121"/>
      <c r="H351" s="120"/>
      <c r="I351" s="121"/>
      <c r="J351" s="53"/>
      <c r="K351" s="120"/>
      <c r="L351" s="120"/>
      <c r="M351" s="120"/>
      <c r="N351" s="120"/>
      <c r="O351" s="120"/>
      <c r="P351" s="120"/>
    </row>
    <row r="352" spans="6:16" x14ac:dyDescent="0.25">
      <c r="F352" s="120"/>
      <c r="G352" s="121"/>
      <c r="H352" s="120"/>
      <c r="I352" s="121"/>
      <c r="J352" s="53"/>
      <c r="K352" s="120"/>
      <c r="L352" s="120"/>
      <c r="M352" s="120"/>
      <c r="N352" s="120"/>
      <c r="O352" s="120"/>
      <c r="P352" s="120"/>
    </row>
    <row r="353" spans="6:16" x14ac:dyDescent="0.25">
      <c r="F353" s="120"/>
      <c r="G353" s="121"/>
      <c r="H353" s="120"/>
      <c r="I353" s="121"/>
      <c r="J353" s="53"/>
      <c r="K353" s="120"/>
      <c r="L353" s="120"/>
      <c r="M353" s="120"/>
      <c r="N353" s="120"/>
      <c r="O353" s="120"/>
      <c r="P353" s="120"/>
    </row>
    <row r="354" spans="6:16" x14ac:dyDescent="0.25">
      <c r="F354" s="120"/>
      <c r="G354" s="121"/>
      <c r="H354" s="120"/>
      <c r="I354" s="121"/>
      <c r="J354" s="53"/>
      <c r="K354" s="120"/>
      <c r="L354" s="120"/>
      <c r="M354" s="120"/>
      <c r="N354" s="120"/>
      <c r="O354" s="120"/>
      <c r="P354" s="120"/>
    </row>
    <row r="355" spans="6:16" x14ac:dyDescent="0.25">
      <c r="F355" s="120"/>
      <c r="G355" s="121"/>
      <c r="H355" s="120"/>
      <c r="I355" s="121"/>
      <c r="J355" s="53"/>
      <c r="K355" s="120"/>
      <c r="L355" s="120"/>
      <c r="M355" s="120"/>
      <c r="N355" s="120"/>
      <c r="O355" s="120"/>
      <c r="P355" s="120"/>
    </row>
    <row r="356" spans="6:16" x14ac:dyDescent="0.25">
      <c r="F356" s="120"/>
      <c r="G356" s="121"/>
      <c r="H356" s="120"/>
      <c r="I356" s="121"/>
      <c r="J356" s="53"/>
      <c r="K356" s="120"/>
      <c r="L356" s="120"/>
      <c r="M356" s="120"/>
      <c r="N356" s="120"/>
      <c r="O356" s="120"/>
      <c r="P356" s="120"/>
    </row>
    <row r="357" spans="6:16" x14ac:dyDescent="0.25">
      <c r="F357" s="120"/>
      <c r="G357" s="121"/>
      <c r="H357" s="120"/>
      <c r="I357" s="121"/>
      <c r="J357" s="53"/>
      <c r="K357" s="120"/>
      <c r="L357" s="120"/>
      <c r="M357" s="120"/>
      <c r="N357" s="120"/>
      <c r="O357" s="120"/>
      <c r="P357" s="120"/>
    </row>
    <row r="358" spans="6:16" x14ac:dyDescent="0.25">
      <c r="F358" s="120"/>
      <c r="G358" s="121"/>
      <c r="H358" s="120"/>
      <c r="I358" s="121"/>
      <c r="J358" s="53"/>
      <c r="K358" s="120"/>
      <c r="L358" s="120"/>
      <c r="M358" s="120"/>
      <c r="N358" s="120"/>
      <c r="O358" s="120"/>
      <c r="P358" s="120"/>
    </row>
    <row r="359" spans="6:16" x14ac:dyDescent="0.25">
      <c r="F359" s="120"/>
      <c r="G359" s="121"/>
      <c r="H359" s="120"/>
      <c r="I359" s="121"/>
      <c r="J359" s="53"/>
      <c r="K359" s="120"/>
      <c r="L359" s="120"/>
      <c r="M359" s="120"/>
      <c r="N359" s="120"/>
      <c r="O359" s="120"/>
      <c r="P359" s="120"/>
    </row>
    <row r="360" spans="6:16" x14ac:dyDescent="0.25">
      <c r="F360" s="120"/>
      <c r="G360" s="121"/>
      <c r="H360" s="120"/>
      <c r="I360" s="121"/>
      <c r="J360" s="53"/>
      <c r="K360" s="120"/>
      <c r="L360" s="120"/>
      <c r="M360" s="120"/>
      <c r="N360" s="120"/>
      <c r="O360" s="120"/>
      <c r="P360" s="120"/>
    </row>
    <row r="361" spans="6:16" x14ac:dyDescent="0.25">
      <c r="F361" s="120"/>
      <c r="G361" s="121"/>
      <c r="H361" s="120"/>
      <c r="I361" s="121"/>
      <c r="J361" s="53"/>
      <c r="K361" s="120"/>
      <c r="L361" s="120"/>
      <c r="M361" s="120"/>
      <c r="N361" s="120"/>
      <c r="O361" s="120"/>
      <c r="P361" s="120"/>
    </row>
    <row r="362" spans="6:16" x14ac:dyDescent="0.25">
      <c r="F362" s="120"/>
      <c r="G362" s="121"/>
      <c r="H362" s="120"/>
      <c r="I362" s="121"/>
      <c r="J362" s="53"/>
      <c r="K362" s="120"/>
      <c r="L362" s="120"/>
      <c r="M362" s="120"/>
      <c r="N362" s="120"/>
      <c r="O362" s="120"/>
      <c r="P362" s="120"/>
    </row>
    <row r="363" spans="6:16" x14ac:dyDescent="0.25">
      <c r="F363" s="120"/>
      <c r="G363" s="121"/>
      <c r="H363" s="120"/>
      <c r="I363" s="121"/>
      <c r="J363" s="53"/>
      <c r="K363" s="120"/>
      <c r="L363" s="120"/>
      <c r="M363" s="120"/>
      <c r="N363" s="120"/>
      <c r="O363" s="120"/>
      <c r="P363" s="120"/>
    </row>
    <row r="364" spans="6:16" x14ac:dyDescent="0.25">
      <c r="F364" s="120"/>
      <c r="G364" s="121"/>
      <c r="H364" s="120"/>
      <c r="I364" s="121"/>
      <c r="J364" s="53"/>
      <c r="K364" s="120"/>
      <c r="L364" s="120"/>
      <c r="M364" s="120"/>
      <c r="N364" s="120"/>
      <c r="O364" s="120"/>
      <c r="P364" s="120"/>
    </row>
    <row r="365" spans="6:16" x14ac:dyDescent="0.25">
      <c r="F365" s="120"/>
      <c r="G365" s="121"/>
      <c r="H365" s="120"/>
      <c r="I365" s="121"/>
      <c r="J365" s="53"/>
      <c r="K365" s="120"/>
      <c r="L365" s="120"/>
      <c r="M365" s="120"/>
      <c r="N365" s="120"/>
      <c r="O365" s="120"/>
      <c r="P365" s="120"/>
    </row>
    <row r="366" spans="6:16" x14ac:dyDescent="0.25">
      <c r="F366" s="120"/>
      <c r="G366" s="121"/>
      <c r="H366" s="120"/>
      <c r="I366" s="121"/>
      <c r="J366" s="53"/>
      <c r="K366" s="120"/>
      <c r="L366" s="120"/>
      <c r="M366" s="120"/>
      <c r="N366" s="120"/>
      <c r="O366" s="120"/>
      <c r="P366" s="120"/>
    </row>
    <row r="367" spans="6:16" x14ac:dyDescent="0.25">
      <c r="F367" s="120"/>
      <c r="G367" s="121"/>
      <c r="H367" s="120"/>
      <c r="I367" s="121"/>
      <c r="J367" s="53"/>
      <c r="K367" s="120"/>
      <c r="L367" s="120"/>
      <c r="M367" s="120"/>
      <c r="N367" s="120"/>
      <c r="O367" s="120"/>
      <c r="P367" s="120"/>
    </row>
    <row r="368" spans="6:16" x14ac:dyDescent="0.25">
      <c r="F368" s="120"/>
      <c r="G368" s="121"/>
      <c r="H368" s="120"/>
      <c r="I368" s="121"/>
      <c r="J368" s="53"/>
      <c r="K368" s="120"/>
      <c r="L368" s="120"/>
      <c r="M368" s="120"/>
      <c r="N368" s="120"/>
      <c r="O368" s="120"/>
      <c r="P368" s="120"/>
    </row>
    <row r="369" spans="6:16" x14ac:dyDescent="0.25">
      <c r="F369" s="120"/>
      <c r="G369" s="121"/>
      <c r="H369" s="120"/>
      <c r="I369" s="121"/>
      <c r="J369" s="53"/>
      <c r="K369" s="120"/>
      <c r="L369" s="120"/>
      <c r="M369" s="120"/>
      <c r="N369" s="120"/>
      <c r="O369" s="120"/>
      <c r="P369" s="120"/>
    </row>
    <row r="370" spans="6:16" x14ac:dyDescent="0.25">
      <c r="F370" s="120"/>
      <c r="G370" s="121"/>
      <c r="H370" s="120"/>
      <c r="I370" s="121"/>
      <c r="J370" s="53"/>
      <c r="K370" s="120"/>
      <c r="L370" s="120"/>
      <c r="M370" s="120"/>
      <c r="N370" s="120"/>
      <c r="O370" s="120"/>
      <c r="P370" s="120"/>
    </row>
    <row r="371" spans="6:16" x14ac:dyDescent="0.25">
      <c r="F371" s="120"/>
      <c r="G371" s="121"/>
      <c r="H371" s="120"/>
      <c r="I371" s="121"/>
      <c r="J371" s="53"/>
      <c r="K371" s="120"/>
      <c r="L371" s="120"/>
      <c r="M371" s="120"/>
      <c r="N371" s="120"/>
      <c r="O371" s="120"/>
      <c r="P371" s="120"/>
    </row>
    <row r="372" spans="6:16" x14ac:dyDescent="0.25">
      <c r="F372" s="120"/>
      <c r="G372" s="121"/>
      <c r="H372" s="120"/>
      <c r="I372" s="121"/>
      <c r="J372" s="53"/>
      <c r="K372" s="120"/>
      <c r="L372" s="120"/>
      <c r="M372" s="120"/>
      <c r="N372" s="120"/>
      <c r="O372" s="120"/>
      <c r="P372" s="120"/>
    </row>
    <row r="373" spans="6:16" x14ac:dyDescent="0.25">
      <c r="F373" s="120"/>
      <c r="G373" s="121"/>
      <c r="H373" s="120"/>
      <c r="I373" s="121"/>
      <c r="J373" s="53"/>
      <c r="K373" s="120"/>
      <c r="L373" s="120"/>
      <c r="M373" s="120"/>
      <c r="N373" s="120"/>
      <c r="O373" s="120"/>
      <c r="P373" s="120"/>
    </row>
    <row r="374" spans="6:16" x14ac:dyDescent="0.25">
      <c r="F374" s="120"/>
      <c r="G374" s="121"/>
      <c r="H374" s="120"/>
      <c r="I374" s="121"/>
      <c r="J374" s="53"/>
      <c r="K374" s="120"/>
      <c r="L374" s="120"/>
      <c r="M374" s="120"/>
      <c r="N374" s="120"/>
      <c r="O374" s="120"/>
      <c r="P374" s="120"/>
    </row>
    <row r="375" spans="6:16" x14ac:dyDescent="0.25">
      <c r="F375" s="120"/>
      <c r="G375" s="121"/>
      <c r="H375" s="120"/>
      <c r="I375" s="121"/>
      <c r="J375" s="53"/>
      <c r="K375" s="120"/>
      <c r="L375" s="120"/>
      <c r="M375" s="120"/>
      <c r="N375" s="120"/>
      <c r="O375" s="120"/>
      <c r="P375" s="120"/>
    </row>
    <row r="376" spans="6:16" x14ac:dyDescent="0.25">
      <c r="F376" s="120"/>
      <c r="G376" s="121"/>
      <c r="H376" s="120"/>
      <c r="I376" s="121"/>
      <c r="J376" s="53"/>
      <c r="K376" s="120"/>
      <c r="L376" s="120"/>
      <c r="M376" s="120"/>
      <c r="N376" s="120"/>
      <c r="O376" s="120"/>
      <c r="P376" s="120"/>
    </row>
    <row r="377" spans="6:16" x14ac:dyDescent="0.25">
      <c r="F377" s="120"/>
      <c r="G377" s="121"/>
      <c r="H377" s="120"/>
      <c r="I377" s="121"/>
      <c r="J377" s="53"/>
      <c r="K377" s="120"/>
      <c r="L377" s="120"/>
      <c r="M377" s="120"/>
      <c r="N377" s="120"/>
      <c r="O377" s="120"/>
      <c r="P377" s="120"/>
    </row>
    <row r="378" spans="6:16" x14ac:dyDescent="0.25">
      <c r="F378" s="120"/>
      <c r="G378" s="121"/>
      <c r="H378" s="120"/>
      <c r="I378" s="121"/>
      <c r="J378" s="53"/>
      <c r="K378" s="120"/>
      <c r="L378" s="120"/>
      <c r="M378" s="120"/>
      <c r="N378" s="120"/>
      <c r="O378" s="120"/>
      <c r="P378" s="120"/>
    </row>
    <row r="379" spans="6:16" x14ac:dyDescent="0.25">
      <c r="F379" s="120"/>
      <c r="G379" s="121"/>
      <c r="H379" s="120"/>
      <c r="I379" s="121"/>
      <c r="J379" s="53"/>
      <c r="K379" s="120"/>
      <c r="L379" s="120"/>
      <c r="M379" s="120"/>
      <c r="N379" s="120"/>
      <c r="O379" s="120"/>
      <c r="P379" s="120"/>
    </row>
    <row r="380" spans="6:16" x14ac:dyDescent="0.25">
      <c r="F380" s="120"/>
      <c r="G380" s="121"/>
      <c r="H380" s="120"/>
      <c r="I380" s="121"/>
      <c r="J380" s="53"/>
      <c r="K380" s="120"/>
      <c r="L380" s="120"/>
      <c r="M380" s="120"/>
      <c r="N380" s="120"/>
      <c r="O380" s="120"/>
      <c r="P380" s="120"/>
    </row>
    <row r="381" spans="6:16" x14ac:dyDescent="0.25">
      <c r="F381" s="120"/>
      <c r="G381" s="121"/>
      <c r="H381" s="120"/>
      <c r="I381" s="121"/>
      <c r="J381" s="53"/>
      <c r="K381" s="120"/>
      <c r="L381" s="120"/>
      <c r="M381" s="120"/>
      <c r="N381" s="120"/>
      <c r="O381" s="120"/>
      <c r="P381" s="120"/>
    </row>
    <row r="382" spans="6:16" x14ac:dyDescent="0.25">
      <c r="F382" s="120"/>
      <c r="G382" s="121"/>
      <c r="H382" s="120"/>
      <c r="I382" s="121"/>
      <c r="J382" s="53"/>
      <c r="K382" s="120"/>
      <c r="L382" s="120"/>
      <c r="M382" s="120"/>
      <c r="N382" s="120"/>
      <c r="O382" s="120"/>
      <c r="P382" s="120"/>
    </row>
    <row r="383" spans="6:16" x14ac:dyDescent="0.25">
      <c r="F383" s="120"/>
      <c r="G383" s="121"/>
      <c r="H383" s="120"/>
      <c r="I383" s="121"/>
      <c r="J383" s="53"/>
      <c r="K383" s="120"/>
      <c r="L383" s="120"/>
      <c r="M383" s="120"/>
      <c r="N383" s="120"/>
      <c r="O383" s="120"/>
      <c r="P383" s="120"/>
    </row>
    <row r="384" spans="6:16" x14ac:dyDescent="0.25">
      <c r="F384" s="120"/>
      <c r="G384" s="121"/>
      <c r="H384" s="120"/>
      <c r="I384" s="121"/>
      <c r="J384" s="53"/>
      <c r="K384" s="120"/>
      <c r="L384" s="120"/>
      <c r="M384" s="120"/>
      <c r="N384" s="120"/>
      <c r="O384" s="120"/>
      <c r="P384" s="120"/>
    </row>
    <row r="385" spans="6:16" x14ac:dyDescent="0.25">
      <c r="F385" s="120"/>
      <c r="G385" s="121"/>
      <c r="H385" s="120"/>
      <c r="I385" s="121"/>
      <c r="J385" s="53"/>
      <c r="K385" s="120"/>
      <c r="L385" s="120"/>
      <c r="M385" s="120"/>
      <c r="N385" s="120"/>
      <c r="O385" s="120"/>
      <c r="P385" s="120"/>
    </row>
    <row r="386" spans="6:16" x14ac:dyDescent="0.25">
      <c r="F386" s="120"/>
      <c r="G386" s="121"/>
      <c r="H386" s="120"/>
      <c r="I386" s="121"/>
      <c r="J386" s="53"/>
      <c r="K386" s="120"/>
      <c r="L386" s="120"/>
      <c r="M386" s="120"/>
      <c r="N386" s="120"/>
      <c r="O386" s="120"/>
      <c r="P386" s="120"/>
    </row>
    <row r="387" spans="6:16" x14ac:dyDescent="0.25">
      <c r="F387" s="120"/>
      <c r="G387" s="121"/>
      <c r="H387" s="120"/>
      <c r="I387" s="121"/>
      <c r="J387" s="53"/>
      <c r="K387" s="120"/>
      <c r="L387" s="120"/>
      <c r="M387" s="120"/>
      <c r="N387" s="120"/>
      <c r="O387" s="120"/>
      <c r="P387" s="120"/>
    </row>
    <row r="388" spans="6:16" x14ac:dyDescent="0.25">
      <c r="F388" s="120"/>
      <c r="G388" s="121"/>
      <c r="H388" s="120"/>
      <c r="I388" s="121"/>
      <c r="J388" s="53"/>
      <c r="K388" s="120"/>
      <c r="L388" s="120"/>
      <c r="M388" s="120"/>
      <c r="N388" s="120"/>
      <c r="O388" s="120"/>
      <c r="P388" s="120"/>
    </row>
    <row r="389" spans="6:16" x14ac:dyDescent="0.25">
      <c r="F389" s="120"/>
      <c r="G389" s="121"/>
      <c r="H389" s="120"/>
      <c r="I389" s="121"/>
      <c r="J389" s="53"/>
      <c r="K389" s="120"/>
      <c r="L389" s="120"/>
      <c r="M389" s="120"/>
      <c r="N389" s="120"/>
      <c r="O389" s="120"/>
      <c r="P389" s="120"/>
    </row>
    <row r="390" spans="6:16" x14ac:dyDescent="0.25">
      <c r="F390" s="120"/>
      <c r="G390" s="121"/>
      <c r="H390" s="120"/>
      <c r="I390" s="121"/>
      <c r="J390" s="53"/>
      <c r="K390" s="120"/>
      <c r="L390" s="120"/>
      <c r="M390" s="120"/>
      <c r="N390" s="120"/>
      <c r="O390" s="120"/>
      <c r="P390" s="120"/>
    </row>
    <row r="391" spans="6:16" x14ac:dyDescent="0.25">
      <c r="F391" s="120"/>
      <c r="G391" s="121"/>
      <c r="H391" s="120"/>
      <c r="I391" s="121"/>
      <c r="J391" s="53"/>
      <c r="K391" s="120"/>
      <c r="L391" s="120"/>
      <c r="M391" s="120"/>
      <c r="N391" s="120"/>
      <c r="O391" s="120"/>
      <c r="P391" s="120"/>
    </row>
    <row r="392" spans="6:16" x14ac:dyDescent="0.25">
      <c r="F392" s="120"/>
      <c r="G392" s="121"/>
      <c r="H392" s="120"/>
      <c r="I392" s="121"/>
      <c r="J392" s="53"/>
      <c r="K392" s="120"/>
      <c r="L392" s="120"/>
      <c r="M392" s="120"/>
      <c r="N392" s="120"/>
      <c r="O392" s="120"/>
      <c r="P392" s="120"/>
    </row>
    <row r="393" spans="6:16" x14ac:dyDescent="0.25">
      <c r="F393" s="120"/>
      <c r="G393" s="121"/>
      <c r="H393" s="120"/>
      <c r="I393" s="121"/>
      <c r="J393" s="53"/>
      <c r="K393" s="120"/>
      <c r="L393" s="120"/>
      <c r="M393" s="120"/>
      <c r="N393" s="120"/>
      <c r="O393" s="120"/>
      <c r="P393" s="120"/>
    </row>
    <row r="394" spans="6:16" x14ac:dyDescent="0.25">
      <c r="F394" s="120"/>
      <c r="G394" s="121"/>
      <c r="H394" s="120"/>
      <c r="I394" s="121"/>
      <c r="J394" s="53"/>
      <c r="K394" s="120"/>
      <c r="L394" s="120"/>
      <c r="M394" s="120"/>
      <c r="N394" s="120"/>
      <c r="O394" s="120"/>
      <c r="P394" s="120"/>
    </row>
    <row r="395" spans="6:16" x14ac:dyDescent="0.25">
      <c r="F395" s="120"/>
      <c r="G395" s="121"/>
      <c r="H395" s="120"/>
      <c r="I395" s="121"/>
      <c r="J395" s="53"/>
      <c r="K395" s="120"/>
      <c r="L395" s="120"/>
      <c r="M395" s="120"/>
      <c r="N395" s="120"/>
      <c r="O395" s="120"/>
      <c r="P395" s="120"/>
    </row>
    <row r="396" spans="6:16" x14ac:dyDescent="0.25">
      <c r="F396" s="120"/>
      <c r="G396" s="121"/>
      <c r="H396" s="120"/>
      <c r="I396" s="121"/>
      <c r="J396" s="53"/>
      <c r="K396" s="120"/>
      <c r="L396" s="120"/>
      <c r="M396" s="120"/>
      <c r="N396" s="120"/>
      <c r="O396" s="120"/>
      <c r="P396" s="120"/>
    </row>
    <row r="397" spans="6:16" x14ac:dyDescent="0.25">
      <c r="F397" s="120"/>
      <c r="G397" s="121"/>
      <c r="H397" s="120"/>
      <c r="I397" s="121"/>
      <c r="J397" s="53"/>
      <c r="K397" s="120"/>
      <c r="L397" s="120"/>
      <c r="M397" s="120"/>
      <c r="N397" s="120"/>
      <c r="O397" s="120"/>
      <c r="P397" s="120"/>
    </row>
    <row r="398" spans="6:16" x14ac:dyDescent="0.25">
      <c r="F398" s="120"/>
      <c r="G398" s="121"/>
      <c r="H398" s="120"/>
      <c r="I398" s="121"/>
      <c r="J398" s="53"/>
      <c r="K398" s="120"/>
      <c r="L398" s="120"/>
      <c r="M398" s="120"/>
      <c r="N398" s="120"/>
      <c r="O398" s="120"/>
      <c r="P398" s="120"/>
    </row>
    <row r="399" spans="6:16" x14ac:dyDescent="0.25">
      <c r="F399" s="120"/>
      <c r="G399" s="121"/>
      <c r="H399" s="120"/>
      <c r="I399" s="121"/>
      <c r="J399" s="53"/>
      <c r="K399" s="120"/>
      <c r="L399" s="120"/>
      <c r="M399" s="120"/>
      <c r="N399" s="120"/>
      <c r="O399" s="120"/>
      <c r="P399" s="120"/>
    </row>
    <row r="400" spans="6:16" x14ac:dyDescent="0.25">
      <c r="F400" s="120"/>
      <c r="G400" s="121"/>
      <c r="H400" s="120"/>
      <c r="I400" s="121"/>
      <c r="J400" s="53"/>
      <c r="K400" s="120"/>
      <c r="L400" s="120"/>
      <c r="M400" s="120"/>
      <c r="N400" s="120"/>
      <c r="O400" s="120"/>
      <c r="P400" s="120"/>
    </row>
    <row r="401" spans="6:16" x14ac:dyDescent="0.25">
      <c r="F401" s="120"/>
      <c r="G401" s="121"/>
      <c r="H401" s="120"/>
      <c r="I401" s="121"/>
      <c r="J401" s="53"/>
      <c r="K401" s="120"/>
      <c r="L401" s="120"/>
      <c r="M401" s="120"/>
      <c r="N401" s="120"/>
      <c r="O401" s="120"/>
      <c r="P401" s="120"/>
    </row>
    <row r="402" spans="6:16" x14ac:dyDescent="0.25">
      <c r="F402" s="120"/>
      <c r="G402" s="121"/>
      <c r="H402" s="120"/>
      <c r="I402" s="121"/>
      <c r="J402" s="53"/>
      <c r="K402" s="120"/>
      <c r="L402" s="120"/>
      <c r="M402" s="120"/>
      <c r="N402" s="120"/>
      <c r="O402" s="120"/>
      <c r="P402" s="120"/>
    </row>
    <row r="403" spans="6:16" x14ac:dyDescent="0.25">
      <c r="F403" s="120"/>
      <c r="G403" s="121"/>
      <c r="H403" s="120"/>
      <c r="I403" s="121"/>
      <c r="J403" s="53"/>
      <c r="K403" s="120"/>
      <c r="L403" s="120"/>
      <c r="M403" s="120"/>
      <c r="N403" s="120"/>
      <c r="O403" s="120"/>
      <c r="P403" s="120"/>
    </row>
    <row r="404" spans="6:16" x14ac:dyDescent="0.25">
      <c r="F404" s="120"/>
      <c r="G404" s="121"/>
      <c r="H404" s="120"/>
      <c r="I404" s="121"/>
      <c r="J404" s="53"/>
      <c r="K404" s="120"/>
      <c r="L404" s="120"/>
      <c r="M404" s="120"/>
      <c r="N404" s="120"/>
      <c r="O404" s="120"/>
      <c r="P404" s="120"/>
    </row>
    <row r="405" spans="6:16" x14ac:dyDescent="0.25">
      <c r="F405" s="120"/>
      <c r="G405" s="121"/>
      <c r="H405" s="120"/>
      <c r="I405" s="121"/>
      <c r="J405" s="53"/>
      <c r="K405" s="120"/>
      <c r="L405" s="120"/>
      <c r="M405" s="120"/>
      <c r="N405" s="120"/>
      <c r="O405" s="120"/>
      <c r="P405" s="120"/>
    </row>
    <row r="406" spans="6:16" x14ac:dyDescent="0.25">
      <c r="F406" s="120"/>
      <c r="G406" s="121"/>
      <c r="H406" s="120"/>
      <c r="I406" s="121"/>
      <c r="J406" s="53"/>
      <c r="K406" s="120"/>
      <c r="L406" s="120"/>
      <c r="M406" s="120"/>
      <c r="N406" s="120"/>
      <c r="O406" s="120"/>
      <c r="P406" s="120"/>
    </row>
    <row r="407" spans="6:16" x14ac:dyDescent="0.25">
      <c r="F407" s="120"/>
      <c r="G407" s="121"/>
      <c r="H407" s="120"/>
      <c r="I407" s="121"/>
      <c r="J407" s="53"/>
      <c r="K407" s="120"/>
      <c r="L407" s="120"/>
      <c r="M407" s="120"/>
      <c r="N407" s="120"/>
      <c r="O407" s="120"/>
      <c r="P407" s="120"/>
    </row>
    <row r="408" spans="6:16" x14ac:dyDescent="0.25">
      <c r="F408" s="120"/>
      <c r="G408" s="121"/>
      <c r="H408" s="120"/>
      <c r="I408" s="121"/>
      <c r="J408" s="53"/>
      <c r="K408" s="120"/>
      <c r="L408" s="120"/>
      <c r="M408" s="120"/>
      <c r="N408" s="120"/>
      <c r="O408" s="120"/>
      <c r="P408" s="120"/>
    </row>
    <row r="409" spans="6:16" x14ac:dyDescent="0.25">
      <c r="F409" s="120"/>
      <c r="G409" s="121"/>
      <c r="H409" s="120"/>
      <c r="I409" s="121"/>
      <c r="J409" s="53"/>
      <c r="K409" s="120"/>
      <c r="L409" s="120"/>
      <c r="M409" s="120"/>
      <c r="N409" s="120"/>
      <c r="O409" s="120"/>
      <c r="P409" s="120"/>
    </row>
    <row r="410" spans="6:16" x14ac:dyDescent="0.25">
      <c r="F410" s="120"/>
      <c r="G410" s="121"/>
      <c r="H410" s="120"/>
      <c r="I410" s="121"/>
      <c r="J410" s="53"/>
      <c r="K410" s="120"/>
      <c r="L410" s="120"/>
      <c r="M410" s="120"/>
      <c r="N410" s="120"/>
      <c r="O410" s="120"/>
      <c r="P410" s="120"/>
    </row>
    <row r="411" spans="6:16" x14ac:dyDescent="0.25">
      <c r="F411" s="120"/>
      <c r="G411" s="121"/>
      <c r="H411" s="120"/>
      <c r="I411" s="121"/>
      <c r="J411" s="53"/>
      <c r="K411" s="120"/>
      <c r="L411" s="120"/>
      <c r="M411" s="120"/>
      <c r="N411" s="120"/>
      <c r="O411" s="120"/>
      <c r="P411" s="120"/>
    </row>
    <row r="412" spans="6:16" x14ac:dyDescent="0.25">
      <c r="F412" s="120"/>
      <c r="G412" s="121"/>
      <c r="H412" s="120"/>
      <c r="I412" s="121"/>
      <c r="J412" s="53"/>
      <c r="K412" s="120"/>
      <c r="L412" s="120"/>
      <c r="M412" s="120"/>
      <c r="N412" s="120"/>
      <c r="O412" s="120"/>
      <c r="P412" s="120"/>
    </row>
    <row r="413" spans="6:16" x14ac:dyDescent="0.25">
      <c r="F413" s="120"/>
      <c r="G413" s="121"/>
      <c r="H413" s="120"/>
      <c r="I413" s="121"/>
      <c r="J413" s="53"/>
      <c r="K413" s="120"/>
      <c r="L413" s="120"/>
      <c r="M413" s="120"/>
      <c r="N413" s="120"/>
      <c r="O413" s="120"/>
      <c r="P413" s="120"/>
    </row>
    <row r="414" spans="6:16" x14ac:dyDescent="0.25">
      <c r="F414" s="120"/>
      <c r="G414" s="121"/>
      <c r="H414" s="120"/>
      <c r="I414" s="121"/>
      <c r="J414" s="53"/>
      <c r="K414" s="120"/>
      <c r="L414" s="120"/>
      <c r="M414" s="120"/>
      <c r="N414" s="120"/>
      <c r="O414" s="120"/>
      <c r="P414" s="120"/>
    </row>
    <row r="415" spans="6:16" x14ac:dyDescent="0.25">
      <c r="F415" s="120"/>
      <c r="G415" s="121"/>
      <c r="H415" s="120"/>
      <c r="I415" s="121"/>
      <c r="J415" s="53"/>
      <c r="K415" s="120"/>
      <c r="L415" s="120"/>
      <c r="M415" s="120"/>
      <c r="N415" s="120"/>
      <c r="O415" s="120"/>
      <c r="P415" s="120"/>
    </row>
    <row r="416" spans="6:16" x14ac:dyDescent="0.25">
      <c r="F416" s="120"/>
      <c r="G416" s="121"/>
      <c r="H416" s="120"/>
      <c r="I416" s="121"/>
      <c r="J416" s="53"/>
      <c r="K416" s="120"/>
      <c r="L416" s="120"/>
      <c r="M416" s="120"/>
      <c r="N416" s="120"/>
      <c r="O416" s="120"/>
      <c r="P416" s="120"/>
    </row>
    <row r="417" spans="6:16" x14ac:dyDescent="0.25">
      <c r="F417" s="120"/>
      <c r="G417" s="121"/>
      <c r="H417" s="120"/>
      <c r="I417" s="121"/>
      <c r="J417" s="53"/>
      <c r="K417" s="120"/>
      <c r="L417" s="120"/>
      <c r="M417" s="120"/>
      <c r="N417" s="120"/>
      <c r="O417" s="120"/>
      <c r="P417" s="120"/>
    </row>
    <row r="418" spans="6:16" x14ac:dyDescent="0.25">
      <c r="F418" s="120"/>
      <c r="G418" s="121"/>
      <c r="H418" s="120"/>
      <c r="I418" s="121"/>
      <c r="J418" s="53"/>
      <c r="K418" s="120"/>
      <c r="L418" s="120"/>
      <c r="M418" s="120"/>
      <c r="N418" s="120"/>
      <c r="O418" s="120"/>
      <c r="P418" s="120"/>
    </row>
    <row r="419" spans="6:16" x14ac:dyDescent="0.25">
      <c r="F419" s="120"/>
      <c r="G419" s="121"/>
      <c r="H419" s="120"/>
      <c r="I419" s="121"/>
      <c r="J419" s="53"/>
      <c r="K419" s="120"/>
      <c r="L419" s="120"/>
      <c r="M419" s="120"/>
      <c r="N419" s="120"/>
      <c r="O419" s="120"/>
      <c r="P419" s="120"/>
    </row>
    <row r="420" spans="6:16" x14ac:dyDescent="0.25">
      <c r="F420" s="120"/>
      <c r="G420" s="121"/>
      <c r="H420" s="120"/>
      <c r="I420" s="121"/>
      <c r="J420" s="53"/>
      <c r="K420" s="120"/>
      <c r="L420" s="120"/>
      <c r="M420" s="120"/>
      <c r="N420" s="120"/>
      <c r="O420" s="120"/>
      <c r="P420" s="120"/>
    </row>
    <row r="421" spans="6:16" x14ac:dyDescent="0.25">
      <c r="F421" s="120"/>
      <c r="G421" s="121"/>
      <c r="H421" s="120"/>
      <c r="I421" s="121"/>
      <c r="J421" s="53"/>
      <c r="K421" s="120"/>
      <c r="L421" s="120"/>
      <c r="M421" s="120"/>
      <c r="N421" s="120"/>
      <c r="O421" s="120"/>
      <c r="P421" s="120"/>
    </row>
    <row r="422" spans="6:16" x14ac:dyDescent="0.25">
      <c r="F422" s="120"/>
      <c r="G422" s="121"/>
      <c r="H422" s="120"/>
      <c r="I422" s="121"/>
      <c r="J422" s="53"/>
      <c r="K422" s="120"/>
      <c r="L422" s="120"/>
      <c r="M422" s="120"/>
      <c r="N422" s="120"/>
      <c r="O422" s="120"/>
      <c r="P422" s="120"/>
    </row>
    <row r="423" spans="6:16" x14ac:dyDescent="0.25">
      <c r="F423" s="120"/>
      <c r="G423" s="121"/>
      <c r="H423" s="120"/>
      <c r="I423" s="121"/>
      <c r="J423" s="53"/>
      <c r="K423" s="120"/>
      <c r="L423" s="120"/>
      <c r="M423" s="120"/>
      <c r="N423" s="120"/>
      <c r="O423" s="120"/>
      <c r="P423" s="120"/>
    </row>
    <row r="424" spans="6:16" x14ac:dyDescent="0.25">
      <c r="F424" s="120"/>
      <c r="G424" s="121"/>
      <c r="H424" s="120"/>
      <c r="I424" s="121"/>
      <c r="J424" s="53"/>
      <c r="K424" s="120"/>
      <c r="L424" s="120"/>
      <c r="M424" s="120"/>
      <c r="N424" s="120"/>
      <c r="O424" s="120"/>
      <c r="P424" s="120"/>
    </row>
    <row r="425" spans="6:16" x14ac:dyDescent="0.25">
      <c r="F425" s="120"/>
      <c r="G425" s="121"/>
      <c r="H425" s="120"/>
      <c r="I425" s="121"/>
      <c r="J425" s="53"/>
      <c r="K425" s="120"/>
      <c r="L425" s="120"/>
      <c r="M425" s="120"/>
      <c r="N425" s="120"/>
      <c r="O425" s="120"/>
      <c r="P425" s="120"/>
    </row>
    <row r="426" spans="6:16" x14ac:dyDescent="0.25">
      <c r="F426" s="120"/>
      <c r="G426" s="121"/>
      <c r="H426" s="120"/>
      <c r="I426" s="121"/>
      <c r="J426" s="53"/>
      <c r="K426" s="120"/>
      <c r="L426" s="120"/>
      <c r="M426" s="120"/>
      <c r="N426" s="120"/>
      <c r="O426" s="120"/>
      <c r="P426" s="120"/>
    </row>
    <row r="427" spans="6:16" x14ac:dyDescent="0.25">
      <c r="F427" s="120"/>
      <c r="G427" s="121"/>
      <c r="H427" s="120"/>
      <c r="I427" s="121"/>
      <c r="J427" s="53"/>
      <c r="K427" s="120"/>
      <c r="L427" s="120"/>
      <c r="M427" s="120"/>
      <c r="N427" s="120"/>
      <c r="O427" s="120"/>
      <c r="P427" s="120"/>
    </row>
    <row r="428" spans="6:16" x14ac:dyDescent="0.25">
      <c r="F428" s="120"/>
      <c r="G428" s="121"/>
      <c r="H428" s="120"/>
      <c r="I428" s="121"/>
      <c r="J428" s="53"/>
      <c r="K428" s="120"/>
      <c r="L428" s="120"/>
      <c r="M428" s="120"/>
      <c r="N428" s="120"/>
      <c r="O428" s="120"/>
      <c r="P428" s="120"/>
    </row>
    <row r="429" spans="6:16" x14ac:dyDescent="0.25">
      <c r="F429" s="120"/>
      <c r="G429" s="121"/>
      <c r="H429" s="120"/>
      <c r="I429" s="121"/>
      <c r="J429" s="53"/>
      <c r="K429" s="120"/>
      <c r="L429" s="120"/>
      <c r="M429" s="120"/>
      <c r="N429" s="120"/>
      <c r="O429" s="120"/>
      <c r="P429" s="120"/>
    </row>
    <row r="430" spans="6:16" x14ac:dyDescent="0.25">
      <c r="F430" s="120"/>
      <c r="G430" s="121"/>
      <c r="H430" s="120"/>
      <c r="I430" s="121"/>
      <c r="J430" s="53"/>
      <c r="K430" s="120"/>
      <c r="L430" s="120"/>
      <c r="M430" s="120"/>
      <c r="N430" s="120"/>
      <c r="O430" s="120"/>
      <c r="P430" s="120"/>
    </row>
    <row r="431" spans="6:16" x14ac:dyDescent="0.25">
      <c r="F431" s="120"/>
      <c r="G431" s="121"/>
      <c r="H431" s="120"/>
      <c r="I431" s="121"/>
      <c r="J431" s="53"/>
      <c r="K431" s="120"/>
      <c r="L431" s="120"/>
      <c r="M431" s="120"/>
      <c r="N431" s="120"/>
      <c r="O431" s="120"/>
      <c r="P431" s="120"/>
    </row>
    <row r="432" spans="6:16" x14ac:dyDescent="0.25">
      <c r="F432" s="120"/>
      <c r="G432" s="121"/>
      <c r="H432" s="120"/>
      <c r="I432" s="121"/>
      <c r="J432" s="53"/>
      <c r="K432" s="120"/>
      <c r="L432" s="120"/>
      <c r="M432" s="120"/>
      <c r="N432" s="120"/>
      <c r="O432" s="120"/>
      <c r="P432" s="120"/>
    </row>
    <row r="433" spans="6:16" x14ac:dyDescent="0.25">
      <c r="F433" s="120"/>
      <c r="G433" s="121"/>
      <c r="H433" s="120"/>
      <c r="I433" s="121"/>
      <c r="J433" s="53"/>
      <c r="K433" s="120"/>
      <c r="L433" s="120"/>
      <c r="M433" s="120"/>
      <c r="N433" s="120"/>
      <c r="O433" s="120"/>
      <c r="P433" s="120"/>
    </row>
    <row r="434" spans="6:16" x14ac:dyDescent="0.25">
      <c r="F434" s="120"/>
      <c r="G434" s="121"/>
      <c r="H434" s="120"/>
      <c r="I434" s="121"/>
      <c r="J434" s="53"/>
      <c r="K434" s="120"/>
      <c r="L434" s="120"/>
      <c r="M434" s="120"/>
      <c r="N434" s="120"/>
      <c r="O434" s="120"/>
      <c r="P434" s="120"/>
    </row>
    <row r="435" spans="6:16" x14ac:dyDescent="0.25">
      <c r="F435" s="120"/>
      <c r="G435" s="121"/>
      <c r="H435" s="120"/>
      <c r="I435" s="121"/>
      <c r="J435" s="53"/>
      <c r="K435" s="120"/>
      <c r="L435" s="120"/>
      <c r="M435" s="120"/>
      <c r="N435" s="120"/>
      <c r="O435" s="120"/>
      <c r="P435" s="120"/>
    </row>
    <row r="436" spans="6:16" x14ac:dyDescent="0.25">
      <c r="F436" s="120"/>
      <c r="G436" s="121"/>
      <c r="H436" s="120"/>
      <c r="I436" s="121"/>
      <c r="J436" s="53"/>
      <c r="K436" s="120"/>
      <c r="L436" s="120"/>
      <c r="M436" s="120"/>
      <c r="N436" s="120"/>
      <c r="O436" s="120"/>
      <c r="P436" s="120"/>
    </row>
    <row r="437" spans="6:16" x14ac:dyDescent="0.25">
      <c r="F437" s="120"/>
      <c r="G437" s="121"/>
      <c r="H437" s="120"/>
      <c r="I437" s="121"/>
      <c r="J437" s="53"/>
      <c r="K437" s="120"/>
      <c r="L437" s="120"/>
      <c r="M437" s="120"/>
      <c r="N437" s="120"/>
      <c r="O437" s="120"/>
      <c r="P437" s="120"/>
    </row>
    <row r="438" spans="6:16" x14ac:dyDescent="0.25">
      <c r="F438" s="120"/>
      <c r="G438" s="121"/>
      <c r="H438" s="120"/>
      <c r="I438" s="121"/>
      <c r="J438" s="53"/>
      <c r="K438" s="120"/>
      <c r="L438" s="120"/>
      <c r="M438" s="120"/>
      <c r="N438" s="120"/>
      <c r="O438" s="120"/>
      <c r="P438" s="120"/>
    </row>
    <row r="439" spans="6:16" x14ac:dyDescent="0.25">
      <c r="F439" s="120"/>
      <c r="G439" s="121"/>
      <c r="H439" s="120"/>
      <c r="I439" s="121"/>
      <c r="J439" s="53"/>
      <c r="K439" s="120"/>
      <c r="L439" s="120"/>
      <c r="M439" s="120"/>
      <c r="N439" s="120"/>
      <c r="O439" s="120"/>
      <c r="P439" s="120"/>
    </row>
    <row r="440" spans="6:16" x14ac:dyDescent="0.25">
      <c r="F440" s="120"/>
      <c r="G440" s="121"/>
      <c r="H440" s="120"/>
      <c r="I440" s="121"/>
      <c r="J440" s="53"/>
      <c r="K440" s="120"/>
      <c r="L440" s="120"/>
      <c r="M440" s="120"/>
      <c r="N440" s="120"/>
      <c r="O440" s="120"/>
      <c r="P440" s="120"/>
    </row>
    <row r="441" spans="6:16" x14ac:dyDescent="0.25">
      <c r="F441" s="120"/>
      <c r="G441" s="121"/>
      <c r="H441" s="120"/>
      <c r="I441" s="121"/>
      <c r="J441" s="53"/>
      <c r="K441" s="120"/>
      <c r="L441" s="120"/>
      <c r="M441" s="120"/>
      <c r="N441" s="120"/>
      <c r="O441" s="120"/>
      <c r="P441" s="120"/>
    </row>
    <row r="442" spans="6:16" x14ac:dyDescent="0.25">
      <c r="F442" s="120"/>
      <c r="G442" s="121"/>
      <c r="H442" s="120"/>
      <c r="I442" s="121"/>
      <c r="J442" s="53"/>
      <c r="K442" s="120"/>
      <c r="L442" s="120"/>
      <c r="M442" s="120"/>
      <c r="N442" s="120"/>
      <c r="O442" s="120"/>
      <c r="P442" s="120"/>
    </row>
    <row r="443" spans="6:16" x14ac:dyDescent="0.25">
      <c r="F443" s="120"/>
      <c r="G443" s="121"/>
      <c r="H443" s="120"/>
      <c r="I443" s="121"/>
      <c r="J443" s="53"/>
      <c r="K443" s="120"/>
      <c r="L443" s="120"/>
      <c r="M443" s="120"/>
      <c r="N443" s="120"/>
      <c r="O443" s="120"/>
      <c r="P443" s="120"/>
    </row>
    <row r="444" spans="6:16" x14ac:dyDescent="0.25">
      <c r="F444" s="120"/>
      <c r="G444" s="121"/>
      <c r="H444" s="120"/>
      <c r="I444" s="121"/>
      <c r="J444" s="53"/>
      <c r="K444" s="120"/>
      <c r="L444" s="120"/>
      <c r="M444" s="120"/>
      <c r="N444" s="120"/>
      <c r="O444" s="120"/>
      <c r="P444" s="120"/>
    </row>
    <row r="445" spans="6:16" x14ac:dyDescent="0.25">
      <c r="F445" s="120"/>
      <c r="G445" s="121"/>
      <c r="H445" s="120"/>
      <c r="I445" s="121"/>
      <c r="J445" s="53"/>
      <c r="K445" s="120"/>
      <c r="L445" s="120"/>
      <c r="M445" s="120"/>
      <c r="N445" s="120"/>
      <c r="O445" s="120"/>
      <c r="P445" s="120"/>
    </row>
    <row r="446" spans="6:16" x14ac:dyDescent="0.25">
      <c r="F446" s="120"/>
      <c r="G446" s="121"/>
      <c r="H446" s="120"/>
      <c r="I446" s="121"/>
      <c r="J446" s="53"/>
      <c r="K446" s="120"/>
      <c r="L446" s="120"/>
      <c r="M446" s="120"/>
      <c r="N446" s="120"/>
      <c r="O446" s="120"/>
      <c r="P446" s="120"/>
    </row>
    <row r="447" spans="6:16" x14ac:dyDescent="0.25">
      <c r="F447" s="120"/>
      <c r="G447" s="121"/>
      <c r="H447" s="120"/>
      <c r="I447" s="121"/>
      <c r="J447" s="53"/>
      <c r="K447" s="120"/>
      <c r="L447" s="120"/>
      <c r="M447" s="120"/>
      <c r="N447" s="120"/>
      <c r="O447" s="120"/>
      <c r="P447" s="120"/>
    </row>
    <row r="448" spans="6:16" x14ac:dyDescent="0.25">
      <c r="F448" s="120"/>
      <c r="G448" s="121"/>
      <c r="H448" s="120"/>
      <c r="I448" s="121"/>
      <c r="J448" s="53"/>
      <c r="K448" s="120"/>
      <c r="L448" s="120"/>
      <c r="M448" s="120"/>
      <c r="N448" s="120"/>
      <c r="O448" s="120"/>
      <c r="P448" s="120"/>
    </row>
    <row r="449" spans="6:16" x14ac:dyDescent="0.25">
      <c r="F449" s="120"/>
      <c r="G449" s="121"/>
      <c r="H449" s="120"/>
      <c r="I449" s="121"/>
      <c r="J449" s="53"/>
      <c r="K449" s="120"/>
      <c r="L449" s="120"/>
      <c r="M449" s="120"/>
      <c r="N449" s="120"/>
      <c r="O449" s="120"/>
      <c r="P449" s="120"/>
    </row>
    <row r="450" spans="6:16" x14ac:dyDescent="0.25">
      <c r="F450" s="120"/>
      <c r="G450" s="121"/>
      <c r="H450" s="120"/>
      <c r="I450" s="121"/>
      <c r="J450" s="53"/>
      <c r="K450" s="120"/>
      <c r="L450" s="120"/>
      <c r="M450" s="120"/>
      <c r="N450" s="120"/>
      <c r="O450" s="120"/>
      <c r="P450" s="120"/>
    </row>
    <row r="451" spans="6:16" x14ac:dyDescent="0.25">
      <c r="F451" s="120"/>
      <c r="G451" s="121"/>
      <c r="H451" s="120"/>
      <c r="I451" s="121"/>
      <c r="J451" s="53"/>
      <c r="K451" s="120"/>
      <c r="L451" s="120"/>
      <c r="M451" s="120"/>
      <c r="N451" s="120"/>
      <c r="O451" s="120"/>
      <c r="P451" s="120"/>
    </row>
    <row r="452" spans="6:16" x14ac:dyDescent="0.25">
      <c r="F452" s="120"/>
      <c r="G452" s="121"/>
      <c r="H452" s="120"/>
      <c r="I452" s="121"/>
      <c r="J452" s="53"/>
      <c r="K452" s="120"/>
      <c r="L452" s="120"/>
      <c r="M452" s="120"/>
      <c r="N452" s="120"/>
      <c r="O452" s="120"/>
      <c r="P452" s="120"/>
    </row>
    <row r="453" spans="6:16" x14ac:dyDescent="0.25">
      <c r="F453" s="120"/>
      <c r="G453" s="121"/>
      <c r="H453" s="120"/>
      <c r="I453" s="121"/>
      <c r="J453" s="53"/>
      <c r="K453" s="120"/>
      <c r="L453" s="120"/>
      <c r="M453" s="120"/>
      <c r="N453" s="120"/>
      <c r="O453" s="120"/>
      <c r="P453" s="120"/>
    </row>
    <row r="454" spans="6:16" x14ac:dyDescent="0.25">
      <c r="F454" s="120"/>
      <c r="G454" s="121"/>
      <c r="H454" s="120"/>
      <c r="I454" s="121"/>
      <c r="J454" s="53"/>
      <c r="K454" s="120"/>
      <c r="L454" s="120"/>
      <c r="M454" s="120"/>
      <c r="N454" s="120"/>
      <c r="O454" s="120"/>
      <c r="P454" s="120"/>
    </row>
    <row r="455" spans="6:16" x14ac:dyDescent="0.25">
      <c r="F455" s="120"/>
      <c r="G455" s="121"/>
      <c r="H455" s="120"/>
      <c r="I455" s="121"/>
      <c r="J455" s="53"/>
      <c r="K455" s="120"/>
      <c r="L455" s="120"/>
      <c r="M455" s="120"/>
      <c r="N455" s="120"/>
      <c r="O455" s="120"/>
      <c r="P455" s="120"/>
    </row>
    <row r="456" spans="6:16" x14ac:dyDescent="0.25">
      <c r="F456" s="120"/>
      <c r="G456" s="121"/>
      <c r="H456" s="120"/>
      <c r="I456" s="121"/>
      <c r="J456" s="53"/>
      <c r="K456" s="120"/>
      <c r="L456" s="120"/>
      <c r="M456" s="120"/>
      <c r="N456" s="120"/>
      <c r="O456" s="120"/>
      <c r="P456" s="120"/>
    </row>
    <row r="457" spans="6:16" x14ac:dyDescent="0.25">
      <c r="F457" s="120"/>
      <c r="G457" s="121"/>
      <c r="H457" s="120"/>
      <c r="I457" s="121"/>
      <c r="J457" s="53"/>
      <c r="K457" s="120"/>
      <c r="L457" s="120"/>
      <c r="M457" s="120"/>
      <c r="N457" s="120"/>
      <c r="O457" s="120"/>
      <c r="P457" s="120"/>
    </row>
    <row r="458" spans="6:16" x14ac:dyDescent="0.25">
      <c r="F458" s="120"/>
      <c r="G458" s="121"/>
      <c r="H458" s="120"/>
      <c r="I458" s="121"/>
      <c r="J458" s="53"/>
      <c r="K458" s="120"/>
      <c r="L458" s="120"/>
      <c r="M458" s="120"/>
      <c r="N458" s="120"/>
      <c r="O458" s="120"/>
      <c r="P458" s="120"/>
    </row>
    <row r="459" spans="6:16" x14ac:dyDescent="0.25">
      <c r="F459" s="120"/>
      <c r="G459" s="121"/>
      <c r="H459" s="120"/>
      <c r="I459" s="121"/>
      <c r="J459" s="53"/>
      <c r="K459" s="120"/>
      <c r="L459" s="120"/>
      <c r="M459" s="120"/>
      <c r="N459" s="120"/>
      <c r="O459" s="120"/>
      <c r="P459" s="120"/>
    </row>
    <row r="460" spans="6:16" x14ac:dyDescent="0.25">
      <c r="F460" s="120"/>
      <c r="G460" s="121"/>
      <c r="H460" s="120"/>
      <c r="I460" s="121"/>
      <c r="J460" s="53"/>
      <c r="K460" s="120"/>
      <c r="L460" s="120"/>
      <c r="M460" s="120"/>
      <c r="N460" s="120"/>
      <c r="O460" s="120"/>
      <c r="P460" s="120"/>
    </row>
    <row r="461" spans="6:16" x14ac:dyDescent="0.25">
      <c r="F461" s="120"/>
      <c r="G461" s="121"/>
      <c r="H461" s="120"/>
      <c r="I461" s="121"/>
      <c r="J461" s="53"/>
      <c r="K461" s="120"/>
      <c r="L461" s="120"/>
      <c r="M461" s="120"/>
      <c r="N461" s="120"/>
      <c r="O461" s="120"/>
      <c r="P461" s="120"/>
    </row>
    <row r="462" spans="6:16" x14ac:dyDescent="0.25">
      <c r="F462" s="120"/>
      <c r="G462" s="121"/>
      <c r="H462" s="120"/>
      <c r="I462" s="121"/>
      <c r="J462" s="53"/>
      <c r="K462" s="120"/>
      <c r="L462" s="120"/>
      <c r="M462" s="120"/>
      <c r="N462" s="120"/>
      <c r="O462" s="120"/>
      <c r="P462" s="120"/>
    </row>
    <row r="463" spans="6:16" x14ac:dyDescent="0.25">
      <c r="F463" s="120"/>
      <c r="G463" s="121"/>
      <c r="H463" s="120"/>
      <c r="I463" s="121"/>
      <c r="J463" s="53"/>
      <c r="K463" s="120"/>
      <c r="L463" s="120"/>
      <c r="M463" s="120"/>
      <c r="N463" s="120"/>
      <c r="O463" s="120"/>
      <c r="P463" s="120"/>
    </row>
    <row r="464" spans="6:16" x14ac:dyDescent="0.25">
      <c r="F464" s="120"/>
      <c r="G464" s="121"/>
      <c r="H464" s="120"/>
      <c r="I464" s="121"/>
      <c r="J464" s="53"/>
      <c r="K464" s="120"/>
      <c r="L464" s="120"/>
      <c r="M464" s="120"/>
      <c r="N464" s="120"/>
      <c r="O464" s="120"/>
      <c r="P464" s="120"/>
    </row>
    <row r="465" spans="6:16" x14ac:dyDescent="0.25">
      <c r="F465" s="120"/>
      <c r="G465" s="121"/>
      <c r="H465" s="120"/>
      <c r="I465" s="121"/>
      <c r="J465" s="53"/>
      <c r="K465" s="120"/>
      <c r="L465" s="120"/>
      <c r="M465" s="120"/>
      <c r="N465" s="120"/>
      <c r="O465" s="120"/>
      <c r="P465" s="120"/>
    </row>
    <row r="466" spans="6:16" x14ac:dyDescent="0.25">
      <c r="F466" s="120"/>
      <c r="G466" s="121"/>
      <c r="H466" s="120"/>
      <c r="I466" s="121"/>
      <c r="J466" s="53"/>
      <c r="K466" s="120"/>
      <c r="L466" s="120"/>
      <c r="M466" s="120"/>
      <c r="N466" s="120"/>
      <c r="O466" s="120"/>
      <c r="P466" s="120"/>
    </row>
    <row r="467" spans="6:16" x14ac:dyDescent="0.25">
      <c r="F467" s="120"/>
      <c r="G467" s="121"/>
      <c r="H467" s="120"/>
      <c r="I467" s="121"/>
      <c r="J467" s="53"/>
      <c r="K467" s="120"/>
      <c r="L467" s="120"/>
      <c r="M467" s="120"/>
      <c r="N467" s="120"/>
      <c r="O467" s="120"/>
      <c r="P467" s="120"/>
    </row>
    <row r="468" spans="6:16" x14ac:dyDescent="0.25">
      <c r="F468" s="120"/>
      <c r="G468" s="121"/>
      <c r="H468" s="120"/>
      <c r="I468" s="121"/>
      <c r="J468" s="53"/>
      <c r="K468" s="120"/>
      <c r="L468" s="120"/>
      <c r="M468" s="120"/>
      <c r="N468" s="120"/>
      <c r="O468" s="120"/>
      <c r="P468" s="120"/>
    </row>
    <row r="469" spans="6:16" x14ac:dyDescent="0.25">
      <c r="F469" s="120"/>
      <c r="G469" s="121"/>
      <c r="H469" s="120"/>
      <c r="I469" s="121"/>
      <c r="J469" s="53"/>
      <c r="K469" s="120"/>
      <c r="L469" s="120"/>
      <c r="M469" s="120"/>
      <c r="N469" s="120"/>
      <c r="O469" s="120"/>
      <c r="P469" s="120"/>
    </row>
    <row r="470" spans="6:16" x14ac:dyDescent="0.25">
      <c r="F470" s="120"/>
      <c r="G470" s="121"/>
      <c r="H470" s="120"/>
      <c r="I470" s="121"/>
      <c r="J470" s="53"/>
      <c r="K470" s="120"/>
      <c r="L470" s="120"/>
      <c r="M470" s="120"/>
      <c r="N470" s="120"/>
      <c r="O470" s="120"/>
      <c r="P470" s="120"/>
    </row>
    <row r="471" spans="6:16" x14ac:dyDescent="0.25">
      <c r="F471" s="120"/>
      <c r="G471" s="121"/>
      <c r="H471" s="120"/>
      <c r="I471" s="121"/>
      <c r="J471" s="53"/>
      <c r="K471" s="120"/>
      <c r="L471" s="120"/>
      <c r="M471" s="120"/>
      <c r="N471" s="120"/>
      <c r="O471" s="120"/>
      <c r="P471" s="120"/>
    </row>
    <row r="472" spans="6:16" x14ac:dyDescent="0.25">
      <c r="F472" s="120"/>
      <c r="G472" s="121"/>
      <c r="H472" s="120"/>
      <c r="I472" s="121"/>
      <c r="J472" s="53"/>
      <c r="K472" s="120"/>
      <c r="L472" s="120"/>
      <c r="M472" s="120"/>
      <c r="N472" s="120"/>
      <c r="O472" s="120"/>
      <c r="P472" s="120"/>
    </row>
    <row r="473" spans="6:16" x14ac:dyDescent="0.25">
      <c r="F473" s="120"/>
      <c r="G473" s="121"/>
      <c r="H473" s="120"/>
      <c r="I473" s="121"/>
      <c r="J473" s="53"/>
      <c r="K473" s="120"/>
      <c r="L473" s="120"/>
      <c r="M473" s="120"/>
      <c r="N473" s="120"/>
      <c r="O473" s="120"/>
      <c r="P473" s="120"/>
    </row>
    <row r="474" spans="6:16" x14ac:dyDescent="0.25">
      <c r="F474" s="120"/>
      <c r="G474" s="121"/>
      <c r="H474" s="120"/>
      <c r="I474" s="121"/>
      <c r="J474" s="53"/>
      <c r="K474" s="120"/>
      <c r="L474" s="120"/>
      <c r="M474" s="120"/>
      <c r="N474" s="120"/>
      <c r="O474" s="120"/>
      <c r="P474" s="120"/>
    </row>
    <row r="475" spans="6:16" x14ac:dyDescent="0.25">
      <c r="F475" s="120"/>
      <c r="G475" s="121"/>
      <c r="H475" s="120"/>
      <c r="I475" s="121"/>
      <c r="J475" s="53"/>
      <c r="K475" s="120"/>
      <c r="L475" s="120"/>
      <c r="M475" s="120"/>
      <c r="N475" s="120"/>
      <c r="O475" s="120"/>
      <c r="P475" s="120"/>
    </row>
    <row r="476" spans="6:16" x14ac:dyDescent="0.25">
      <c r="F476" s="120"/>
      <c r="G476" s="121"/>
      <c r="H476" s="120"/>
      <c r="I476" s="121"/>
      <c r="J476" s="53"/>
      <c r="K476" s="120"/>
      <c r="L476" s="120"/>
      <c r="M476" s="120"/>
      <c r="N476" s="120"/>
      <c r="O476" s="120"/>
      <c r="P476" s="120"/>
    </row>
    <row r="477" spans="6:16" x14ac:dyDescent="0.25">
      <c r="F477" s="120"/>
      <c r="G477" s="121"/>
      <c r="H477" s="120"/>
      <c r="I477" s="121"/>
      <c r="J477" s="53"/>
      <c r="K477" s="120"/>
      <c r="L477" s="120"/>
      <c r="M477" s="120"/>
      <c r="N477" s="120"/>
      <c r="O477" s="120"/>
      <c r="P477" s="120"/>
    </row>
    <row r="478" spans="6:16" x14ac:dyDescent="0.25">
      <c r="F478" s="120"/>
      <c r="G478" s="121"/>
      <c r="H478" s="120"/>
      <c r="I478" s="121"/>
      <c r="J478" s="53"/>
      <c r="K478" s="120"/>
      <c r="L478" s="120"/>
      <c r="M478" s="120"/>
      <c r="N478" s="120"/>
      <c r="O478" s="120"/>
      <c r="P478" s="120"/>
    </row>
    <row r="479" spans="6:16" x14ac:dyDescent="0.25">
      <c r="F479" s="120"/>
      <c r="G479" s="121"/>
      <c r="H479" s="120"/>
      <c r="I479" s="121"/>
      <c r="J479" s="53"/>
      <c r="K479" s="120"/>
      <c r="L479" s="120"/>
      <c r="M479" s="120"/>
      <c r="N479" s="120"/>
      <c r="O479" s="120"/>
      <c r="P479" s="120"/>
    </row>
    <row r="480" spans="6:16" x14ac:dyDescent="0.25">
      <c r="F480" s="120"/>
      <c r="G480" s="121"/>
      <c r="H480" s="120"/>
      <c r="I480" s="121"/>
      <c r="J480" s="53"/>
      <c r="K480" s="120"/>
      <c r="L480" s="120"/>
      <c r="M480" s="120"/>
      <c r="N480" s="120"/>
      <c r="O480" s="120"/>
      <c r="P480" s="120"/>
    </row>
    <row r="481" spans="6:16" x14ac:dyDescent="0.25">
      <c r="F481" s="120"/>
      <c r="G481" s="121"/>
      <c r="H481" s="120"/>
      <c r="I481" s="121"/>
      <c r="J481" s="53"/>
      <c r="K481" s="120"/>
      <c r="L481" s="120"/>
      <c r="M481" s="120"/>
      <c r="N481" s="120"/>
      <c r="O481" s="120"/>
      <c r="P481" s="120"/>
    </row>
    <row r="482" spans="6:16" x14ac:dyDescent="0.25">
      <c r="F482" s="120"/>
      <c r="G482" s="121"/>
      <c r="H482" s="120"/>
      <c r="I482" s="121"/>
      <c r="J482" s="53"/>
      <c r="K482" s="120"/>
      <c r="L482" s="120"/>
      <c r="M482" s="120"/>
      <c r="N482" s="120"/>
      <c r="O482" s="120"/>
      <c r="P482" s="120"/>
    </row>
    <row r="483" spans="6:16" x14ac:dyDescent="0.25">
      <c r="F483" s="120"/>
      <c r="G483" s="121"/>
      <c r="H483" s="120"/>
      <c r="I483" s="121"/>
      <c r="J483" s="53"/>
      <c r="K483" s="120"/>
      <c r="L483" s="120"/>
      <c r="M483" s="120"/>
      <c r="N483" s="120"/>
      <c r="O483" s="120"/>
      <c r="P483" s="120"/>
    </row>
    <row r="484" spans="6:16" x14ac:dyDescent="0.25">
      <c r="F484" s="120"/>
      <c r="G484" s="121"/>
      <c r="H484" s="120"/>
      <c r="I484" s="121"/>
      <c r="J484" s="53"/>
      <c r="K484" s="120"/>
      <c r="L484" s="120"/>
      <c r="M484" s="120"/>
      <c r="N484" s="120"/>
      <c r="O484" s="120"/>
      <c r="P484" s="120"/>
    </row>
    <row r="485" spans="6:16" x14ac:dyDescent="0.25">
      <c r="F485" s="120"/>
      <c r="G485" s="121"/>
      <c r="H485" s="120"/>
      <c r="I485" s="121"/>
      <c r="J485" s="53"/>
      <c r="K485" s="120"/>
      <c r="L485" s="120"/>
      <c r="M485" s="120"/>
      <c r="N485" s="120"/>
      <c r="O485" s="120"/>
      <c r="P485" s="120"/>
    </row>
    <row r="486" spans="6:16" x14ac:dyDescent="0.25">
      <c r="F486" s="120"/>
      <c r="G486" s="121"/>
      <c r="H486" s="120"/>
      <c r="I486" s="121"/>
      <c r="J486" s="53"/>
      <c r="K486" s="120"/>
      <c r="L486" s="120"/>
      <c r="M486" s="120"/>
      <c r="N486" s="120"/>
      <c r="O486" s="120"/>
      <c r="P486" s="120"/>
    </row>
    <row r="487" spans="6:16" x14ac:dyDescent="0.25">
      <c r="F487" s="120"/>
      <c r="G487" s="121"/>
      <c r="H487" s="120"/>
      <c r="I487" s="121"/>
      <c r="J487" s="53"/>
      <c r="K487" s="120"/>
      <c r="L487" s="120"/>
      <c r="M487" s="120"/>
      <c r="N487" s="120"/>
      <c r="O487" s="120"/>
      <c r="P487" s="120"/>
    </row>
    <row r="488" spans="6:16" x14ac:dyDescent="0.25">
      <c r="F488" s="120"/>
      <c r="G488" s="121"/>
      <c r="H488" s="120"/>
      <c r="I488" s="121"/>
      <c r="J488" s="53"/>
      <c r="K488" s="120"/>
      <c r="L488" s="120"/>
      <c r="M488" s="120"/>
      <c r="N488" s="120"/>
      <c r="O488" s="120"/>
      <c r="P488" s="120"/>
    </row>
    <row r="489" spans="6:16" x14ac:dyDescent="0.25">
      <c r="F489" s="120"/>
      <c r="G489" s="121"/>
      <c r="H489" s="120"/>
      <c r="I489" s="121"/>
      <c r="J489" s="53"/>
      <c r="K489" s="120"/>
      <c r="L489" s="120"/>
      <c r="M489" s="120"/>
      <c r="N489" s="120"/>
      <c r="O489" s="120"/>
      <c r="P489" s="120"/>
    </row>
    <row r="490" spans="6:16" x14ac:dyDescent="0.25">
      <c r="F490" s="120"/>
      <c r="G490" s="121"/>
      <c r="H490" s="120"/>
      <c r="I490" s="121"/>
      <c r="J490" s="53"/>
      <c r="K490" s="120"/>
      <c r="L490" s="120"/>
      <c r="M490" s="120"/>
      <c r="N490" s="120"/>
      <c r="O490" s="120"/>
      <c r="P490" s="120"/>
    </row>
    <row r="491" spans="6:16" x14ac:dyDescent="0.25">
      <c r="F491" s="120"/>
      <c r="G491" s="121"/>
      <c r="H491" s="120"/>
      <c r="I491" s="121"/>
      <c r="J491" s="53"/>
      <c r="K491" s="120"/>
      <c r="L491" s="120"/>
      <c r="M491" s="120"/>
      <c r="N491" s="120"/>
      <c r="O491" s="120"/>
      <c r="P491" s="120"/>
    </row>
    <row r="492" spans="6:16" x14ac:dyDescent="0.25">
      <c r="F492" s="120"/>
      <c r="G492" s="121"/>
      <c r="H492" s="120"/>
      <c r="I492" s="121"/>
      <c r="J492" s="53"/>
      <c r="K492" s="120"/>
      <c r="L492" s="120"/>
      <c r="M492" s="120"/>
      <c r="N492" s="120"/>
      <c r="O492" s="120"/>
      <c r="P492" s="120"/>
    </row>
    <row r="493" spans="6:16" x14ac:dyDescent="0.25">
      <c r="F493" s="120"/>
      <c r="G493" s="121"/>
      <c r="H493" s="120"/>
      <c r="I493" s="121"/>
      <c r="J493" s="53"/>
      <c r="K493" s="120"/>
      <c r="L493" s="120"/>
      <c r="M493" s="120"/>
      <c r="N493" s="120"/>
      <c r="O493" s="120"/>
      <c r="P493" s="120"/>
    </row>
    <row r="494" spans="6:16" x14ac:dyDescent="0.25">
      <c r="F494" s="120"/>
      <c r="G494" s="121"/>
      <c r="H494" s="120"/>
      <c r="I494" s="121"/>
      <c r="J494" s="53"/>
      <c r="K494" s="120"/>
      <c r="L494" s="120"/>
      <c r="M494" s="120"/>
      <c r="N494" s="120"/>
      <c r="O494" s="120"/>
      <c r="P494" s="120"/>
    </row>
    <row r="495" spans="6:16" x14ac:dyDescent="0.25">
      <c r="F495" s="120"/>
      <c r="G495" s="121"/>
      <c r="H495" s="120"/>
      <c r="I495" s="121"/>
      <c r="J495" s="53"/>
      <c r="K495" s="120"/>
      <c r="L495" s="120"/>
      <c r="M495" s="120"/>
      <c r="N495" s="120"/>
      <c r="O495" s="120"/>
      <c r="P495" s="120"/>
    </row>
    <row r="496" spans="6:16" x14ac:dyDescent="0.25">
      <c r="F496" s="120"/>
      <c r="G496" s="121"/>
      <c r="H496" s="120"/>
      <c r="I496" s="121"/>
      <c r="J496" s="53"/>
      <c r="K496" s="120"/>
      <c r="L496" s="120"/>
      <c r="M496" s="120"/>
      <c r="N496" s="120"/>
      <c r="O496" s="120"/>
      <c r="P496" s="120"/>
    </row>
    <row r="497" spans="6:16" x14ac:dyDescent="0.25">
      <c r="F497" s="120"/>
      <c r="G497" s="121"/>
      <c r="H497" s="120"/>
      <c r="I497" s="121"/>
      <c r="J497" s="53"/>
      <c r="K497" s="120"/>
      <c r="L497" s="120"/>
      <c r="M497" s="120"/>
      <c r="N497" s="120"/>
      <c r="O497" s="120"/>
      <c r="P497" s="120"/>
    </row>
    <row r="498" spans="6:16" x14ac:dyDescent="0.25">
      <c r="F498" s="120"/>
      <c r="G498" s="121"/>
      <c r="H498" s="120"/>
      <c r="I498" s="121"/>
      <c r="J498" s="53"/>
      <c r="K498" s="120"/>
      <c r="L498" s="120"/>
      <c r="M498" s="120"/>
      <c r="N498" s="120"/>
      <c r="O498" s="120"/>
      <c r="P498" s="120"/>
    </row>
    <row r="499" spans="6:16" x14ac:dyDescent="0.25">
      <c r="F499" s="120"/>
      <c r="G499" s="121"/>
      <c r="H499" s="120"/>
      <c r="I499" s="121"/>
      <c r="J499" s="53"/>
      <c r="K499" s="120"/>
      <c r="L499" s="120"/>
      <c r="M499" s="120"/>
      <c r="N499" s="120"/>
      <c r="O499" s="120"/>
      <c r="P499" s="120"/>
    </row>
    <row r="500" spans="6:16" x14ac:dyDescent="0.25">
      <c r="F500" s="120"/>
      <c r="G500" s="121"/>
      <c r="H500" s="120"/>
      <c r="I500" s="121"/>
      <c r="J500" s="53"/>
      <c r="K500" s="120"/>
      <c r="L500" s="120"/>
      <c r="M500" s="120"/>
      <c r="N500" s="120"/>
      <c r="O500" s="120"/>
      <c r="P500" s="120"/>
    </row>
    <row r="501" spans="6:16" x14ac:dyDescent="0.25">
      <c r="F501" s="120"/>
      <c r="G501" s="121"/>
      <c r="H501" s="120"/>
      <c r="I501" s="121"/>
      <c r="J501" s="53"/>
      <c r="K501" s="120"/>
      <c r="L501" s="120"/>
      <c r="M501" s="120"/>
      <c r="N501" s="120"/>
      <c r="O501" s="120"/>
      <c r="P501" s="120"/>
    </row>
    <row r="502" spans="6:16" x14ac:dyDescent="0.25">
      <c r="F502" s="120"/>
      <c r="G502" s="121"/>
      <c r="H502" s="120"/>
      <c r="I502" s="121"/>
      <c r="J502" s="53"/>
      <c r="K502" s="120"/>
      <c r="L502" s="120"/>
      <c r="M502" s="120"/>
      <c r="N502" s="120"/>
      <c r="O502" s="120"/>
      <c r="P502" s="120"/>
    </row>
    <row r="503" spans="6:16" x14ac:dyDescent="0.25">
      <c r="F503" s="120"/>
      <c r="G503" s="121"/>
      <c r="H503" s="120"/>
      <c r="I503" s="121"/>
      <c r="J503" s="53"/>
      <c r="K503" s="120"/>
      <c r="L503" s="120"/>
      <c r="M503" s="120"/>
      <c r="N503" s="120"/>
      <c r="O503" s="120"/>
      <c r="P503" s="120"/>
    </row>
    <row r="504" spans="6:16" x14ac:dyDescent="0.25">
      <c r="F504" s="120"/>
      <c r="G504" s="121"/>
      <c r="H504" s="120"/>
      <c r="I504" s="121"/>
      <c r="J504" s="53"/>
      <c r="K504" s="120"/>
      <c r="L504" s="120"/>
      <c r="M504" s="120"/>
      <c r="N504" s="120"/>
      <c r="O504" s="120"/>
      <c r="P504" s="120"/>
    </row>
    <row r="505" spans="6:16" x14ac:dyDescent="0.25">
      <c r="F505" s="120"/>
      <c r="G505" s="121"/>
      <c r="H505" s="120"/>
      <c r="I505" s="121"/>
      <c r="J505" s="53"/>
      <c r="K505" s="120"/>
      <c r="L505" s="120"/>
      <c r="M505" s="120"/>
      <c r="N505" s="120"/>
      <c r="O505" s="120"/>
      <c r="P505" s="120"/>
    </row>
    <row r="506" spans="6:16" x14ac:dyDescent="0.25">
      <c r="F506" s="120"/>
      <c r="G506" s="121"/>
      <c r="H506" s="120"/>
      <c r="I506" s="121"/>
      <c r="J506" s="53"/>
      <c r="K506" s="120"/>
      <c r="L506" s="120"/>
      <c r="M506" s="120"/>
      <c r="N506" s="120"/>
      <c r="O506" s="120"/>
      <c r="P506" s="120"/>
    </row>
    <row r="507" spans="6:16" x14ac:dyDescent="0.25">
      <c r="F507" s="120"/>
      <c r="G507" s="121"/>
      <c r="H507" s="120"/>
      <c r="I507" s="121"/>
      <c r="J507" s="53"/>
      <c r="K507" s="120"/>
      <c r="L507" s="120"/>
      <c r="M507" s="120"/>
      <c r="N507" s="120"/>
      <c r="O507" s="120"/>
      <c r="P507" s="120"/>
    </row>
    <row r="508" spans="6:16" x14ac:dyDescent="0.25">
      <c r="F508" s="120"/>
      <c r="G508" s="121"/>
      <c r="H508" s="120"/>
      <c r="I508" s="121"/>
      <c r="J508" s="53"/>
      <c r="K508" s="120"/>
      <c r="L508" s="120"/>
      <c r="M508" s="120"/>
      <c r="N508" s="120"/>
      <c r="O508" s="120"/>
      <c r="P508" s="120"/>
    </row>
    <row r="509" spans="6:16" x14ac:dyDescent="0.25">
      <c r="F509" s="120"/>
      <c r="G509" s="121"/>
      <c r="H509" s="120"/>
      <c r="I509" s="121"/>
      <c r="J509" s="53"/>
      <c r="K509" s="120"/>
      <c r="L509" s="120"/>
      <c r="M509" s="120"/>
      <c r="N509" s="120"/>
      <c r="O509" s="120"/>
      <c r="P509" s="120"/>
    </row>
    <row r="510" spans="6:16" x14ac:dyDescent="0.25">
      <c r="F510" s="120"/>
      <c r="G510" s="121"/>
      <c r="H510" s="120"/>
      <c r="I510" s="121"/>
      <c r="J510" s="53"/>
      <c r="K510" s="120"/>
      <c r="L510" s="120"/>
      <c r="M510" s="120"/>
      <c r="N510" s="120"/>
      <c r="O510" s="120"/>
      <c r="P510" s="120"/>
    </row>
    <row r="511" spans="6:16" x14ac:dyDescent="0.25">
      <c r="F511" s="120"/>
      <c r="G511" s="121"/>
      <c r="H511" s="120"/>
      <c r="I511" s="121"/>
      <c r="J511" s="53"/>
      <c r="K511" s="120"/>
      <c r="L511" s="120"/>
      <c r="M511" s="120"/>
      <c r="N511" s="120"/>
      <c r="O511" s="120"/>
      <c r="P511" s="120"/>
    </row>
    <row r="512" spans="6:16" x14ac:dyDescent="0.25">
      <c r="F512" s="120"/>
      <c r="G512" s="121"/>
      <c r="H512" s="120"/>
      <c r="I512" s="121"/>
      <c r="J512" s="53"/>
      <c r="K512" s="120"/>
      <c r="L512" s="120"/>
      <c r="M512" s="120"/>
      <c r="N512" s="120"/>
      <c r="O512" s="120"/>
      <c r="P512" s="120"/>
    </row>
    <row r="513" spans="6:16" x14ac:dyDescent="0.25">
      <c r="F513" s="120"/>
      <c r="G513" s="121"/>
      <c r="H513" s="120"/>
      <c r="I513" s="121"/>
      <c r="J513" s="53"/>
      <c r="K513" s="120"/>
      <c r="L513" s="120"/>
      <c r="M513" s="120"/>
      <c r="N513" s="120"/>
      <c r="O513" s="120"/>
      <c r="P513" s="120"/>
    </row>
    <row r="514" spans="6:16" x14ac:dyDescent="0.25">
      <c r="F514" s="120"/>
      <c r="G514" s="121"/>
      <c r="H514" s="120"/>
      <c r="I514" s="121"/>
      <c r="J514" s="53"/>
      <c r="K514" s="120"/>
      <c r="L514" s="120"/>
      <c r="M514" s="120"/>
      <c r="N514" s="120"/>
      <c r="O514" s="120"/>
      <c r="P514" s="120"/>
    </row>
    <row r="515" spans="6:16" x14ac:dyDescent="0.25">
      <c r="F515" s="120"/>
      <c r="G515" s="121"/>
      <c r="H515" s="120"/>
      <c r="I515" s="121"/>
      <c r="J515" s="53"/>
      <c r="K515" s="120"/>
      <c r="L515" s="120"/>
      <c r="M515" s="120"/>
      <c r="N515" s="120"/>
      <c r="O515" s="120"/>
      <c r="P515" s="120"/>
    </row>
    <row r="516" spans="6:16" x14ac:dyDescent="0.25">
      <c r="F516" s="120"/>
      <c r="G516" s="121"/>
      <c r="H516" s="120"/>
      <c r="I516" s="121"/>
      <c r="J516" s="53"/>
      <c r="K516" s="120"/>
      <c r="L516" s="120"/>
      <c r="M516" s="120"/>
      <c r="N516" s="120"/>
      <c r="O516" s="120"/>
      <c r="P516" s="120"/>
    </row>
    <row r="517" spans="6:16" x14ac:dyDescent="0.25">
      <c r="F517" s="120"/>
      <c r="G517" s="121"/>
      <c r="H517" s="120"/>
      <c r="I517" s="121"/>
      <c r="J517" s="53"/>
      <c r="K517" s="120"/>
      <c r="L517" s="120"/>
      <c r="M517" s="120"/>
      <c r="N517" s="120"/>
      <c r="O517" s="120"/>
      <c r="P517" s="120"/>
    </row>
    <row r="518" spans="6:16" x14ac:dyDescent="0.25">
      <c r="F518" s="120"/>
      <c r="G518" s="121"/>
      <c r="H518" s="120"/>
      <c r="I518" s="121"/>
      <c r="J518" s="53"/>
      <c r="K518" s="120"/>
      <c r="L518" s="120"/>
      <c r="M518" s="120"/>
      <c r="N518" s="120"/>
      <c r="O518" s="120"/>
      <c r="P518" s="120"/>
    </row>
    <row r="519" spans="6:16" x14ac:dyDescent="0.25">
      <c r="F519" s="120"/>
      <c r="G519" s="121"/>
      <c r="H519" s="120"/>
      <c r="I519" s="121"/>
      <c r="J519" s="53"/>
      <c r="K519" s="120"/>
      <c r="L519" s="120"/>
      <c r="M519" s="120"/>
      <c r="N519" s="120"/>
      <c r="O519" s="120"/>
      <c r="P519" s="120"/>
    </row>
    <row r="520" spans="6:16" x14ac:dyDescent="0.25">
      <c r="F520" s="120"/>
      <c r="G520" s="121"/>
      <c r="H520" s="120"/>
      <c r="I520" s="121"/>
      <c r="J520" s="53"/>
      <c r="K520" s="120"/>
      <c r="L520" s="120"/>
      <c r="M520" s="120"/>
      <c r="N520" s="120"/>
      <c r="O520" s="120"/>
      <c r="P520" s="120"/>
    </row>
    <row r="521" spans="6:16" x14ac:dyDescent="0.25">
      <c r="F521" s="120"/>
      <c r="G521" s="121"/>
      <c r="H521" s="120"/>
      <c r="I521" s="121"/>
      <c r="J521" s="53"/>
      <c r="K521" s="120"/>
      <c r="L521" s="120"/>
      <c r="M521" s="120"/>
      <c r="N521" s="120"/>
      <c r="O521" s="120"/>
      <c r="P521" s="120"/>
    </row>
    <row r="522" spans="6:16" x14ac:dyDescent="0.25">
      <c r="F522" s="120"/>
      <c r="G522" s="121"/>
      <c r="H522" s="120"/>
      <c r="I522" s="121"/>
      <c r="J522" s="53"/>
      <c r="K522" s="120"/>
      <c r="L522" s="120"/>
      <c r="M522" s="120"/>
      <c r="N522" s="120"/>
      <c r="O522" s="120"/>
      <c r="P522" s="120"/>
    </row>
    <row r="523" spans="6:16" x14ac:dyDescent="0.25">
      <c r="F523" s="120"/>
      <c r="G523" s="121"/>
      <c r="H523" s="120"/>
      <c r="I523" s="121"/>
      <c r="J523" s="53"/>
      <c r="K523" s="120"/>
      <c r="L523" s="120"/>
      <c r="M523" s="120"/>
      <c r="N523" s="120"/>
      <c r="O523" s="120"/>
      <c r="P523" s="120"/>
    </row>
    <row r="524" spans="6:16" x14ac:dyDescent="0.25">
      <c r="F524" s="120"/>
      <c r="G524" s="121"/>
      <c r="H524" s="120"/>
      <c r="I524" s="121"/>
      <c r="J524" s="53"/>
      <c r="K524" s="120"/>
      <c r="L524" s="120"/>
      <c r="M524" s="120"/>
      <c r="N524" s="120"/>
      <c r="O524" s="120"/>
      <c r="P524" s="120"/>
    </row>
    <row r="525" spans="6:16" x14ac:dyDescent="0.25">
      <c r="F525" s="120"/>
      <c r="G525" s="121"/>
      <c r="H525" s="120"/>
      <c r="I525" s="121"/>
      <c r="J525" s="53"/>
      <c r="K525" s="120"/>
      <c r="L525" s="120"/>
      <c r="M525" s="120"/>
      <c r="N525" s="120"/>
      <c r="O525" s="120"/>
      <c r="P525" s="120"/>
    </row>
    <row r="526" spans="6:16" x14ac:dyDescent="0.25">
      <c r="F526" s="120"/>
      <c r="G526" s="121"/>
      <c r="H526" s="120"/>
      <c r="I526" s="121"/>
      <c r="J526" s="53"/>
      <c r="K526" s="120"/>
      <c r="L526" s="120"/>
      <c r="M526" s="120"/>
      <c r="N526" s="120"/>
      <c r="O526" s="120"/>
      <c r="P526" s="120"/>
    </row>
    <row r="527" spans="6:16" x14ac:dyDescent="0.25">
      <c r="F527" s="120"/>
      <c r="G527" s="121"/>
      <c r="H527" s="120"/>
      <c r="I527" s="121"/>
      <c r="J527" s="53"/>
      <c r="K527" s="120"/>
      <c r="L527" s="120"/>
      <c r="M527" s="120"/>
      <c r="N527" s="120"/>
      <c r="O527" s="120"/>
      <c r="P527" s="120"/>
    </row>
    <row r="528" spans="6:16" x14ac:dyDescent="0.25">
      <c r="F528" s="120"/>
      <c r="G528" s="121"/>
      <c r="H528" s="120"/>
      <c r="I528" s="121"/>
      <c r="J528" s="53"/>
      <c r="K528" s="120"/>
      <c r="L528" s="120"/>
      <c r="M528" s="120"/>
      <c r="N528" s="120"/>
      <c r="O528" s="120"/>
      <c r="P528" s="120"/>
    </row>
    <row r="529" spans="6:16" x14ac:dyDescent="0.25">
      <c r="F529" s="120"/>
      <c r="G529" s="121"/>
      <c r="H529" s="120"/>
      <c r="I529" s="121"/>
      <c r="J529" s="53"/>
      <c r="K529" s="120"/>
      <c r="L529" s="120"/>
      <c r="M529" s="120"/>
      <c r="N529" s="120"/>
      <c r="O529" s="120"/>
      <c r="P529" s="120"/>
    </row>
    <row r="530" spans="6:16" x14ac:dyDescent="0.25">
      <c r="F530" s="120"/>
      <c r="G530" s="121"/>
      <c r="H530" s="120"/>
      <c r="I530" s="121"/>
      <c r="J530" s="53"/>
      <c r="K530" s="120"/>
      <c r="L530" s="120"/>
      <c r="M530" s="120"/>
      <c r="N530" s="120"/>
      <c r="O530" s="120"/>
      <c r="P530" s="120"/>
    </row>
    <row r="531" spans="6:16" x14ac:dyDescent="0.25">
      <c r="F531" s="120"/>
      <c r="G531" s="121"/>
      <c r="H531" s="120"/>
      <c r="I531" s="121"/>
      <c r="J531" s="53"/>
      <c r="K531" s="120"/>
      <c r="L531" s="120"/>
      <c r="M531" s="120"/>
      <c r="N531" s="120"/>
      <c r="O531" s="120"/>
      <c r="P531" s="120"/>
    </row>
    <row r="532" spans="6:16" x14ac:dyDescent="0.25">
      <c r="F532" s="120"/>
      <c r="G532" s="121"/>
      <c r="H532" s="120"/>
      <c r="I532" s="121"/>
      <c r="J532" s="53"/>
      <c r="K532" s="120"/>
      <c r="L532" s="120"/>
      <c r="M532" s="120"/>
      <c r="N532" s="120"/>
      <c r="O532" s="120"/>
      <c r="P532" s="120"/>
    </row>
    <row r="533" spans="6:16" x14ac:dyDescent="0.25">
      <c r="F533" s="120"/>
      <c r="G533" s="121"/>
      <c r="H533" s="120"/>
      <c r="I533" s="121"/>
      <c r="J533" s="53"/>
      <c r="K533" s="120"/>
      <c r="L533" s="120"/>
      <c r="M533" s="120"/>
      <c r="N533" s="120"/>
      <c r="O533" s="120"/>
      <c r="P533" s="120"/>
    </row>
    <row r="534" spans="6:16" x14ac:dyDescent="0.25">
      <c r="F534" s="120"/>
      <c r="G534" s="121"/>
      <c r="H534" s="120"/>
      <c r="I534" s="121"/>
      <c r="J534" s="53"/>
      <c r="K534" s="120"/>
      <c r="L534" s="120"/>
      <c r="M534" s="120"/>
      <c r="N534" s="120"/>
      <c r="O534" s="120"/>
      <c r="P534" s="120"/>
    </row>
    <row r="535" spans="6:16" x14ac:dyDescent="0.25">
      <c r="F535" s="120"/>
      <c r="G535" s="121"/>
      <c r="H535" s="120"/>
      <c r="I535" s="121"/>
      <c r="J535" s="53"/>
      <c r="K535" s="120"/>
      <c r="L535" s="120"/>
      <c r="M535" s="120"/>
      <c r="N535" s="120"/>
      <c r="O535" s="120"/>
      <c r="P535" s="120"/>
    </row>
    <row r="536" spans="6:16" x14ac:dyDescent="0.25">
      <c r="F536" s="120"/>
      <c r="G536" s="121"/>
      <c r="H536" s="120"/>
      <c r="I536" s="121"/>
      <c r="J536" s="53"/>
      <c r="K536" s="120"/>
      <c r="L536" s="120"/>
      <c r="M536" s="120"/>
      <c r="N536" s="120"/>
      <c r="O536" s="120"/>
      <c r="P536" s="120"/>
    </row>
    <row r="537" spans="6:16" x14ac:dyDescent="0.25">
      <c r="F537" s="120"/>
      <c r="G537" s="121"/>
      <c r="H537" s="120"/>
      <c r="I537" s="121"/>
      <c r="J537" s="53"/>
      <c r="K537" s="120"/>
      <c r="L537" s="120"/>
      <c r="M537" s="120"/>
      <c r="N537" s="120"/>
      <c r="O537" s="120"/>
      <c r="P537" s="120"/>
    </row>
    <row r="538" spans="6:16" x14ac:dyDescent="0.25">
      <c r="F538" s="120"/>
      <c r="G538" s="121"/>
      <c r="H538" s="120"/>
      <c r="I538" s="121"/>
      <c r="J538" s="53"/>
      <c r="K538" s="120"/>
      <c r="L538" s="120"/>
      <c r="M538" s="120"/>
      <c r="N538" s="120"/>
      <c r="O538" s="120"/>
      <c r="P538" s="120"/>
    </row>
    <row r="539" spans="6:16" x14ac:dyDescent="0.25">
      <c r="F539" s="120"/>
      <c r="G539" s="121"/>
      <c r="H539" s="120"/>
      <c r="I539" s="121"/>
      <c r="J539" s="53"/>
      <c r="K539" s="120"/>
      <c r="L539" s="120"/>
      <c r="M539" s="120"/>
      <c r="N539" s="120"/>
      <c r="O539" s="120"/>
      <c r="P539" s="120"/>
    </row>
    <row r="540" spans="6:16" x14ac:dyDescent="0.25">
      <c r="F540" s="120"/>
      <c r="G540" s="121"/>
      <c r="H540" s="120"/>
      <c r="I540" s="121"/>
      <c r="J540" s="53"/>
      <c r="K540" s="120"/>
      <c r="L540" s="120"/>
      <c r="M540" s="120"/>
      <c r="N540" s="120"/>
      <c r="O540" s="120"/>
      <c r="P540" s="120"/>
    </row>
    <row r="541" spans="6:16" x14ac:dyDescent="0.25">
      <c r="F541" s="120"/>
      <c r="G541" s="121"/>
      <c r="H541" s="120"/>
      <c r="I541" s="121"/>
      <c r="J541" s="53"/>
      <c r="K541" s="120"/>
      <c r="L541" s="120"/>
      <c r="M541" s="120"/>
      <c r="N541" s="120"/>
      <c r="O541" s="120"/>
      <c r="P541" s="120"/>
    </row>
    <row r="542" spans="6:16" x14ac:dyDescent="0.25">
      <c r="F542" s="120"/>
      <c r="G542" s="121"/>
      <c r="H542" s="120"/>
      <c r="I542" s="121"/>
      <c r="J542" s="53"/>
      <c r="K542" s="120"/>
      <c r="L542" s="120"/>
      <c r="M542" s="120"/>
      <c r="N542" s="120"/>
      <c r="O542" s="120"/>
      <c r="P542" s="120"/>
    </row>
    <row r="543" spans="6:16" x14ac:dyDescent="0.25">
      <c r="F543" s="120"/>
      <c r="G543" s="121"/>
      <c r="H543" s="120"/>
      <c r="I543" s="121"/>
      <c r="J543" s="53"/>
      <c r="K543" s="120"/>
      <c r="L543" s="120"/>
      <c r="M543" s="120"/>
      <c r="N543" s="120"/>
      <c r="O543" s="120"/>
      <c r="P543" s="120"/>
    </row>
    <row r="544" spans="6:16" x14ac:dyDescent="0.25">
      <c r="F544" s="120"/>
      <c r="G544" s="121"/>
      <c r="H544" s="120"/>
      <c r="I544" s="121"/>
      <c r="J544" s="53"/>
      <c r="K544" s="120"/>
      <c r="L544" s="120"/>
      <c r="M544" s="120"/>
      <c r="N544" s="120"/>
      <c r="O544" s="120"/>
      <c r="P544" s="120"/>
    </row>
    <row r="545" spans="6:16" x14ac:dyDescent="0.25">
      <c r="F545" s="120"/>
      <c r="G545" s="121"/>
      <c r="H545" s="120"/>
      <c r="I545" s="121"/>
      <c r="J545" s="53"/>
      <c r="K545" s="120"/>
      <c r="L545" s="120"/>
      <c r="M545" s="120"/>
      <c r="N545" s="120"/>
      <c r="O545" s="120"/>
      <c r="P545" s="120"/>
    </row>
    <row r="546" spans="6:16" x14ac:dyDescent="0.25">
      <c r="F546" s="120"/>
      <c r="G546" s="121"/>
      <c r="H546" s="120"/>
      <c r="I546" s="121"/>
      <c r="J546" s="53"/>
      <c r="K546" s="120"/>
      <c r="L546" s="120"/>
      <c r="M546" s="120"/>
      <c r="N546" s="120"/>
      <c r="O546" s="120"/>
      <c r="P546" s="120"/>
    </row>
    <row r="547" spans="6:16" x14ac:dyDescent="0.25">
      <c r="F547" s="120"/>
      <c r="G547" s="121"/>
      <c r="H547" s="120"/>
      <c r="I547" s="121"/>
      <c r="J547" s="53"/>
      <c r="K547" s="120"/>
      <c r="L547" s="120"/>
      <c r="M547" s="120"/>
      <c r="N547" s="120"/>
      <c r="O547" s="120"/>
      <c r="P547" s="120"/>
    </row>
    <row r="548" spans="6:16" x14ac:dyDescent="0.25">
      <c r="F548" s="120"/>
      <c r="G548" s="121"/>
      <c r="H548" s="120"/>
      <c r="I548" s="121"/>
      <c r="J548" s="53"/>
      <c r="K548" s="120"/>
      <c r="L548" s="120"/>
      <c r="M548" s="120"/>
      <c r="N548" s="120"/>
      <c r="O548" s="120"/>
      <c r="P548" s="120"/>
    </row>
    <row r="549" spans="6:16" x14ac:dyDescent="0.25">
      <c r="F549" s="120"/>
      <c r="G549" s="121"/>
      <c r="H549" s="120"/>
      <c r="I549" s="121"/>
      <c r="J549" s="53"/>
      <c r="K549" s="120"/>
      <c r="L549" s="120"/>
      <c r="M549" s="120"/>
      <c r="N549" s="120"/>
      <c r="O549" s="120"/>
      <c r="P549" s="120"/>
    </row>
    <row r="550" spans="6:16" x14ac:dyDescent="0.25">
      <c r="F550" s="120"/>
      <c r="G550" s="121"/>
      <c r="H550" s="120"/>
      <c r="I550" s="121"/>
      <c r="J550" s="53"/>
      <c r="K550" s="120"/>
      <c r="L550" s="120"/>
      <c r="M550" s="120"/>
      <c r="N550" s="120"/>
      <c r="O550" s="120"/>
      <c r="P550" s="120"/>
    </row>
    <row r="551" spans="6:16" x14ac:dyDescent="0.25">
      <c r="F551" s="120"/>
      <c r="G551" s="121"/>
      <c r="H551" s="120"/>
      <c r="I551" s="121"/>
      <c r="J551" s="53"/>
      <c r="K551" s="120"/>
      <c r="L551" s="120"/>
      <c r="M551" s="120"/>
      <c r="N551" s="120"/>
      <c r="O551" s="120"/>
      <c r="P551" s="120"/>
    </row>
    <row r="552" spans="6:16" x14ac:dyDescent="0.25">
      <c r="F552" s="120"/>
      <c r="G552" s="121"/>
      <c r="H552" s="120"/>
      <c r="I552" s="121"/>
      <c r="J552" s="53"/>
      <c r="K552" s="120"/>
      <c r="L552" s="120"/>
      <c r="M552" s="120"/>
      <c r="N552" s="120"/>
      <c r="O552" s="120"/>
      <c r="P552" s="120"/>
    </row>
    <row r="553" spans="6:16" x14ac:dyDescent="0.25">
      <c r="F553" s="120"/>
      <c r="G553" s="121"/>
      <c r="H553" s="120"/>
      <c r="I553" s="121"/>
      <c r="J553" s="53"/>
      <c r="K553" s="120"/>
      <c r="L553" s="120"/>
      <c r="M553" s="120"/>
      <c r="N553" s="120"/>
      <c r="O553" s="120"/>
      <c r="P553" s="120"/>
    </row>
    <row r="554" spans="6:16" x14ac:dyDescent="0.25">
      <c r="F554" s="120"/>
      <c r="G554" s="121"/>
      <c r="H554" s="120"/>
      <c r="I554" s="121"/>
      <c r="J554" s="53"/>
      <c r="K554" s="120"/>
      <c r="L554" s="120"/>
      <c r="M554" s="120"/>
      <c r="N554" s="120"/>
      <c r="O554" s="120"/>
      <c r="P554" s="120"/>
    </row>
    <row r="555" spans="6:16" x14ac:dyDescent="0.25">
      <c r="F555" s="120"/>
      <c r="G555" s="121"/>
      <c r="H555" s="120"/>
      <c r="I555" s="121"/>
      <c r="J555" s="53"/>
      <c r="K555" s="120"/>
      <c r="L555" s="120"/>
      <c r="M555" s="120"/>
      <c r="N555" s="120"/>
      <c r="O555" s="120"/>
      <c r="P555" s="120"/>
    </row>
    <row r="556" spans="6:16" x14ac:dyDescent="0.25">
      <c r="F556" s="120"/>
      <c r="G556" s="121"/>
      <c r="H556" s="120"/>
      <c r="I556" s="121"/>
      <c r="J556" s="53"/>
      <c r="K556" s="120"/>
      <c r="L556" s="120"/>
      <c r="M556" s="120"/>
      <c r="N556" s="120"/>
      <c r="O556" s="120"/>
      <c r="P556" s="120"/>
    </row>
    <row r="557" spans="6:16" x14ac:dyDescent="0.25">
      <c r="F557" s="120"/>
      <c r="G557" s="121"/>
      <c r="H557" s="120"/>
      <c r="I557" s="121"/>
      <c r="J557" s="53"/>
      <c r="K557" s="120"/>
      <c r="L557" s="120"/>
      <c r="M557" s="120"/>
      <c r="N557" s="120"/>
      <c r="O557" s="120"/>
      <c r="P557" s="120"/>
    </row>
    <row r="558" spans="6:16" x14ac:dyDescent="0.25">
      <c r="F558" s="120"/>
      <c r="G558" s="121"/>
      <c r="H558" s="120"/>
      <c r="I558" s="121"/>
      <c r="J558" s="53"/>
      <c r="K558" s="120"/>
      <c r="L558" s="120"/>
      <c r="M558" s="120"/>
      <c r="N558" s="120"/>
      <c r="O558" s="120"/>
      <c r="P558" s="120"/>
    </row>
    <row r="559" spans="6:16" x14ac:dyDescent="0.25">
      <c r="F559" s="120"/>
      <c r="G559" s="121"/>
      <c r="H559" s="120"/>
      <c r="I559" s="121"/>
      <c r="J559" s="53"/>
      <c r="K559" s="120"/>
      <c r="L559" s="120"/>
      <c r="M559" s="120"/>
      <c r="N559" s="120"/>
      <c r="O559" s="120"/>
      <c r="P559" s="120"/>
    </row>
    <row r="560" spans="6:16" x14ac:dyDescent="0.25">
      <c r="F560" s="120"/>
      <c r="G560" s="121"/>
      <c r="H560" s="120"/>
      <c r="I560" s="121"/>
      <c r="J560" s="53"/>
      <c r="K560" s="120"/>
      <c r="L560" s="120"/>
      <c r="M560" s="120"/>
      <c r="N560" s="120"/>
      <c r="O560" s="120"/>
      <c r="P560" s="120"/>
    </row>
    <row r="561" spans="6:16" x14ac:dyDescent="0.25">
      <c r="F561" s="120"/>
      <c r="G561" s="121"/>
      <c r="H561" s="120"/>
      <c r="I561" s="121"/>
      <c r="J561" s="53"/>
      <c r="K561" s="120"/>
      <c r="L561" s="120"/>
      <c r="M561" s="120"/>
      <c r="N561" s="120"/>
      <c r="O561" s="120"/>
      <c r="P561" s="120"/>
    </row>
    <row r="562" spans="6:16" x14ac:dyDescent="0.25">
      <c r="F562" s="120"/>
      <c r="G562" s="121"/>
      <c r="H562" s="120"/>
      <c r="I562" s="121"/>
      <c r="J562" s="53"/>
      <c r="K562" s="120"/>
      <c r="L562" s="120"/>
      <c r="M562" s="120"/>
      <c r="N562" s="120"/>
      <c r="O562" s="120"/>
      <c r="P562" s="120"/>
    </row>
    <row r="563" spans="6:16" x14ac:dyDescent="0.25">
      <c r="F563" s="120"/>
      <c r="G563" s="121"/>
      <c r="H563" s="120"/>
      <c r="I563" s="121"/>
      <c r="J563" s="53"/>
      <c r="K563" s="120"/>
      <c r="L563" s="120"/>
      <c r="M563" s="120"/>
      <c r="N563" s="120"/>
      <c r="O563" s="120"/>
      <c r="P563" s="120"/>
    </row>
    <row r="564" spans="6:16" x14ac:dyDescent="0.25">
      <c r="F564" s="120"/>
      <c r="G564" s="121"/>
      <c r="H564" s="120"/>
      <c r="I564" s="121"/>
      <c r="J564" s="53"/>
      <c r="K564" s="120"/>
      <c r="L564" s="120"/>
      <c r="M564" s="120"/>
      <c r="N564" s="120"/>
      <c r="O564" s="120"/>
      <c r="P564" s="120"/>
    </row>
    <row r="565" spans="6:16" x14ac:dyDescent="0.25">
      <c r="F565" s="120"/>
      <c r="G565" s="121"/>
      <c r="H565" s="120"/>
      <c r="I565" s="121"/>
      <c r="J565" s="53"/>
      <c r="K565" s="120"/>
      <c r="L565" s="120"/>
      <c r="M565" s="120"/>
      <c r="N565" s="120"/>
      <c r="O565" s="120"/>
      <c r="P565" s="120"/>
    </row>
    <row r="566" spans="6:16" x14ac:dyDescent="0.25">
      <c r="F566" s="120"/>
      <c r="G566" s="121"/>
      <c r="H566" s="120"/>
      <c r="I566" s="121"/>
      <c r="J566" s="53"/>
      <c r="K566" s="120"/>
      <c r="L566" s="120"/>
      <c r="M566" s="120"/>
      <c r="N566" s="120"/>
      <c r="O566" s="120"/>
      <c r="P566" s="120"/>
    </row>
    <row r="567" spans="6:16" x14ac:dyDescent="0.25">
      <c r="F567" s="120"/>
      <c r="G567" s="121"/>
      <c r="H567" s="120"/>
      <c r="I567" s="121"/>
      <c r="J567" s="53"/>
      <c r="K567" s="120"/>
      <c r="L567" s="120"/>
      <c r="M567" s="120"/>
      <c r="N567" s="120"/>
      <c r="O567" s="120"/>
      <c r="P567" s="120"/>
    </row>
    <row r="568" spans="6:16" x14ac:dyDescent="0.25">
      <c r="F568" s="120"/>
      <c r="G568" s="121"/>
      <c r="H568" s="120"/>
      <c r="I568" s="121"/>
      <c r="J568" s="53"/>
      <c r="K568" s="120"/>
      <c r="L568" s="120"/>
      <c r="M568" s="120"/>
      <c r="N568" s="120"/>
      <c r="O568" s="120"/>
      <c r="P568" s="120"/>
    </row>
    <row r="569" spans="6:16" x14ac:dyDescent="0.25">
      <c r="F569" s="120"/>
      <c r="G569" s="121"/>
      <c r="H569" s="120"/>
      <c r="I569" s="121"/>
      <c r="J569" s="53"/>
      <c r="K569" s="120"/>
      <c r="L569" s="120"/>
      <c r="M569" s="120"/>
      <c r="N569" s="120"/>
      <c r="O569" s="120"/>
      <c r="P569" s="120"/>
    </row>
    <row r="570" spans="6:16" x14ac:dyDescent="0.25">
      <c r="F570" s="120"/>
      <c r="G570" s="121"/>
      <c r="H570" s="120"/>
      <c r="I570" s="121"/>
      <c r="J570" s="53"/>
      <c r="K570" s="120"/>
      <c r="L570" s="120"/>
      <c r="M570" s="120"/>
      <c r="N570" s="120"/>
      <c r="O570" s="120"/>
      <c r="P570" s="120"/>
    </row>
    <row r="571" spans="6:16" x14ac:dyDescent="0.25">
      <c r="F571" s="120"/>
      <c r="G571" s="121"/>
      <c r="H571" s="120"/>
      <c r="I571" s="121"/>
      <c r="J571" s="53"/>
      <c r="K571" s="120"/>
      <c r="L571" s="120"/>
      <c r="M571" s="120"/>
      <c r="N571" s="120"/>
      <c r="O571" s="120"/>
      <c r="P571" s="120"/>
    </row>
    <row r="572" spans="6:16" x14ac:dyDescent="0.25">
      <c r="F572" s="120"/>
      <c r="G572" s="121"/>
      <c r="H572" s="120"/>
      <c r="I572" s="121"/>
      <c r="J572" s="53"/>
      <c r="K572" s="120"/>
      <c r="L572" s="120"/>
      <c r="M572" s="120"/>
      <c r="N572" s="120"/>
      <c r="O572" s="120"/>
      <c r="P572" s="120"/>
    </row>
    <row r="573" spans="6:16" x14ac:dyDescent="0.25">
      <c r="F573" s="120"/>
      <c r="G573" s="121"/>
      <c r="H573" s="120"/>
      <c r="I573" s="121"/>
      <c r="J573" s="53"/>
      <c r="K573" s="120"/>
      <c r="L573" s="120"/>
      <c r="M573" s="120"/>
      <c r="N573" s="120"/>
      <c r="O573" s="120"/>
      <c r="P573" s="120"/>
    </row>
    <row r="574" spans="6:16" x14ac:dyDescent="0.25">
      <c r="F574" s="120"/>
      <c r="G574" s="121"/>
      <c r="H574" s="120"/>
      <c r="I574" s="121"/>
      <c r="J574" s="53"/>
      <c r="K574" s="120"/>
      <c r="L574" s="120"/>
      <c r="M574" s="120"/>
      <c r="N574" s="120"/>
      <c r="O574" s="120"/>
      <c r="P574" s="120"/>
    </row>
    <row r="575" spans="6:16" x14ac:dyDescent="0.25">
      <c r="F575" s="120"/>
      <c r="G575" s="121"/>
      <c r="H575" s="120"/>
      <c r="I575" s="121"/>
      <c r="J575" s="53"/>
      <c r="K575" s="120"/>
      <c r="L575" s="120"/>
      <c r="M575" s="120"/>
      <c r="N575" s="120"/>
      <c r="O575" s="120"/>
      <c r="P575" s="120"/>
    </row>
    <row r="576" spans="6:16" x14ac:dyDescent="0.25">
      <c r="F576" s="120"/>
      <c r="G576" s="121"/>
      <c r="H576" s="120"/>
      <c r="I576" s="121"/>
      <c r="J576" s="53"/>
      <c r="K576" s="120"/>
      <c r="L576" s="120"/>
      <c r="M576" s="120"/>
      <c r="N576" s="120"/>
      <c r="O576" s="120"/>
      <c r="P576" s="120"/>
    </row>
    <row r="577" spans="6:16" x14ac:dyDescent="0.25">
      <c r="F577" s="120"/>
      <c r="G577" s="121"/>
      <c r="H577" s="120"/>
      <c r="I577" s="121"/>
      <c r="J577" s="53"/>
      <c r="K577" s="120"/>
      <c r="L577" s="120"/>
      <c r="M577" s="120"/>
      <c r="N577" s="120"/>
      <c r="O577" s="120"/>
      <c r="P577" s="120"/>
    </row>
    <row r="578" spans="6:16" x14ac:dyDescent="0.25">
      <c r="F578" s="120"/>
      <c r="G578" s="121"/>
      <c r="H578" s="120"/>
      <c r="I578" s="121"/>
      <c r="J578" s="53"/>
      <c r="K578" s="120"/>
      <c r="L578" s="120"/>
      <c r="M578" s="120"/>
      <c r="N578" s="120"/>
      <c r="O578" s="120"/>
      <c r="P578" s="120"/>
    </row>
    <row r="579" spans="6:16" x14ac:dyDescent="0.25">
      <c r="F579" s="120"/>
      <c r="G579" s="121"/>
      <c r="H579" s="120"/>
      <c r="I579" s="121"/>
      <c r="J579" s="53"/>
      <c r="K579" s="120"/>
      <c r="L579" s="120"/>
      <c r="M579" s="120"/>
      <c r="N579" s="120"/>
      <c r="O579" s="120"/>
      <c r="P579" s="120"/>
    </row>
    <row r="580" spans="6:16" x14ac:dyDescent="0.25">
      <c r="F580" s="120"/>
      <c r="G580" s="121"/>
      <c r="H580" s="120"/>
      <c r="I580" s="121"/>
      <c r="J580" s="53"/>
      <c r="K580" s="120"/>
      <c r="L580" s="120"/>
      <c r="M580" s="120"/>
      <c r="N580" s="120"/>
      <c r="O580" s="120"/>
      <c r="P580" s="120"/>
    </row>
    <row r="581" spans="6:16" x14ac:dyDescent="0.25">
      <c r="F581" s="120"/>
      <c r="G581" s="121"/>
      <c r="H581" s="120"/>
      <c r="I581" s="121"/>
      <c r="J581" s="53"/>
      <c r="K581" s="120"/>
      <c r="L581" s="120"/>
      <c r="M581" s="120"/>
      <c r="N581" s="120"/>
      <c r="O581" s="120"/>
      <c r="P581" s="120"/>
    </row>
    <row r="582" spans="6:16" x14ac:dyDescent="0.25">
      <c r="F582" s="120"/>
      <c r="G582" s="121"/>
      <c r="H582" s="120"/>
      <c r="I582" s="121"/>
      <c r="J582" s="53"/>
      <c r="K582" s="120"/>
      <c r="L582" s="120"/>
      <c r="M582" s="120"/>
      <c r="N582" s="120"/>
      <c r="O582" s="120"/>
      <c r="P582" s="120"/>
    </row>
    <row r="583" spans="6:16" x14ac:dyDescent="0.25">
      <c r="F583" s="120"/>
      <c r="G583" s="121"/>
      <c r="H583" s="120"/>
      <c r="I583" s="121"/>
      <c r="J583" s="53"/>
      <c r="K583" s="120"/>
      <c r="L583" s="120"/>
      <c r="M583" s="120"/>
      <c r="N583" s="120"/>
      <c r="O583" s="120"/>
      <c r="P583" s="120"/>
    </row>
    <row r="584" spans="6:16" x14ac:dyDescent="0.25">
      <c r="F584" s="120"/>
      <c r="G584" s="121"/>
      <c r="H584" s="120"/>
      <c r="I584" s="121"/>
      <c r="J584" s="53"/>
      <c r="K584" s="120"/>
      <c r="L584" s="120"/>
      <c r="M584" s="120"/>
      <c r="N584" s="120"/>
      <c r="O584" s="120"/>
      <c r="P584" s="120"/>
    </row>
    <row r="585" spans="6:16" x14ac:dyDescent="0.25">
      <c r="F585" s="120"/>
      <c r="G585" s="121"/>
      <c r="H585" s="120"/>
      <c r="I585" s="121"/>
      <c r="J585" s="53"/>
      <c r="K585" s="120"/>
      <c r="L585" s="120"/>
      <c r="M585" s="120"/>
      <c r="N585" s="120"/>
      <c r="O585" s="120"/>
      <c r="P585" s="120"/>
    </row>
    <row r="586" spans="6:16" x14ac:dyDescent="0.25">
      <c r="F586" s="120"/>
      <c r="G586" s="121"/>
      <c r="H586" s="120"/>
      <c r="I586" s="121"/>
      <c r="J586" s="53"/>
      <c r="K586" s="120"/>
      <c r="L586" s="120"/>
      <c r="M586" s="120"/>
      <c r="N586" s="120"/>
      <c r="O586" s="120"/>
      <c r="P586" s="120"/>
    </row>
    <row r="587" spans="6:16" x14ac:dyDescent="0.25">
      <c r="F587" s="120"/>
      <c r="G587" s="121"/>
      <c r="H587" s="120"/>
      <c r="I587" s="121"/>
      <c r="J587" s="53"/>
      <c r="K587" s="120"/>
      <c r="L587" s="120"/>
      <c r="M587" s="120"/>
      <c r="N587" s="120"/>
      <c r="O587" s="120"/>
      <c r="P587" s="120"/>
    </row>
    <row r="588" spans="6:16" x14ac:dyDescent="0.25">
      <c r="F588" s="120"/>
      <c r="G588" s="121"/>
      <c r="H588" s="120"/>
      <c r="I588" s="121"/>
      <c r="J588" s="53"/>
      <c r="K588" s="120"/>
      <c r="L588" s="120"/>
      <c r="M588" s="120"/>
      <c r="N588" s="120"/>
      <c r="O588" s="120"/>
      <c r="P588" s="120"/>
    </row>
    <row r="589" spans="6:16" x14ac:dyDescent="0.25">
      <c r="F589" s="120"/>
      <c r="G589" s="121"/>
      <c r="H589" s="120"/>
      <c r="I589" s="121"/>
      <c r="J589" s="53"/>
      <c r="K589" s="120"/>
      <c r="L589" s="120"/>
      <c r="M589" s="120"/>
      <c r="N589" s="120"/>
      <c r="O589" s="120"/>
      <c r="P589" s="120"/>
    </row>
    <row r="590" spans="6:16" x14ac:dyDescent="0.25">
      <c r="F590" s="120"/>
      <c r="G590" s="121"/>
      <c r="H590" s="120"/>
      <c r="I590" s="121"/>
      <c r="J590" s="53"/>
      <c r="K590" s="120"/>
      <c r="L590" s="120"/>
      <c r="M590" s="120"/>
      <c r="N590" s="120"/>
      <c r="O590" s="120"/>
      <c r="P590" s="120"/>
    </row>
    <row r="591" spans="6:16" x14ac:dyDescent="0.25">
      <c r="F591" s="120"/>
      <c r="G591" s="121"/>
      <c r="H591" s="120"/>
      <c r="I591" s="121"/>
      <c r="J591" s="53"/>
      <c r="K591" s="120"/>
      <c r="L591" s="120"/>
      <c r="M591" s="120"/>
      <c r="N591" s="120"/>
      <c r="O591" s="120"/>
      <c r="P591" s="120"/>
    </row>
    <row r="592" spans="6:16" x14ac:dyDescent="0.25">
      <c r="F592" s="120"/>
      <c r="G592" s="121"/>
      <c r="H592" s="120"/>
      <c r="I592" s="121"/>
      <c r="J592" s="53"/>
      <c r="K592" s="120"/>
      <c r="L592" s="120"/>
      <c r="M592" s="120"/>
      <c r="N592" s="120"/>
      <c r="O592" s="120"/>
      <c r="P592" s="120"/>
    </row>
    <row r="593" spans="6:16" x14ac:dyDescent="0.25">
      <c r="F593" s="120"/>
      <c r="G593" s="121"/>
      <c r="H593" s="120"/>
      <c r="I593" s="121"/>
      <c r="J593" s="53"/>
      <c r="K593" s="120"/>
      <c r="L593" s="120"/>
      <c r="M593" s="120"/>
      <c r="N593" s="120"/>
      <c r="O593" s="120"/>
      <c r="P593" s="120"/>
    </row>
    <row r="594" spans="6:16" x14ac:dyDescent="0.25">
      <c r="F594" s="120"/>
      <c r="G594" s="121"/>
      <c r="H594" s="120"/>
      <c r="I594" s="121"/>
      <c r="J594" s="53"/>
      <c r="K594" s="120"/>
      <c r="L594" s="120"/>
      <c r="M594" s="120"/>
      <c r="N594" s="120"/>
      <c r="O594" s="120"/>
      <c r="P594" s="120"/>
    </row>
    <row r="595" spans="6:16" x14ac:dyDescent="0.25">
      <c r="F595" s="120"/>
      <c r="G595" s="121"/>
      <c r="H595" s="120"/>
      <c r="I595" s="121"/>
      <c r="J595" s="53"/>
      <c r="K595" s="120"/>
      <c r="L595" s="120"/>
      <c r="M595" s="120"/>
      <c r="N595" s="120"/>
      <c r="O595" s="120"/>
      <c r="P595" s="120"/>
    </row>
    <row r="596" spans="6:16" x14ac:dyDescent="0.25">
      <c r="F596" s="120"/>
      <c r="G596" s="121"/>
      <c r="H596" s="120"/>
      <c r="I596" s="121"/>
      <c r="J596" s="53"/>
      <c r="K596" s="120"/>
      <c r="L596" s="120"/>
      <c r="M596" s="120"/>
      <c r="N596" s="120"/>
      <c r="O596" s="120"/>
      <c r="P596" s="120"/>
    </row>
    <row r="597" spans="6:16" x14ac:dyDescent="0.25">
      <c r="F597" s="120"/>
      <c r="G597" s="121"/>
      <c r="H597" s="120"/>
      <c r="I597" s="121"/>
      <c r="J597" s="53"/>
      <c r="K597" s="120"/>
      <c r="L597" s="120"/>
      <c r="M597" s="120"/>
      <c r="N597" s="120"/>
      <c r="O597" s="120"/>
      <c r="P597" s="120"/>
    </row>
    <row r="598" spans="6:16" x14ac:dyDescent="0.25">
      <c r="F598" s="120"/>
      <c r="G598" s="121"/>
      <c r="H598" s="120"/>
      <c r="I598" s="121"/>
      <c r="J598" s="53"/>
      <c r="K598" s="120"/>
      <c r="L598" s="120"/>
      <c r="M598" s="120"/>
      <c r="N598" s="120"/>
      <c r="O598" s="120"/>
      <c r="P598" s="120"/>
    </row>
    <row r="599" spans="6:16" x14ac:dyDescent="0.25">
      <c r="F599" s="120"/>
      <c r="G599" s="121"/>
      <c r="H599" s="120"/>
      <c r="I599" s="121"/>
      <c r="J599" s="53"/>
      <c r="K599" s="120"/>
      <c r="L599" s="120"/>
      <c r="M599" s="120"/>
      <c r="N599" s="120"/>
      <c r="O599" s="120"/>
      <c r="P599" s="120"/>
    </row>
    <row r="600" spans="6:16" x14ac:dyDescent="0.25">
      <c r="F600" s="120"/>
      <c r="G600" s="121"/>
      <c r="H600" s="120"/>
      <c r="I600" s="121"/>
      <c r="J600" s="53"/>
      <c r="K600" s="120"/>
      <c r="L600" s="120"/>
      <c r="M600" s="120"/>
      <c r="N600" s="120"/>
      <c r="O600" s="120"/>
      <c r="P600" s="120"/>
    </row>
    <row r="601" spans="6:16" x14ac:dyDescent="0.25">
      <c r="F601" s="120"/>
      <c r="G601" s="121"/>
      <c r="H601" s="120"/>
      <c r="I601" s="121"/>
      <c r="J601" s="53"/>
      <c r="K601" s="120"/>
      <c r="L601" s="120"/>
      <c r="M601" s="120"/>
      <c r="N601" s="120"/>
      <c r="O601" s="120"/>
      <c r="P601" s="120"/>
    </row>
    <row r="602" spans="6:16" x14ac:dyDescent="0.25">
      <c r="F602" s="120"/>
      <c r="G602" s="121"/>
      <c r="H602" s="120"/>
      <c r="I602" s="121"/>
      <c r="J602" s="53"/>
      <c r="K602" s="120"/>
      <c r="L602" s="120"/>
      <c r="M602" s="120"/>
      <c r="N602" s="120"/>
      <c r="O602" s="120"/>
      <c r="P602" s="120"/>
    </row>
    <row r="603" spans="6:16" x14ac:dyDescent="0.25">
      <c r="F603" s="120"/>
      <c r="G603" s="121"/>
      <c r="H603" s="120"/>
      <c r="I603" s="121"/>
      <c r="J603" s="53"/>
      <c r="K603" s="120"/>
      <c r="L603" s="120"/>
      <c r="M603" s="120"/>
      <c r="N603" s="120"/>
      <c r="O603" s="120"/>
      <c r="P603" s="120"/>
    </row>
    <row r="604" spans="6:16" x14ac:dyDescent="0.25">
      <c r="F604" s="120"/>
      <c r="G604" s="121"/>
      <c r="H604" s="120"/>
      <c r="I604" s="121"/>
      <c r="J604" s="53"/>
      <c r="K604" s="120"/>
      <c r="L604" s="120"/>
      <c r="M604" s="120"/>
      <c r="N604" s="120"/>
      <c r="O604" s="120"/>
      <c r="P604" s="120"/>
    </row>
    <row r="605" spans="6:16" x14ac:dyDescent="0.25">
      <c r="F605" s="120"/>
      <c r="G605" s="121"/>
      <c r="H605" s="120"/>
      <c r="I605" s="121"/>
      <c r="J605" s="53"/>
      <c r="K605" s="120"/>
      <c r="L605" s="120"/>
      <c r="M605" s="120"/>
      <c r="N605" s="120"/>
      <c r="O605" s="120"/>
      <c r="P605" s="120"/>
    </row>
    <row r="606" spans="6:16" x14ac:dyDescent="0.25">
      <c r="F606" s="120"/>
      <c r="G606" s="121"/>
      <c r="H606" s="120"/>
      <c r="I606" s="121"/>
      <c r="J606" s="53"/>
      <c r="K606" s="120"/>
      <c r="L606" s="120"/>
      <c r="M606" s="120"/>
      <c r="N606" s="120"/>
      <c r="O606" s="120"/>
      <c r="P606" s="120"/>
    </row>
    <row r="607" spans="6:16" x14ac:dyDescent="0.25">
      <c r="F607" s="120"/>
      <c r="G607" s="121"/>
      <c r="H607" s="120"/>
      <c r="I607" s="121"/>
      <c r="J607" s="53"/>
      <c r="K607" s="120"/>
      <c r="L607" s="120"/>
      <c r="M607" s="120"/>
      <c r="N607" s="120"/>
      <c r="O607" s="120"/>
      <c r="P607" s="120"/>
    </row>
    <row r="608" spans="6:16" x14ac:dyDescent="0.25">
      <c r="F608" s="120"/>
      <c r="G608" s="121"/>
      <c r="H608" s="120"/>
      <c r="I608" s="121"/>
      <c r="J608" s="53"/>
      <c r="K608" s="120"/>
      <c r="L608" s="120"/>
      <c r="M608" s="120"/>
      <c r="N608" s="120"/>
      <c r="O608" s="120"/>
      <c r="P608" s="120"/>
    </row>
    <row r="609" spans="6:16" x14ac:dyDescent="0.25">
      <c r="F609" s="120"/>
      <c r="G609" s="121"/>
      <c r="H609" s="120"/>
      <c r="I609" s="121"/>
      <c r="J609" s="53"/>
      <c r="K609" s="120"/>
      <c r="L609" s="120"/>
      <c r="M609" s="120"/>
      <c r="N609" s="120"/>
      <c r="O609" s="120"/>
      <c r="P609" s="120"/>
    </row>
    <row r="610" spans="6:16" x14ac:dyDescent="0.25">
      <c r="F610" s="120"/>
      <c r="G610" s="121"/>
      <c r="H610" s="120"/>
      <c r="I610" s="121"/>
      <c r="J610" s="53"/>
      <c r="K610" s="120"/>
      <c r="L610" s="120"/>
      <c r="M610" s="120"/>
      <c r="N610" s="120"/>
      <c r="O610" s="120"/>
      <c r="P610" s="120"/>
    </row>
    <row r="611" spans="6:16" x14ac:dyDescent="0.25">
      <c r="F611" s="120"/>
      <c r="G611" s="121"/>
      <c r="H611" s="120"/>
      <c r="I611" s="121"/>
      <c r="J611" s="53"/>
      <c r="K611" s="120"/>
      <c r="L611" s="120"/>
      <c r="M611" s="120"/>
      <c r="N611" s="120"/>
      <c r="O611" s="120"/>
      <c r="P611" s="120"/>
    </row>
    <row r="612" spans="6:16" x14ac:dyDescent="0.25">
      <c r="F612" s="120"/>
      <c r="G612" s="121"/>
      <c r="H612" s="120"/>
      <c r="I612" s="121"/>
      <c r="J612" s="53"/>
      <c r="K612" s="120"/>
      <c r="L612" s="120"/>
      <c r="M612" s="120"/>
      <c r="N612" s="120"/>
      <c r="O612" s="120"/>
      <c r="P612" s="120"/>
    </row>
    <row r="613" spans="6:16" x14ac:dyDescent="0.25">
      <c r="F613" s="120"/>
      <c r="G613" s="121"/>
      <c r="H613" s="120"/>
      <c r="I613" s="121"/>
      <c r="J613" s="53"/>
      <c r="K613" s="120"/>
      <c r="L613" s="120"/>
      <c r="M613" s="120"/>
      <c r="N613" s="120"/>
      <c r="O613" s="120"/>
      <c r="P613" s="120"/>
    </row>
    <row r="614" spans="6:16" x14ac:dyDescent="0.25">
      <c r="F614" s="120"/>
      <c r="G614" s="121"/>
      <c r="H614" s="120"/>
      <c r="I614" s="121"/>
      <c r="J614" s="53"/>
      <c r="K614" s="120"/>
      <c r="L614" s="120"/>
      <c r="M614" s="120"/>
      <c r="N614" s="120"/>
      <c r="O614" s="120"/>
      <c r="P614" s="120"/>
    </row>
    <row r="615" spans="6:16" x14ac:dyDescent="0.25">
      <c r="F615" s="120"/>
      <c r="G615" s="121"/>
      <c r="H615" s="120"/>
      <c r="I615" s="121"/>
      <c r="J615" s="53"/>
      <c r="K615" s="120"/>
      <c r="L615" s="120"/>
      <c r="M615" s="120"/>
      <c r="N615" s="120"/>
      <c r="O615" s="120"/>
      <c r="P615" s="120"/>
    </row>
    <row r="616" spans="6:16" x14ac:dyDescent="0.25">
      <c r="F616" s="120"/>
      <c r="G616" s="121"/>
      <c r="H616" s="120"/>
      <c r="I616" s="121"/>
      <c r="J616" s="53"/>
      <c r="K616" s="120"/>
      <c r="L616" s="120"/>
      <c r="M616" s="120"/>
      <c r="N616" s="120"/>
      <c r="O616" s="120"/>
      <c r="P616" s="120"/>
    </row>
    <row r="617" spans="6:16" x14ac:dyDescent="0.25">
      <c r="F617" s="120"/>
      <c r="G617" s="121"/>
      <c r="H617" s="120"/>
      <c r="I617" s="121"/>
      <c r="J617" s="53"/>
      <c r="K617" s="120"/>
      <c r="L617" s="120"/>
      <c r="M617" s="120"/>
      <c r="N617" s="120"/>
      <c r="O617" s="120"/>
      <c r="P617" s="120"/>
    </row>
    <row r="618" spans="6:16" x14ac:dyDescent="0.25">
      <c r="F618" s="120"/>
      <c r="G618" s="121"/>
      <c r="H618" s="120"/>
      <c r="I618" s="121"/>
      <c r="J618" s="53"/>
      <c r="K618" s="120"/>
      <c r="L618" s="120"/>
      <c r="M618" s="120"/>
      <c r="N618" s="120"/>
      <c r="O618" s="120"/>
      <c r="P618" s="120"/>
    </row>
    <row r="619" spans="6:16" x14ac:dyDescent="0.25">
      <c r="F619" s="120"/>
      <c r="G619" s="121"/>
      <c r="H619" s="120"/>
      <c r="I619" s="121"/>
      <c r="J619" s="53"/>
      <c r="K619" s="120"/>
      <c r="L619" s="120"/>
      <c r="M619" s="120"/>
      <c r="N619" s="120"/>
      <c r="O619" s="120"/>
      <c r="P619" s="120"/>
    </row>
    <row r="620" spans="6:16" x14ac:dyDescent="0.25">
      <c r="F620" s="120"/>
      <c r="G620" s="121"/>
      <c r="H620" s="120"/>
      <c r="I620" s="121"/>
      <c r="J620" s="53"/>
      <c r="K620" s="120"/>
      <c r="L620" s="120"/>
      <c r="M620" s="120"/>
      <c r="N620" s="120"/>
      <c r="O620" s="120"/>
      <c r="P620" s="120"/>
    </row>
    <row r="621" spans="6:16" x14ac:dyDescent="0.25">
      <c r="F621" s="120"/>
      <c r="G621" s="121"/>
      <c r="H621" s="120"/>
      <c r="I621" s="121"/>
      <c r="J621" s="53"/>
      <c r="K621" s="120"/>
      <c r="L621" s="120"/>
      <c r="M621" s="120"/>
      <c r="N621" s="120"/>
      <c r="O621" s="120"/>
      <c r="P621" s="120"/>
    </row>
    <row r="622" spans="6:16" x14ac:dyDescent="0.25">
      <c r="F622" s="120"/>
      <c r="G622" s="121"/>
      <c r="H622" s="120"/>
      <c r="I622" s="121"/>
      <c r="J622" s="53"/>
      <c r="K622" s="120"/>
      <c r="L622" s="120"/>
      <c r="M622" s="120"/>
      <c r="N622" s="120"/>
      <c r="O622" s="120"/>
      <c r="P622" s="120"/>
    </row>
    <row r="623" spans="6:16" x14ac:dyDescent="0.25">
      <c r="F623" s="120"/>
      <c r="G623" s="121"/>
      <c r="H623" s="120"/>
      <c r="I623" s="121"/>
      <c r="J623" s="53"/>
      <c r="K623" s="120"/>
      <c r="L623" s="120"/>
      <c r="M623" s="120"/>
      <c r="N623" s="120"/>
      <c r="O623" s="120"/>
      <c r="P623" s="120"/>
    </row>
    <row r="624" spans="6:16" x14ac:dyDescent="0.25">
      <c r="F624" s="120"/>
      <c r="G624" s="121"/>
      <c r="H624" s="120"/>
      <c r="I624" s="121"/>
      <c r="J624" s="53"/>
      <c r="K624" s="120"/>
      <c r="L624" s="120"/>
      <c r="M624" s="120"/>
      <c r="N624" s="120"/>
      <c r="O624" s="120"/>
      <c r="P624" s="120"/>
    </row>
    <row r="625" spans="6:16" x14ac:dyDescent="0.25">
      <c r="F625" s="120"/>
      <c r="G625" s="121"/>
      <c r="H625" s="120"/>
      <c r="I625" s="121"/>
      <c r="J625" s="53"/>
      <c r="K625" s="120"/>
      <c r="L625" s="120"/>
      <c r="M625" s="120"/>
      <c r="N625" s="120"/>
      <c r="O625" s="120"/>
      <c r="P625" s="120"/>
    </row>
    <row r="626" spans="6:16" x14ac:dyDescent="0.25">
      <c r="F626" s="120"/>
      <c r="G626" s="121"/>
      <c r="H626" s="120"/>
      <c r="I626" s="121"/>
      <c r="J626" s="53"/>
      <c r="K626" s="120"/>
      <c r="L626" s="120"/>
      <c r="M626" s="120"/>
      <c r="N626" s="120"/>
      <c r="O626" s="120"/>
      <c r="P626" s="120"/>
    </row>
    <row r="627" spans="6:16" x14ac:dyDescent="0.25">
      <c r="F627" s="120"/>
      <c r="G627" s="121"/>
      <c r="H627" s="120"/>
      <c r="I627" s="121"/>
      <c r="J627" s="53"/>
      <c r="K627" s="120"/>
      <c r="L627" s="120"/>
      <c r="M627" s="120"/>
      <c r="N627" s="120"/>
      <c r="O627" s="120"/>
      <c r="P627" s="120"/>
    </row>
    <row r="628" spans="6:16" x14ac:dyDescent="0.25">
      <c r="F628" s="120"/>
      <c r="G628" s="121"/>
      <c r="H628" s="120"/>
      <c r="I628" s="121"/>
      <c r="J628" s="53"/>
      <c r="K628" s="120"/>
      <c r="L628" s="120"/>
      <c r="M628" s="120"/>
      <c r="N628" s="120"/>
      <c r="O628" s="120"/>
      <c r="P628" s="120"/>
    </row>
    <row r="629" spans="6:16" x14ac:dyDescent="0.25">
      <c r="F629" s="120"/>
      <c r="G629" s="121"/>
      <c r="H629" s="120"/>
      <c r="I629" s="121"/>
      <c r="J629" s="53"/>
      <c r="K629" s="120"/>
      <c r="L629" s="120"/>
      <c r="M629" s="120"/>
      <c r="N629" s="120"/>
      <c r="O629" s="120"/>
      <c r="P629" s="120"/>
    </row>
    <row r="630" spans="6:16" x14ac:dyDescent="0.25">
      <c r="F630" s="120"/>
      <c r="G630" s="121"/>
      <c r="H630" s="120"/>
      <c r="I630" s="121"/>
      <c r="J630" s="53"/>
      <c r="K630" s="120"/>
      <c r="L630" s="120"/>
      <c r="M630" s="120"/>
      <c r="N630" s="120"/>
      <c r="O630" s="120"/>
      <c r="P630" s="120"/>
    </row>
    <row r="631" spans="6:16" x14ac:dyDescent="0.25">
      <c r="F631" s="120"/>
      <c r="G631" s="121"/>
      <c r="H631" s="120"/>
      <c r="I631" s="121"/>
      <c r="J631" s="53"/>
      <c r="K631" s="120"/>
      <c r="L631" s="120"/>
      <c r="M631" s="120"/>
      <c r="N631" s="120"/>
      <c r="O631" s="120"/>
      <c r="P631" s="120"/>
    </row>
    <row r="632" spans="6:16" x14ac:dyDescent="0.25">
      <c r="F632" s="120"/>
      <c r="G632" s="121"/>
      <c r="H632" s="120"/>
      <c r="I632" s="121"/>
      <c r="J632" s="53"/>
      <c r="K632" s="120"/>
      <c r="L632" s="120"/>
      <c r="M632" s="120"/>
      <c r="N632" s="120"/>
      <c r="O632" s="120"/>
      <c r="P632" s="120"/>
    </row>
    <row r="633" spans="6:16" x14ac:dyDescent="0.25">
      <c r="F633" s="120"/>
      <c r="G633" s="121"/>
      <c r="H633" s="120"/>
      <c r="I633" s="121"/>
      <c r="J633" s="53"/>
      <c r="K633" s="120"/>
      <c r="L633" s="120"/>
      <c r="M633" s="120"/>
      <c r="N633" s="120"/>
      <c r="O633" s="120"/>
      <c r="P633" s="120"/>
    </row>
    <row r="634" spans="6:16" x14ac:dyDescent="0.25">
      <c r="F634" s="120"/>
      <c r="G634" s="121"/>
      <c r="H634" s="120"/>
      <c r="I634" s="121"/>
      <c r="J634" s="53"/>
      <c r="K634" s="120"/>
      <c r="L634" s="120"/>
      <c r="M634" s="120"/>
      <c r="N634" s="120"/>
      <c r="O634" s="120"/>
      <c r="P634" s="120"/>
    </row>
    <row r="635" spans="6:16" x14ac:dyDescent="0.25">
      <c r="F635" s="120"/>
      <c r="G635" s="121"/>
      <c r="H635" s="120"/>
      <c r="I635" s="121"/>
      <c r="J635" s="53"/>
      <c r="K635" s="120"/>
      <c r="L635" s="120"/>
      <c r="M635" s="120"/>
      <c r="N635" s="120"/>
      <c r="O635" s="120"/>
      <c r="P635" s="120"/>
    </row>
    <row r="636" spans="6:16" x14ac:dyDescent="0.25">
      <c r="F636" s="120"/>
      <c r="G636" s="121"/>
      <c r="H636" s="120"/>
      <c r="I636" s="121"/>
      <c r="J636" s="53"/>
      <c r="K636" s="120"/>
      <c r="L636" s="120"/>
      <c r="M636" s="120"/>
      <c r="N636" s="120"/>
      <c r="O636" s="120"/>
      <c r="P636" s="120"/>
    </row>
    <row r="637" spans="6:16" x14ac:dyDescent="0.25">
      <c r="F637" s="120"/>
      <c r="G637" s="121"/>
      <c r="H637" s="120"/>
      <c r="I637" s="121"/>
      <c r="J637" s="53"/>
      <c r="K637" s="120"/>
      <c r="L637" s="120"/>
      <c r="M637" s="120"/>
      <c r="N637" s="120"/>
      <c r="O637" s="120"/>
      <c r="P637" s="120"/>
    </row>
    <row r="638" spans="6:16" x14ac:dyDescent="0.25">
      <c r="F638" s="120"/>
      <c r="G638" s="121"/>
      <c r="H638" s="120"/>
      <c r="I638" s="121"/>
      <c r="J638" s="53"/>
      <c r="K638" s="120"/>
      <c r="L638" s="120"/>
      <c r="M638" s="120"/>
      <c r="N638" s="120"/>
      <c r="O638" s="120"/>
      <c r="P638" s="120"/>
    </row>
    <row r="639" spans="6:16" x14ac:dyDescent="0.25">
      <c r="F639" s="120"/>
      <c r="G639" s="121"/>
      <c r="H639" s="120"/>
      <c r="I639" s="121"/>
      <c r="J639" s="53"/>
      <c r="K639" s="120"/>
      <c r="L639" s="120"/>
      <c r="M639" s="120"/>
      <c r="N639" s="120"/>
      <c r="O639" s="120"/>
      <c r="P639" s="120"/>
    </row>
    <row r="640" spans="6:16" x14ac:dyDescent="0.25">
      <c r="F640" s="120"/>
      <c r="G640" s="121"/>
      <c r="H640" s="120"/>
      <c r="I640" s="121"/>
      <c r="J640" s="53"/>
      <c r="K640" s="120"/>
      <c r="L640" s="120"/>
      <c r="M640" s="120"/>
      <c r="N640" s="120"/>
      <c r="O640" s="120"/>
      <c r="P640" s="120"/>
    </row>
    <row r="641" spans="6:16" x14ac:dyDescent="0.25">
      <c r="F641" s="120"/>
      <c r="G641" s="121"/>
      <c r="H641" s="120"/>
      <c r="I641" s="121"/>
      <c r="J641" s="53"/>
      <c r="K641" s="120"/>
      <c r="L641" s="120"/>
      <c r="M641" s="120"/>
      <c r="N641" s="120"/>
      <c r="O641" s="120"/>
      <c r="P641" s="120"/>
    </row>
    <row r="642" spans="6:16" x14ac:dyDescent="0.25">
      <c r="F642" s="120"/>
      <c r="G642" s="121"/>
      <c r="H642" s="120"/>
      <c r="I642" s="121"/>
      <c r="J642" s="53"/>
      <c r="K642" s="120"/>
      <c r="L642" s="120"/>
      <c r="M642" s="120"/>
      <c r="N642" s="120"/>
      <c r="O642" s="120"/>
      <c r="P642" s="120"/>
    </row>
    <row r="643" spans="6:16" x14ac:dyDescent="0.25">
      <c r="F643" s="120"/>
      <c r="G643" s="121"/>
      <c r="H643" s="120"/>
      <c r="I643" s="121"/>
      <c r="J643" s="53"/>
      <c r="K643" s="120"/>
      <c r="L643" s="120"/>
      <c r="M643" s="120"/>
      <c r="N643" s="120"/>
      <c r="O643" s="120"/>
      <c r="P643" s="120"/>
    </row>
    <row r="644" spans="6:16" x14ac:dyDescent="0.25">
      <c r="F644" s="120"/>
      <c r="G644" s="121"/>
      <c r="H644" s="120"/>
      <c r="I644" s="121"/>
      <c r="J644" s="53"/>
      <c r="K644" s="120"/>
      <c r="L644" s="120"/>
      <c r="M644" s="120"/>
      <c r="N644" s="120"/>
      <c r="O644" s="120"/>
      <c r="P644" s="120"/>
    </row>
    <row r="645" spans="6:16" x14ac:dyDescent="0.25">
      <c r="F645" s="120"/>
      <c r="G645" s="121"/>
      <c r="H645" s="120"/>
      <c r="I645" s="121"/>
      <c r="J645" s="53"/>
      <c r="K645" s="120"/>
      <c r="L645" s="120"/>
      <c r="M645" s="120"/>
      <c r="N645" s="120"/>
      <c r="O645" s="120"/>
      <c r="P645" s="120"/>
    </row>
    <row r="646" spans="6:16" x14ac:dyDescent="0.25">
      <c r="F646" s="120"/>
      <c r="G646" s="121"/>
      <c r="H646" s="120"/>
      <c r="I646" s="121"/>
      <c r="J646" s="53"/>
      <c r="K646" s="120"/>
      <c r="L646" s="120"/>
      <c r="M646" s="120"/>
      <c r="N646" s="120"/>
      <c r="O646" s="120"/>
      <c r="P646" s="120"/>
    </row>
    <row r="647" spans="6:16" x14ac:dyDescent="0.25">
      <c r="F647" s="120"/>
      <c r="G647" s="121"/>
      <c r="H647" s="120"/>
      <c r="I647" s="121"/>
      <c r="J647" s="53"/>
      <c r="K647" s="120"/>
      <c r="L647" s="120"/>
      <c r="M647" s="120"/>
      <c r="N647" s="120"/>
      <c r="O647" s="120"/>
      <c r="P647" s="120"/>
    </row>
    <row r="648" spans="6:16" x14ac:dyDescent="0.25">
      <c r="F648" s="120"/>
      <c r="G648" s="121"/>
      <c r="H648" s="120"/>
      <c r="I648" s="121"/>
      <c r="J648" s="53"/>
      <c r="K648" s="120"/>
      <c r="L648" s="120"/>
      <c r="M648" s="120"/>
      <c r="N648" s="120"/>
      <c r="O648" s="120"/>
      <c r="P648" s="120"/>
    </row>
    <row r="649" spans="6:16" x14ac:dyDescent="0.25">
      <c r="F649" s="120"/>
      <c r="G649" s="121"/>
      <c r="H649" s="120"/>
      <c r="I649" s="121"/>
      <c r="J649" s="53"/>
      <c r="K649" s="120"/>
      <c r="L649" s="120"/>
      <c r="M649" s="120"/>
      <c r="N649" s="120"/>
      <c r="O649" s="120"/>
      <c r="P649" s="120"/>
    </row>
    <row r="650" spans="6:16" x14ac:dyDescent="0.25">
      <c r="F650" s="120"/>
      <c r="G650" s="121"/>
      <c r="H650" s="120"/>
      <c r="I650" s="121"/>
      <c r="J650" s="53"/>
      <c r="K650" s="120"/>
      <c r="L650" s="120"/>
      <c r="M650" s="120"/>
      <c r="N650" s="120"/>
      <c r="O650" s="120"/>
      <c r="P650" s="120"/>
    </row>
    <row r="651" spans="6:16" x14ac:dyDescent="0.25">
      <c r="F651" s="120"/>
      <c r="G651" s="121"/>
      <c r="H651" s="120"/>
      <c r="I651" s="121"/>
      <c r="J651" s="53"/>
      <c r="K651" s="120"/>
      <c r="L651" s="120"/>
      <c r="M651" s="120"/>
      <c r="N651" s="120"/>
      <c r="O651" s="120"/>
      <c r="P651" s="120"/>
    </row>
    <row r="652" spans="6:16" x14ac:dyDescent="0.25">
      <c r="F652" s="120"/>
      <c r="G652" s="121"/>
      <c r="H652" s="120"/>
      <c r="I652" s="121"/>
      <c r="J652" s="53"/>
      <c r="K652" s="120"/>
      <c r="L652" s="120"/>
      <c r="M652" s="120"/>
      <c r="N652" s="120"/>
      <c r="O652" s="120"/>
      <c r="P652" s="120"/>
    </row>
    <row r="653" spans="6:16" x14ac:dyDescent="0.25">
      <c r="F653" s="120"/>
      <c r="G653" s="121"/>
      <c r="H653" s="120"/>
      <c r="I653" s="121"/>
      <c r="J653" s="53"/>
      <c r="K653" s="120"/>
      <c r="L653" s="120"/>
      <c r="M653" s="120"/>
      <c r="N653" s="120"/>
      <c r="O653" s="120"/>
      <c r="P653" s="120"/>
    </row>
    <row r="654" spans="6:16" x14ac:dyDescent="0.25">
      <c r="F654" s="120"/>
      <c r="G654" s="121"/>
      <c r="H654" s="120"/>
      <c r="I654" s="121"/>
      <c r="J654" s="53"/>
      <c r="K654" s="120"/>
      <c r="L654" s="120"/>
      <c r="M654" s="120"/>
      <c r="N654" s="120"/>
      <c r="O654" s="120"/>
      <c r="P654" s="120"/>
    </row>
    <row r="655" spans="6:16" x14ac:dyDescent="0.25">
      <c r="F655" s="120"/>
      <c r="G655" s="121"/>
      <c r="H655" s="120"/>
      <c r="I655" s="121"/>
      <c r="J655" s="53"/>
      <c r="K655" s="120"/>
      <c r="L655" s="120"/>
      <c r="M655" s="120"/>
      <c r="N655" s="120"/>
      <c r="O655" s="120"/>
      <c r="P655" s="120"/>
    </row>
    <row r="656" spans="6:16" x14ac:dyDescent="0.25">
      <c r="F656" s="120"/>
      <c r="G656" s="121"/>
      <c r="H656" s="120"/>
      <c r="I656" s="121"/>
      <c r="J656" s="53"/>
      <c r="K656" s="120"/>
      <c r="L656" s="120"/>
      <c r="M656" s="120"/>
      <c r="N656" s="120"/>
      <c r="O656" s="120"/>
      <c r="P656" s="120"/>
    </row>
    <row r="657" spans="6:16" x14ac:dyDescent="0.25">
      <c r="F657" s="120"/>
      <c r="G657" s="121"/>
      <c r="H657" s="120"/>
      <c r="I657" s="121"/>
      <c r="J657" s="53"/>
      <c r="K657" s="120"/>
      <c r="L657" s="120"/>
      <c r="M657" s="120"/>
      <c r="N657" s="120"/>
      <c r="O657" s="120"/>
      <c r="P657" s="120"/>
    </row>
    <row r="658" spans="6:16" x14ac:dyDescent="0.25">
      <c r="F658" s="120"/>
      <c r="G658" s="121"/>
      <c r="H658" s="120"/>
      <c r="I658" s="121"/>
      <c r="J658" s="53"/>
      <c r="K658" s="120"/>
      <c r="L658" s="120"/>
      <c r="M658" s="120"/>
      <c r="N658" s="120"/>
      <c r="O658" s="120"/>
      <c r="P658" s="120"/>
    </row>
    <row r="659" spans="6:16" x14ac:dyDescent="0.25">
      <c r="F659" s="120"/>
      <c r="G659" s="121"/>
      <c r="H659" s="120"/>
      <c r="I659" s="121"/>
      <c r="J659" s="53"/>
      <c r="K659" s="120"/>
      <c r="L659" s="120"/>
      <c r="M659" s="120"/>
      <c r="N659" s="120"/>
      <c r="O659" s="120"/>
      <c r="P659" s="120"/>
    </row>
    <row r="660" spans="6:16" x14ac:dyDescent="0.25">
      <c r="F660" s="120"/>
      <c r="G660" s="121"/>
      <c r="H660" s="120"/>
      <c r="I660" s="121"/>
      <c r="J660" s="53"/>
      <c r="K660" s="120"/>
      <c r="L660" s="120"/>
      <c r="M660" s="120"/>
      <c r="N660" s="120"/>
      <c r="O660" s="120"/>
      <c r="P660" s="120"/>
    </row>
    <row r="661" spans="6:16" x14ac:dyDescent="0.25">
      <c r="F661" s="120"/>
      <c r="G661" s="121"/>
      <c r="H661" s="120"/>
      <c r="I661" s="121"/>
      <c r="J661" s="53"/>
      <c r="K661" s="120"/>
      <c r="L661" s="120"/>
      <c r="M661" s="120"/>
      <c r="N661" s="120"/>
      <c r="O661" s="120"/>
      <c r="P661" s="120"/>
    </row>
    <row r="662" spans="6:16" x14ac:dyDescent="0.25">
      <c r="F662" s="120"/>
      <c r="G662" s="121"/>
      <c r="H662" s="120"/>
      <c r="I662" s="121"/>
      <c r="J662" s="53"/>
      <c r="K662" s="120"/>
      <c r="L662" s="120"/>
      <c r="M662" s="120"/>
      <c r="N662" s="120"/>
      <c r="O662" s="120"/>
      <c r="P662" s="120"/>
    </row>
    <row r="663" spans="6:16" x14ac:dyDescent="0.25">
      <c r="F663" s="120"/>
      <c r="G663" s="121"/>
      <c r="H663" s="120"/>
      <c r="I663" s="121"/>
      <c r="J663" s="53"/>
      <c r="K663" s="120"/>
      <c r="L663" s="120"/>
      <c r="M663" s="120"/>
      <c r="N663" s="120"/>
      <c r="O663" s="120"/>
      <c r="P663" s="120"/>
    </row>
    <row r="664" spans="6:16" x14ac:dyDescent="0.25">
      <c r="F664" s="120"/>
      <c r="G664" s="121"/>
      <c r="H664" s="120"/>
      <c r="I664" s="121"/>
      <c r="J664" s="53"/>
      <c r="K664" s="120"/>
      <c r="L664" s="120"/>
      <c r="M664" s="120"/>
      <c r="N664" s="120"/>
      <c r="O664" s="120"/>
      <c r="P664" s="120"/>
    </row>
    <row r="665" spans="6:16" x14ac:dyDescent="0.25">
      <c r="F665" s="120"/>
      <c r="G665" s="121"/>
      <c r="H665" s="120"/>
      <c r="I665" s="121"/>
      <c r="J665" s="53"/>
      <c r="K665" s="120"/>
      <c r="L665" s="120"/>
      <c r="M665" s="120"/>
      <c r="N665" s="120"/>
      <c r="O665" s="120"/>
      <c r="P665" s="120"/>
    </row>
    <row r="666" spans="6:16" x14ac:dyDescent="0.25">
      <c r="F666" s="120"/>
      <c r="G666" s="121"/>
      <c r="H666" s="120"/>
      <c r="I666" s="121"/>
      <c r="J666" s="53"/>
      <c r="K666" s="120"/>
      <c r="L666" s="120"/>
      <c r="M666" s="120"/>
      <c r="N666" s="120"/>
      <c r="O666" s="120"/>
      <c r="P666" s="120"/>
    </row>
    <row r="667" spans="6:16" x14ac:dyDescent="0.25">
      <c r="F667" s="120"/>
      <c r="G667" s="121"/>
      <c r="H667" s="120"/>
      <c r="I667" s="121"/>
      <c r="J667" s="53"/>
      <c r="K667" s="120"/>
      <c r="L667" s="120"/>
      <c r="M667" s="120"/>
      <c r="N667" s="120"/>
      <c r="O667" s="120"/>
      <c r="P667" s="120"/>
    </row>
    <row r="668" spans="6:16" x14ac:dyDescent="0.25">
      <c r="F668" s="120"/>
      <c r="G668" s="121"/>
      <c r="H668" s="120"/>
      <c r="I668" s="121"/>
      <c r="J668" s="53"/>
      <c r="K668" s="120"/>
      <c r="L668" s="120"/>
      <c r="M668" s="120"/>
      <c r="N668" s="120"/>
      <c r="O668" s="120"/>
      <c r="P668" s="120"/>
    </row>
    <row r="669" spans="6:16" x14ac:dyDescent="0.25">
      <c r="F669" s="120"/>
      <c r="G669" s="121"/>
      <c r="H669" s="120"/>
      <c r="I669" s="121"/>
      <c r="J669" s="53"/>
      <c r="K669" s="120"/>
      <c r="L669" s="120"/>
      <c r="M669" s="120"/>
      <c r="N669" s="120"/>
      <c r="O669" s="120"/>
      <c r="P669" s="120"/>
    </row>
    <row r="670" spans="6:16" x14ac:dyDescent="0.25">
      <c r="F670" s="120"/>
      <c r="G670" s="121"/>
      <c r="H670" s="120"/>
      <c r="I670" s="121"/>
      <c r="J670" s="53"/>
      <c r="K670" s="120"/>
      <c r="L670" s="120"/>
      <c r="M670" s="120"/>
      <c r="N670" s="120"/>
      <c r="O670" s="120"/>
      <c r="P670" s="120"/>
    </row>
    <row r="671" spans="6:16" x14ac:dyDescent="0.25">
      <c r="F671" s="120"/>
      <c r="G671" s="121"/>
      <c r="H671" s="120"/>
      <c r="I671" s="121"/>
      <c r="J671" s="53"/>
      <c r="K671" s="120"/>
      <c r="L671" s="120"/>
      <c r="M671" s="120"/>
      <c r="N671" s="120"/>
      <c r="O671" s="120"/>
      <c r="P671" s="120"/>
    </row>
    <row r="672" spans="6:16" x14ac:dyDescent="0.25">
      <c r="F672" s="120"/>
      <c r="G672" s="121"/>
      <c r="H672" s="120"/>
      <c r="I672" s="121"/>
      <c r="J672" s="53"/>
      <c r="K672" s="120"/>
      <c r="L672" s="120"/>
      <c r="M672" s="120"/>
      <c r="N672" s="120"/>
      <c r="O672" s="120"/>
      <c r="P672" s="120"/>
    </row>
    <row r="673" spans="6:16" x14ac:dyDescent="0.25">
      <c r="F673" s="120"/>
      <c r="G673" s="121"/>
      <c r="H673" s="120"/>
      <c r="I673" s="121"/>
      <c r="J673" s="53"/>
      <c r="K673" s="120"/>
      <c r="L673" s="120"/>
      <c r="M673" s="120"/>
      <c r="N673" s="120"/>
      <c r="O673" s="120"/>
      <c r="P673" s="120"/>
    </row>
    <row r="674" spans="6:16" x14ac:dyDescent="0.25">
      <c r="F674" s="120"/>
      <c r="G674" s="121"/>
      <c r="H674" s="120"/>
      <c r="I674" s="121"/>
      <c r="J674" s="53"/>
      <c r="K674" s="120"/>
      <c r="L674" s="120"/>
      <c r="M674" s="120"/>
      <c r="N674" s="120"/>
      <c r="O674" s="120"/>
      <c r="P674" s="120"/>
    </row>
    <row r="675" spans="6:16" x14ac:dyDescent="0.25">
      <c r="F675" s="120"/>
      <c r="G675" s="121"/>
      <c r="H675" s="120"/>
      <c r="I675" s="121"/>
      <c r="J675" s="53"/>
      <c r="K675" s="120"/>
      <c r="L675" s="120"/>
      <c r="M675" s="120"/>
      <c r="N675" s="120"/>
      <c r="O675" s="120"/>
      <c r="P675" s="120"/>
    </row>
    <row r="676" spans="6:16" x14ac:dyDescent="0.25">
      <c r="F676" s="120"/>
      <c r="G676" s="121"/>
      <c r="H676" s="120"/>
      <c r="I676" s="121"/>
      <c r="J676" s="53"/>
      <c r="K676" s="120"/>
      <c r="L676" s="120"/>
      <c r="M676" s="120"/>
      <c r="N676" s="120"/>
      <c r="O676" s="120"/>
      <c r="P676" s="120"/>
    </row>
    <row r="677" spans="6:16" x14ac:dyDescent="0.25">
      <c r="F677" s="120"/>
      <c r="G677" s="121"/>
      <c r="H677" s="120"/>
      <c r="I677" s="121"/>
      <c r="J677" s="53"/>
      <c r="K677" s="120"/>
      <c r="L677" s="120"/>
      <c r="M677" s="120"/>
      <c r="N677" s="120"/>
      <c r="O677" s="120"/>
      <c r="P677" s="120"/>
    </row>
    <row r="678" spans="6:16" x14ac:dyDescent="0.25">
      <c r="F678" s="120"/>
      <c r="G678" s="121"/>
      <c r="H678" s="120"/>
      <c r="I678" s="121"/>
      <c r="J678" s="53"/>
      <c r="K678" s="120"/>
      <c r="L678" s="120"/>
      <c r="M678" s="120"/>
      <c r="N678" s="120"/>
      <c r="O678" s="120"/>
      <c r="P678" s="120"/>
    </row>
    <row r="679" spans="6:16" x14ac:dyDescent="0.25">
      <c r="F679" s="120"/>
      <c r="G679" s="121"/>
      <c r="H679" s="120"/>
      <c r="I679" s="121"/>
      <c r="J679" s="53"/>
      <c r="K679" s="120"/>
      <c r="L679" s="120"/>
      <c r="M679" s="120"/>
      <c r="N679" s="120"/>
      <c r="O679" s="120"/>
      <c r="P679" s="120"/>
    </row>
    <row r="680" spans="6:16" x14ac:dyDescent="0.25">
      <c r="F680" s="120"/>
      <c r="G680" s="121"/>
      <c r="H680" s="120"/>
      <c r="I680" s="121"/>
      <c r="J680" s="53"/>
      <c r="K680" s="120"/>
      <c r="L680" s="120"/>
      <c r="M680" s="120"/>
      <c r="N680" s="120"/>
      <c r="O680" s="120"/>
      <c r="P680" s="120"/>
    </row>
    <row r="681" spans="6:16" x14ac:dyDescent="0.25">
      <c r="F681" s="120"/>
      <c r="G681" s="121"/>
      <c r="H681" s="120"/>
      <c r="I681" s="121"/>
      <c r="J681" s="53"/>
      <c r="K681" s="120"/>
      <c r="L681" s="120"/>
      <c r="M681" s="120"/>
      <c r="N681" s="120"/>
      <c r="O681" s="120"/>
      <c r="P681" s="120"/>
    </row>
    <row r="682" spans="6:16" x14ac:dyDescent="0.25">
      <c r="F682" s="120"/>
      <c r="G682" s="121"/>
      <c r="H682" s="120"/>
      <c r="I682" s="121"/>
      <c r="J682" s="53"/>
      <c r="K682" s="120"/>
      <c r="L682" s="120"/>
      <c r="M682" s="120"/>
      <c r="N682" s="120"/>
      <c r="O682" s="120"/>
      <c r="P682" s="120"/>
    </row>
    <row r="683" spans="6:16" x14ac:dyDescent="0.25">
      <c r="F683" s="120"/>
      <c r="G683" s="121"/>
      <c r="H683" s="120"/>
      <c r="I683" s="121"/>
      <c r="J683" s="53"/>
      <c r="K683" s="120"/>
      <c r="L683" s="120"/>
      <c r="M683" s="120"/>
      <c r="N683" s="120"/>
      <c r="O683" s="120"/>
      <c r="P683" s="120"/>
    </row>
    <row r="684" spans="6:16" x14ac:dyDescent="0.25">
      <c r="F684" s="120"/>
      <c r="G684" s="121"/>
      <c r="H684" s="120"/>
      <c r="I684" s="121"/>
      <c r="J684" s="53"/>
      <c r="K684" s="120"/>
      <c r="L684" s="120"/>
      <c r="M684" s="120"/>
      <c r="N684" s="120"/>
      <c r="O684" s="120"/>
      <c r="P684" s="120"/>
    </row>
    <row r="685" spans="6:16" x14ac:dyDescent="0.25">
      <c r="F685" s="120"/>
      <c r="G685" s="121"/>
      <c r="H685" s="120"/>
      <c r="I685" s="121"/>
      <c r="J685" s="53"/>
      <c r="K685" s="120"/>
      <c r="L685" s="120"/>
      <c r="M685" s="120"/>
      <c r="N685" s="120"/>
      <c r="O685" s="120"/>
      <c r="P685" s="120"/>
    </row>
    <row r="686" spans="6:16" x14ac:dyDescent="0.25">
      <c r="F686" s="120"/>
      <c r="G686" s="121"/>
      <c r="H686" s="120"/>
      <c r="I686" s="121"/>
      <c r="J686" s="53"/>
      <c r="K686" s="120"/>
      <c r="L686" s="120"/>
      <c r="M686" s="120"/>
      <c r="N686" s="120"/>
      <c r="O686" s="120"/>
      <c r="P686" s="120"/>
    </row>
    <row r="687" spans="6:16" x14ac:dyDescent="0.25">
      <c r="F687" s="120"/>
      <c r="G687" s="121"/>
      <c r="H687" s="120"/>
      <c r="I687" s="121"/>
      <c r="J687" s="53"/>
      <c r="K687" s="120"/>
      <c r="L687" s="120"/>
      <c r="M687" s="120"/>
      <c r="N687" s="120"/>
      <c r="O687" s="120"/>
      <c r="P687" s="120"/>
    </row>
    <row r="688" spans="6:16" x14ac:dyDescent="0.25">
      <c r="F688" s="120"/>
      <c r="G688" s="121"/>
      <c r="H688" s="120"/>
      <c r="I688" s="121"/>
      <c r="J688" s="53"/>
      <c r="K688" s="120"/>
      <c r="L688" s="120"/>
      <c r="M688" s="120"/>
      <c r="N688" s="120"/>
      <c r="O688" s="120"/>
      <c r="P688" s="120"/>
    </row>
    <row r="689" spans="6:16" x14ac:dyDescent="0.25">
      <c r="F689" s="120"/>
      <c r="G689" s="121"/>
      <c r="H689" s="120"/>
      <c r="I689" s="121"/>
      <c r="J689" s="53"/>
      <c r="K689" s="120"/>
      <c r="L689" s="120"/>
      <c r="M689" s="120"/>
      <c r="N689" s="120"/>
      <c r="O689" s="120"/>
      <c r="P689" s="120"/>
    </row>
    <row r="690" spans="6:16" x14ac:dyDescent="0.25">
      <c r="F690" s="120"/>
      <c r="G690" s="121"/>
      <c r="H690" s="120"/>
      <c r="I690" s="121"/>
      <c r="J690" s="53"/>
      <c r="K690" s="120"/>
      <c r="L690" s="120"/>
      <c r="M690" s="120"/>
      <c r="N690" s="120"/>
      <c r="O690" s="120"/>
      <c r="P690" s="120"/>
    </row>
    <row r="691" spans="6:16" x14ac:dyDescent="0.25">
      <c r="F691" s="120"/>
      <c r="G691" s="121"/>
      <c r="H691" s="120"/>
      <c r="I691" s="121"/>
      <c r="J691" s="53"/>
      <c r="K691" s="120"/>
      <c r="L691" s="120"/>
      <c r="M691" s="120"/>
      <c r="N691" s="120"/>
      <c r="O691" s="120"/>
      <c r="P691" s="120"/>
    </row>
    <row r="692" spans="6:16" x14ac:dyDescent="0.25">
      <c r="F692" s="120"/>
      <c r="G692" s="121"/>
      <c r="H692" s="120"/>
      <c r="I692" s="121"/>
      <c r="J692" s="53"/>
      <c r="K692" s="120"/>
      <c r="L692" s="120"/>
      <c r="M692" s="120"/>
      <c r="N692" s="120"/>
      <c r="O692" s="120"/>
      <c r="P692" s="120"/>
    </row>
    <row r="693" spans="6:16" x14ac:dyDescent="0.25">
      <c r="F693" s="120"/>
      <c r="G693" s="121"/>
      <c r="H693" s="120"/>
      <c r="I693" s="121"/>
      <c r="J693" s="53"/>
      <c r="K693" s="120"/>
      <c r="L693" s="120"/>
      <c r="M693" s="120"/>
      <c r="N693" s="120"/>
      <c r="O693" s="120"/>
      <c r="P693" s="120"/>
    </row>
    <row r="694" spans="6:16" x14ac:dyDescent="0.25">
      <c r="F694" s="120"/>
      <c r="G694" s="121"/>
      <c r="H694" s="120"/>
      <c r="I694" s="121"/>
      <c r="J694" s="53"/>
      <c r="K694" s="120"/>
      <c r="L694" s="120"/>
      <c r="M694" s="120"/>
      <c r="N694" s="120"/>
      <c r="O694" s="120"/>
      <c r="P694" s="120"/>
    </row>
    <row r="695" spans="6:16" x14ac:dyDescent="0.25">
      <c r="F695" s="120"/>
      <c r="G695" s="121"/>
      <c r="H695" s="120"/>
      <c r="I695" s="121"/>
      <c r="J695" s="53"/>
      <c r="K695" s="120"/>
      <c r="L695" s="120"/>
      <c r="M695" s="120"/>
      <c r="N695" s="120"/>
      <c r="O695" s="120"/>
      <c r="P695" s="120"/>
    </row>
    <row r="696" spans="6:16" x14ac:dyDescent="0.25">
      <c r="F696" s="120"/>
      <c r="G696" s="121"/>
      <c r="H696" s="120"/>
      <c r="I696" s="121"/>
      <c r="J696" s="53"/>
      <c r="K696" s="120"/>
      <c r="L696" s="120"/>
      <c r="M696" s="120"/>
      <c r="N696" s="120"/>
      <c r="O696" s="120"/>
      <c r="P696" s="120"/>
    </row>
    <row r="697" spans="6:16" x14ac:dyDescent="0.25">
      <c r="F697" s="120"/>
      <c r="G697" s="121"/>
      <c r="H697" s="120"/>
      <c r="I697" s="121"/>
      <c r="J697" s="53"/>
      <c r="K697" s="120"/>
      <c r="L697" s="120"/>
      <c r="M697" s="120"/>
      <c r="N697" s="120"/>
      <c r="O697" s="120"/>
      <c r="P697" s="120"/>
    </row>
    <row r="698" spans="6:16" x14ac:dyDescent="0.25">
      <c r="F698" s="120"/>
      <c r="G698" s="121"/>
      <c r="H698" s="120"/>
      <c r="I698" s="121"/>
      <c r="J698" s="53"/>
      <c r="K698" s="120"/>
      <c r="L698" s="120"/>
      <c r="M698" s="120"/>
      <c r="N698" s="120"/>
      <c r="O698" s="120"/>
      <c r="P698" s="120"/>
    </row>
    <row r="699" spans="6:16" x14ac:dyDescent="0.25">
      <c r="F699" s="120"/>
      <c r="G699" s="121"/>
      <c r="H699" s="120"/>
      <c r="I699" s="121"/>
      <c r="J699" s="53"/>
      <c r="K699" s="120"/>
      <c r="L699" s="120"/>
      <c r="M699" s="120"/>
      <c r="N699" s="120"/>
      <c r="O699" s="120"/>
      <c r="P699" s="120"/>
    </row>
    <row r="700" spans="6:16" x14ac:dyDescent="0.25">
      <c r="F700" s="120"/>
      <c r="G700" s="121"/>
      <c r="H700" s="120"/>
      <c r="I700" s="121"/>
      <c r="J700" s="53"/>
      <c r="K700" s="120"/>
      <c r="L700" s="120"/>
      <c r="M700" s="120"/>
      <c r="N700" s="120"/>
      <c r="O700" s="120"/>
      <c r="P700" s="120"/>
    </row>
    <row r="701" spans="6:16" x14ac:dyDescent="0.25">
      <c r="F701" s="120"/>
      <c r="G701" s="121"/>
      <c r="H701" s="120"/>
      <c r="I701" s="121"/>
      <c r="J701" s="53"/>
      <c r="K701" s="120"/>
      <c r="L701" s="120"/>
      <c r="M701" s="120"/>
      <c r="N701" s="120"/>
      <c r="O701" s="120"/>
      <c r="P701" s="120"/>
    </row>
    <row r="702" spans="6:16" x14ac:dyDescent="0.25">
      <c r="F702" s="120"/>
      <c r="G702" s="121"/>
      <c r="H702" s="120"/>
      <c r="I702" s="121"/>
      <c r="J702" s="53"/>
      <c r="K702" s="120"/>
      <c r="L702" s="120"/>
      <c r="M702" s="120"/>
      <c r="N702" s="120"/>
      <c r="O702" s="120"/>
      <c r="P702" s="120"/>
    </row>
    <row r="703" spans="6:16" x14ac:dyDescent="0.25">
      <c r="F703" s="120"/>
      <c r="G703" s="121"/>
      <c r="H703" s="120"/>
      <c r="I703" s="121"/>
      <c r="J703" s="53"/>
      <c r="K703" s="120"/>
      <c r="L703" s="120"/>
      <c r="M703" s="120"/>
      <c r="N703" s="120"/>
      <c r="O703" s="120"/>
      <c r="P703" s="120"/>
    </row>
    <row r="704" spans="6:16" x14ac:dyDescent="0.25">
      <c r="F704" s="120"/>
      <c r="G704" s="121"/>
      <c r="H704" s="120"/>
      <c r="I704" s="121"/>
      <c r="J704" s="53"/>
      <c r="K704" s="120"/>
      <c r="L704" s="120"/>
      <c r="M704" s="120"/>
      <c r="N704" s="120"/>
      <c r="O704" s="120"/>
      <c r="P704" s="120"/>
    </row>
    <row r="705" spans="6:16" x14ac:dyDescent="0.25">
      <c r="F705" s="120"/>
      <c r="G705" s="121"/>
      <c r="H705" s="120"/>
      <c r="I705" s="121"/>
      <c r="J705" s="53"/>
      <c r="K705" s="120"/>
      <c r="L705" s="120"/>
      <c r="M705" s="120"/>
      <c r="N705" s="120"/>
      <c r="O705" s="120"/>
      <c r="P705" s="120"/>
    </row>
    <row r="706" spans="6:16" x14ac:dyDescent="0.25">
      <c r="F706" s="120"/>
      <c r="G706" s="121"/>
      <c r="H706" s="120"/>
      <c r="I706" s="121"/>
      <c r="J706" s="53"/>
      <c r="K706" s="120"/>
      <c r="L706" s="120"/>
      <c r="M706" s="120"/>
      <c r="N706" s="120"/>
      <c r="O706" s="120"/>
      <c r="P706" s="120"/>
    </row>
    <row r="707" spans="6:16" x14ac:dyDescent="0.25">
      <c r="F707" s="120"/>
      <c r="G707" s="121"/>
      <c r="H707" s="120"/>
      <c r="I707" s="121"/>
      <c r="J707" s="53"/>
      <c r="K707" s="120"/>
      <c r="L707" s="120"/>
      <c r="M707" s="120"/>
      <c r="N707" s="120"/>
      <c r="O707" s="120"/>
      <c r="P707" s="120"/>
    </row>
    <row r="708" spans="6:16" x14ac:dyDescent="0.25">
      <c r="F708" s="120"/>
      <c r="G708" s="121"/>
      <c r="H708" s="120"/>
      <c r="I708" s="121"/>
      <c r="J708" s="53"/>
      <c r="K708" s="120"/>
      <c r="L708" s="120"/>
      <c r="M708" s="120"/>
      <c r="N708" s="120"/>
      <c r="O708" s="120"/>
      <c r="P708" s="120"/>
    </row>
    <row r="709" spans="6:16" x14ac:dyDescent="0.25">
      <c r="F709" s="120"/>
      <c r="G709" s="121"/>
      <c r="H709" s="120"/>
      <c r="I709" s="121"/>
      <c r="J709" s="53"/>
      <c r="K709" s="120"/>
      <c r="L709" s="120"/>
      <c r="M709" s="120"/>
      <c r="N709" s="120"/>
      <c r="O709" s="120"/>
      <c r="P709" s="120"/>
    </row>
    <row r="710" spans="6:16" x14ac:dyDescent="0.25">
      <c r="F710" s="120"/>
      <c r="G710" s="121"/>
      <c r="H710" s="120"/>
      <c r="I710" s="121"/>
      <c r="J710" s="53"/>
      <c r="K710" s="120"/>
      <c r="L710" s="120"/>
      <c r="M710" s="120"/>
      <c r="N710" s="120"/>
      <c r="O710" s="120"/>
      <c r="P710" s="120"/>
    </row>
    <row r="711" spans="6:16" x14ac:dyDescent="0.25">
      <c r="F711" s="120"/>
      <c r="G711" s="121"/>
      <c r="H711" s="120"/>
      <c r="I711" s="121"/>
      <c r="J711" s="53"/>
      <c r="K711" s="120"/>
      <c r="L711" s="120"/>
      <c r="M711" s="120"/>
      <c r="N711" s="120"/>
      <c r="O711" s="120"/>
      <c r="P711" s="120"/>
    </row>
    <row r="712" spans="6:16" x14ac:dyDescent="0.25">
      <c r="F712" s="120"/>
      <c r="G712" s="121"/>
      <c r="H712" s="120"/>
      <c r="I712" s="121"/>
      <c r="J712" s="53"/>
      <c r="K712" s="120"/>
      <c r="L712" s="120"/>
      <c r="M712" s="120"/>
      <c r="N712" s="120"/>
      <c r="O712" s="120"/>
      <c r="P712" s="120"/>
    </row>
    <row r="713" spans="6:16" x14ac:dyDescent="0.25">
      <c r="F713" s="120"/>
      <c r="G713" s="121"/>
      <c r="H713" s="120"/>
      <c r="I713" s="121"/>
      <c r="J713" s="53"/>
      <c r="K713" s="120"/>
      <c r="L713" s="120"/>
      <c r="M713" s="120"/>
      <c r="N713" s="120"/>
      <c r="O713" s="120"/>
      <c r="P713" s="120"/>
    </row>
    <row r="714" spans="6:16" x14ac:dyDescent="0.25">
      <c r="F714" s="120"/>
      <c r="G714" s="121"/>
      <c r="H714" s="120"/>
      <c r="I714" s="121"/>
      <c r="J714" s="53"/>
      <c r="K714" s="120"/>
      <c r="L714" s="120"/>
      <c r="M714" s="120"/>
      <c r="N714" s="120"/>
      <c r="O714" s="120"/>
      <c r="P714" s="120"/>
    </row>
    <row r="715" spans="6:16" x14ac:dyDescent="0.25">
      <c r="F715" s="120"/>
      <c r="G715" s="121"/>
      <c r="H715" s="120"/>
      <c r="I715" s="121"/>
      <c r="J715" s="53"/>
      <c r="K715" s="120"/>
      <c r="L715" s="120"/>
      <c r="M715" s="120"/>
      <c r="N715" s="120"/>
      <c r="O715" s="120"/>
      <c r="P715" s="120"/>
    </row>
    <row r="716" spans="6:16" x14ac:dyDescent="0.25">
      <c r="F716" s="120"/>
      <c r="G716" s="121"/>
      <c r="H716" s="120"/>
      <c r="I716" s="121"/>
      <c r="J716" s="53"/>
      <c r="K716" s="120"/>
      <c r="L716" s="120"/>
      <c r="M716" s="120"/>
      <c r="N716" s="120"/>
      <c r="O716" s="120"/>
      <c r="P716" s="120"/>
    </row>
    <row r="717" spans="6:16" x14ac:dyDescent="0.25">
      <c r="F717" s="120"/>
      <c r="G717" s="121"/>
      <c r="H717" s="120"/>
      <c r="I717" s="121"/>
      <c r="J717" s="53"/>
      <c r="K717" s="120"/>
      <c r="L717" s="120"/>
      <c r="M717" s="120"/>
      <c r="N717" s="120"/>
      <c r="O717" s="120"/>
      <c r="P717" s="120"/>
    </row>
    <row r="718" spans="6:16" x14ac:dyDescent="0.25">
      <c r="F718" s="120"/>
      <c r="G718" s="121"/>
      <c r="H718" s="120"/>
      <c r="I718" s="121"/>
      <c r="J718" s="53"/>
      <c r="K718" s="120"/>
      <c r="L718" s="120"/>
      <c r="M718" s="120"/>
      <c r="N718" s="120"/>
      <c r="O718" s="120"/>
      <c r="P718" s="120"/>
    </row>
    <row r="719" spans="6:16" x14ac:dyDescent="0.25">
      <c r="F719" s="120"/>
      <c r="G719" s="121"/>
      <c r="H719" s="120"/>
      <c r="I719" s="121"/>
      <c r="J719" s="53"/>
      <c r="K719" s="120"/>
      <c r="L719" s="120"/>
      <c r="M719" s="120"/>
      <c r="N719" s="120"/>
      <c r="O719" s="120"/>
      <c r="P719" s="120"/>
    </row>
    <row r="720" spans="6:16" x14ac:dyDescent="0.25">
      <c r="F720" s="120"/>
      <c r="G720" s="121"/>
      <c r="H720" s="120"/>
      <c r="I720" s="121"/>
      <c r="J720" s="53"/>
      <c r="K720" s="120"/>
      <c r="L720" s="120"/>
      <c r="M720" s="120"/>
      <c r="N720" s="120"/>
      <c r="O720" s="120"/>
      <c r="P720" s="120"/>
    </row>
    <row r="721" spans="6:16" x14ac:dyDescent="0.25">
      <c r="F721" s="120"/>
      <c r="G721" s="121"/>
      <c r="H721" s="120"/>
      <c r="I721" s="121"/>
      <c r="J721" s="53"/>
      <c r="K721" s="120"/>
      <c r="L721" s="120"/>
      <c r="M721" s="120"/>
      <c r="N721" s="120"/>
      <c r="O721" s="120"/>
      <c r="P721" s="120"/>
    </row>
    <row r="722" spans="6:16" x14ac:dyDescent="0.25">
      <c r="F722" s="120"/>
      <c r="G722" s="121"/>
      <c r="H722" s="120"/>
      <c r="I722" s="121"/>
      <c r="J722" s="53"/>
      <c r="K722" s="120"/>
      <c r="L722" s="120"/>
      <c r="M722" s="120"/>
      <c r="N722" s="120"/>
      <c r="O722" s="120"/>
      <c r="P722" s="120"/>
    </row>
    <row r="723" spans="6:16" x14ac:dyDescent="0.25">
      <c r="F723" s="120"/>
      <c r="G723" s="121"/>
      <c r="H723" s="120"/>
      <c r="I723" s="121"/>
      <c r="J723" s="53"/>
      <c r="K723" s="120"/>
      <c r="L723" s="120"/>
      <c r="M723" s="120"/>
      <c r="N723" s="120"/>
      <c r="O723" s="120"/>
      <c r="P723" s="120"/>
    </row>
    <row r="724" spans="6:16" x14ac:dyDescent="0.25">
      <c r="F724" s="120"/>
      <c r="G724" s="121"/>
      <c r="H724" s="120"/>
      <c r="I724" s="121"/>
      <c r="J724" s="53"/>
      <c r="K724" s="120"/>
      <c r="L724" s="120"/>
      <c r="M724" s="120"/>
      <c r="N724" s="120"/>
      <c r="O724" s="120"/>
      <c r="P724" s="120"/>
    </row>
    <row r="725" spans="6:16" x14ac:dyDescent="0.25">
      <c r="F725" s="120"/>
      <c r="G725" s="121"/>
      <c r="H725" s="120"/>
      <c r="I725" s="121"/>
      <c r="J725" s="53"/>
      <c r="K725" s="120"/>
      <c r="L725" s="120"/>
      <c r="M725" s="120"/>
      <c r="N725" s="120"/>
      <c r="O725" s="120"/>
      <c r="P725" s="120"/>
    </row>
    <row r="726" spans="6:16" x14ac:dyDescent="0.25">
      <c r="F726" s="120"/>
      <c r="G726" s="121"/>
      <c r="H726" s="120"/>
      <c r="I726" s="121"/>
      <c r="J726" s="53"/>
      <c r="K726" s="120"/>
      <c r="L726" s="120"/>
      <c r="M726" s="120"/>
      <c r="N726" s="120"/>
      <c r="O726" s="120"/>
      <c r="P726" s="120"/>
    </row>
    <row r="727" spans="6:16" x14ac:dyDescent="0.25">
      <c r="F727" s="120"/>
      <c r="G727" s="121"/>
      <c r="H727" s="120"/>
      <c r="I727" s="121"/>
      <c r="J727" s="53"/>
      <c r="K727" s="120"/>
      <c r="L727" s="120"/>
      <c r="M727" s="120"/>
      <c r="N727" s="120"/>
      <c r="O727" s="120"/>
      <c r="P727" s="120"/>
    </row>
    <row r="728" spans="6:16" x14ac:dyDescent="0.25">
      <c r="F728" s="120"/>
      <c r="G728" s="121"/>
      <c r="H728" s="120"/>
      <c r="I728" s="121"/>
      <c r="J728" s="53"/>
      <c r="K728" s="120"/>
      <c r="L728" s="120"/>
      <c r="M728" s="120"/>
      <c r="N728" s="120"/>
      <c r="O728" s="120"/>
      <c r="P728" s="120"/>
    </row>
    <row r="729" spans="6:16" x14ac:dyDescent="0.25">
      <c r="F729" s="120"/>
      <c r="G729" s="121"/>
      <c r="H729" s="120"/>
      <c r="I729" s="121"/>
      <c r="J729" s="53"/>
      <c r="K729" s="120"/>
      <c r="L729" s="120"/>
      <c r="M729" s="120"/>
      <c r="N729" s="120"/>
      <c r="O729" s="120"/>
      <c r="P729" s="120"/>
    </row>
    <row r="730" spans="6:16" x14ac:dyDescent="0.25">
      <c r="F730" s="120"/>
      <c r="G730" s="121"/>
      <c r="H730" s="120"/>
      <c r="I730" s="121"/>
      <c r="J730" s="53"/>
      <c r="K730" s="120"/>
      <c r="L730" s="120"/>
      <c r="M730" s="120"/>
      <c r="N730" s="120"/>
      <c r="O730" s="120"/>
      <c r="P730" s="120"/>
    </row>
    <row r="731" spans="6:16" x14ac:dyDescent="0.25">
      <c r="F731" s="120"/>
      <c r="G731" s="121"/>
      <c r="H731" s="120"/>
      <c r="I731" s="121"/>
      <c r="J731" s="53"/>
      <c r="K731" s="120"/>
      <c r="L731" s="120"/>
      <c r="M731" s="120"/>
      <c r="N731" s="120"/>
      <c r="O731" s="120"/>
      <c r="P731" s="120"/>
    </row>
    <row r="732" spans="6:16" x14ac:dyDescent="0.25">
      <c r="F732" s="120"/>
      <c r="G732" s="121"/>
      <c r="H732" s="120"/>
      <c r="I732" s="121"/>
      <c r="J732" s="53"/>
      <c r="K732" s="120"/>
      <c r="L732" s="120"/>
      <c r="M732" s="120"/>
      <c r="N732" s="120"/>
      <c r="O732" s="120"/>
      <c r="P732" s="120"/>
    </row>
    <row r="733" spans="6:16" x14ac:dyDescent="0.25">
      <c r="F733" s="120"/>
      <c r="G733" s="121"/>
      <c r="H733" s="120"/>
      <c r="I733" s="121"/>
      <c r="J733" s="53"/>
      <c r="K733" s="120"/>
      <c r="L733" s="120"/>
      <c r="M733" s="120"/>
      <c r="N733" s="120"/>
      <c r="O733" s="120"/>
      <c r="P733" s="120"/>
    </row>
    <row r="734" spans="6:16" x14ac:dyDescent="0.25">
      <c r="F734" s="120"/>
      <c r="G734" s="121"/>
      <c r="H734" s="120"/>
      <c r="I734" s="121"/>
      <c r="J734" s="53"/>
      <c r="K734" s="120"/>
      <c r="L734" s="120"/>
      <c r="M734" s="120"/>
      <c r="N734" s="120"/>
      <c r="O734" s="120"/>
      <c r="P734" s="120"/>
    </row>
    <row r="735" spans="6:16" x14ac:dyDescent="0.25">
      <c r="F735" s="120"/>
      <c r="G735" s="121"/>
      <c r="H735" s="120"/>
      <c r="I735" s="121"/>
      <c r="J735" s="53"/>
      <c r="K735" s="120"/>
      <c r="L735" s="120"/>
      <c r="M735" s="120"/>
      <c r="N735" s="120"/>
      <c r="O735" s="120"/>
      <c r="P735" s="120"/>
    </row>
    <row r="736" spans="6:16" x14ac:dyDescent="0.25">
      <c r="F736" s="120"/>
      <c r="G736" s="121"/>
      <c r="H736" s="120"/>
      <c r="I736" s="121"/>
      <c r="J736" s="53"/>
      <c r="K736" s="120"/>
      <c r="L736" s="120"/>
      <c r="M736" s="120"/>
      <c r="N736" s="120"/>
      <c r="O736" s="120"/>
      <c r="P736" s="120"/>
    </row>
    <row r="737" spans="6:16" x14ac:dyDescent="0.25">
      <c r="F737" s="120"/>
      <c r="G737" s="121"/>
      <c r="H737" s="120"/>
      <c r="I737" s="121"/>
      <c r="J737" s="53"/>
      <c r="K737" s="120"/>
      <c r="L737" s="120"/>
      <c r="M737" s="120"/>
      <c r="N737" s="120"/>
      <c r="O737" s="120"/>
      <c r="P737" s="120"/>
    </row>
    <row r="738" spans="6:16" x14ac:dyDescent="0.25">
      <c r="F738" s="120"/>
      <c r="G738" s="121"/>
      <c r="H738" s="120"/>
      <c r="I738" s="121"/>
      <c r="J738" s="53"/>
      <c r="K738" s="120"/>
      <c r="L738" s="120"/>
      <c r="M738" s="120"/>
      <c r="N738" s="120"/>
      <c r="O738" s="120"/>
      <c r="P738" s="120"/>
    </row>
    <row r="739" spans="6:16" x14ac:dyDescent="0.25">
      <c r="F739" s="120"/>
      <c r="G739" s="121"/>
      <c r="H739" s="120"/>
      <c r="I739" s="121"/>
      <c r="J739" s="53"/>
      <c r="K739" s="120"/>
      <c r="L739" s="120"/>
      <c r="M739" s="120"/>
      <c r="N739" s="120"/>
      <c r="O739" s="120"/>
      <c r="P739" s="120"/>
    </row>
    <row r="740" spans="6:16" x14ac:dyDescent="0.25">
      <c r="F740" s="120"/>
      <c r="G740" s="121"/>
      <c r="H740" s="120"/>
      <c r="I740" s="121"/>
      <c r="J740" s="53"/>
      <c r="K740" s="120"/>
      <c r="L740" s="120"/>
      <c r="M740" s="120"/>
      <c r="N740" s="120"/>
      <c r="O740" s="120"/>
      <c r="P740" s="120"/>
    </row>
    <row r="741" spans="6:16" x14ac:dyDescent="0.25">
      <c r="F741" s="120"/>
      <c r="G741" s="121"/>
      <c r="H741" s="120"/>
      <c r="I741" s="121"/>
      <c r="J741" s="53"/>
      <c r="K741" s="120"/>
      <c r="L741" s="120"/>
      <c r="M741" s="120"/>
      <c r="N741" s="120"/>
      <c r="O741" s="120"/>
      <c r="P741" s="120"/>
    </row>
    <row r="742" spans="6:16" x14ac:dyDescent="0.25">
      <c r="F742" s="120"/>
      <c r="G742" s="121"/>
      <c r="H742" s="120"/>
      <c r="I742" s="121"/>
      <c r="J742" s="53"/>
      <c r="K742" s="120"/>
      <c r="L742" s="120"/>
      <c r="M742" s="120"/>
      <c r="N742" s="120"/>
      <c r="O742" s="120"/>
      <c r="P742" s="120"/>
    </row>
    <row r="743" spans="6:16" x14ac:dyDescent="0.25">
      <c r="F743" s="120"/>
      <c r="G743" s="121"/>
      <c r="H743" s="120"/>
      <c r="I743" s="121"/>
      <c r="J743" s="53"/>
      <c r="K743" s="120"/>
      <c r="L743" s="120"/>
      <c r="M743" s="120"/>
      <c r="N743" s="120"/>
      <c r="O743" s="120"/>
      <c r="P743" s="120"/>
    </row>
    <row r="744" spans="6:16" x14ac:dyDescent="0.25">
      <c r="F744" s="120"/>
      <c r="G744" s="121"/>
      <c r="H744" s="120"/>
      <c r="I744" s="121"/>
      <c r="J744" s="53"/>
      <c r="K744" s="120"/>
      <c r="L744" s="120"/>
      <c r="M744" s="120"/>
      <c r="N744" s="120"/>
      <c r="O744" s="120"/>
      <c r="P744" s="120"/>
    </row>
    <row r="745" spans="6:16" x14ac:dyDescent="0.25">
      <c r="F745" s="120"/>
      <c r="G745" s="121"/>
      <c r="H745" s="120"/>
      <c r="I745" s="121"/>
      <c r="J745" s="53"/>
      <c r="K745" s="120"/>
      <c r="L745" s="120"/>
      <c r="M745" s="120"/>
      <c r="N745" s="120"/>
      <c r="O745" s="120"/>
      <c r="P745" s="120"/>
    </row>
    <row r="746" spans="6:16" x14ac:dyDescent="0.25">
      <c r="F746" s="120"/>
      <c r="G746" s="121"/>
      <c r="H746" s="120"/>
      <c r="I746" s="121"/>
      <c r="J746" s="53"/>
      <c r="K746" s="120"/>
      <c r="L746" s="120"/>
      <c r="M746" s="120"/>
      <c r="N746" s="120"/>
      <c r="O746" s="120"/>
      <c r="P746" s="120"/>
    </row>
    <row r="747" spans="6:16" x14ac:dyDescent="0.25">
      <c r="F747" s="120"/>
      <c r="G747" s="121"/>
      <c r="H747" s="120"/>
      <c r="I747" s="121"/>
      <c r="J747" s="53"/>
      <c r="K747" s="120"/>
      <c r="L747" s="120"/>
      <c r="M747" s="120"/>
      <c r="N747" s="120"/>
      <c r="O747" s="120"/>
      <c r="P747" s="120"/>
    </row>
    <row r="748" spans="6:16" x14ac:dyDescent="0.25">
      <c r="F748" s="120"/>
      <c r="G748" s="121"/>
      <c r="H748" s="120"/>
      <c r="I748" s="121"/>
      <c r="J748" s="53"/>
      <c r="K748" s="120"/>
      <c r="L748" s="120"/>
      <c r="M748" s="120"/>
      <c r="N748" s="120"/>
      <c r="O748" s="120"/>
      <c r="P748" s="120"/>
    </row>
    <row r="749" spans="6:16" x14ac:dyDescent="0.25">
      <c r="F749" s="120"/>
      <c r="G749" s="121"/>
      <c r="H749" s="120"/>
      <c r="I749" s="121"/>
      <c r="J749" s="53"/>
      <c r="K749" s="120"/>
      <c r="L749" s="120"/>
      <c r="M749" s="120"/>
      <c r="N749" s="120"/>
      <c r="O749" s="120"/>
      <c r="P749" s="120"/>
    </row>
    <row r="750" spans="6:16" x14ac:dyDescent="0.25">
      <c r="F750" s="120"/>
      <c r="G750" s="121"/>
      <c r="H750" s="120"/>
      <c r="I750" s="121"/>
      <c r="J750" s="53"/>
      <c r="K750" s="120"/>
      <c r="L750" s="120"/>
      <c r="M750" s="120"/>
      <c r="N750" s="120"/>
      <c r="O750" s="120"/>
      <c r="P750" s="120"/>
    </row>
    <row r="751" spans="6:16" x14ac:dyDescent="0.25">
      <c r="F751" s="120"/>
      <c r="G751" s="121"/>
      <c r="H751" s="120"/>
      <c r="I751" s="121"/>
      <c r="J751" s="53"/>
      <c r="K751" s="120"/>
      <c r="L751" s="120"/>
      <c r="M751" s="120"/>
      <c r="N751" s="120"/>
      <c r="O751" s="120"/>
      <c r="P751" s="120"/>
    </row>
    <row r="752" spans="6:16" x14ac:dyDescent="0.25">
      <c r="F752" s="120"/>
      <c r="G752" s="121"/>
      <c r="H752" s="120"/>
      <c r="I752" s="121"/>
      <c r="J752" s="53"/>
      <c r="K752" s="120"/>
      <c r="L752" s="120"/>
      <c r="M752" s="120"/>
      <c r="N752" s="120"/>
      <c r="O752" s="120"/>
      <c r="P752" s="120"/>
    </row>
    <row r="753" spans="6:16" x14ac:dyDescent="0.25">
      <c r="F753" s="120"/>
      <c r="G753" s="121"/>
      <c r="H753" s="120"/>
      <c r="I753" s="121"/>
      <c r="J753" s="53"/>
      <c r="K753" s="120"/>
      <c r="L753" s="120"/>
      <c r="M753" s="120"/>
      <c r="N753" s="120"/>
      <c r="O753" s="120"/>
      <c r="P753" s="120"/>
    </row>
    <row r="754" spans="6:16" x14ac:dyDescent="0.25">
      <c r="F754" s="120"/>
      <c r="G754" s="121"/>
      <c r="H754" s="120"/>
      <c r="I754" s="121"/>
      <c r="J754" s="53"/>
      <c r="K754" s="120"/>
      <c r="L754" s="120"/>
      <c r="M754" s="120"/>
      <c r="N754" s="120"/>
      <c r="O754" s="120"/>
      <c r="P754" s="120"/>
    </row>
    <row r="755" spans="6:16" x14ac:dyDescent="0.25">
      <c r="F755" s="120"/>
      <c r="G755" s="121"/>
      <c r="H755" s="120"/>
      <c r="I755" s="121"/>
      <c r="J755" s="53"/>
      <c r="K755" s="120"/>
      <c r="L755" s="120"/>
      <c r="M755" s="120"/>
      <c r="N755" s="120"/>
      <c r="O755" s="120"/>
      <c r="P755" s="120"/>
    </row>
    <row r="756" spans="6:16" x14ac:dyDescent="0.25">
      <c r="F756" s="120"/>
      <c r="G756" s="121"/>
      <c r="H756" s="120"/>
      <c r="I756" s="121"/>
      <c r="J756" s="53"/>
      <c r="K756" s="120"/>
      <c r="L756" s="120"/>
      <c r="M756" s="120"/>
      <c r="N756" s="120"/>
      <c r="O756" s="120"/>
      <c r="P756" s="120"/>
    </row>
    <row r="757" spans="6:16" x14ac:dyDescent="0.25">
      <c r="F757" s="120"/>
      <c r="G757" s="121"/>
      <c r="H757" s="120"/>
      <c r="I757" s="121"/>
      <c r="J757" s="53"/>
      <c r="K757" s="120"/>
      <c r="L757" s="120"/>
      <c r="M757" s="120"/>
      <c r="N757" s="120"/>
      <c r="O757" s="120"/>
      <c r="P757" s="120"/>
    </row>
    <row r="758" spans="6:16" x14ac:dyDescent="0.25">
      <c r="F758" s="120"/>
      <c r="G758" s="121"/>
      <c r="H758" s="120"/>
      <c r="I758" s="121"/>
      <c r="J758" s="53"/>
      <c r="K758" s="120"/>
      <c r="L758" s="120"/>
      <c r="M758" s="120"/>
      <c r="N758" s="120"/>
      <c r="O758" s="120"/>
      <c r="P758" s="120"/>
    </row>
    <row r="759" spans="6:16" x14ac:dyDescent="0.25">
      <c r="F759" s="120"/>
      <c r="G759" s="121"/>
      <c r="H759" s="120"/>
      <c r="I759" s="121"/>
      <c r="J759" s="53"/>
      <c r="K759" s="120"/>
      <c r="L759" s="120"/>
      <c r="M759" s="120"/>
      <c r="N759" s="120"/>
      <c r="O759" s="120"/>
      <c r="P759" s="120"/>
    </row>
    <row r="760" spans="6:16" x14ac:dyDescent="0.25">
      <c r="F760" s="120"/>
      <c r="G760" s="121"/>
      <c r="H760" s="120"/>
      <c r="I760" s="121"/>
      <c r="J760" s="53"/>
      <c r="K760" s="120"/>
      <c r="L760" s="120"/>
      <c r="M760" s="120"/>
      <c r="N760" s="120"/>
      <c r="O760" s="120"/>
      <c r="P760" s="120"/>
    </row>
    <row r="761" spans="6:16" x14ac:dyDescent="0.25">
      <c r="F761" s="120"/>
      <c r="G761" s="121"/>
      <c r="H761" s="120"/>
      <c r="I761" s="121"/>
      <c r="J761" s="53"/>
      <c r="K761" s="120"/>
      <c r="L761" s="120"/>
      <c r="M761" s="120"/>
      <c r="N761" s="120"/>
      <c r="O761" s="120"/>
      <c r="P761" s="120"/>
    </row>
    <row r="762" spans="6:16" x14ac:dyDescent="0.25">
      <c r="F762" s="120"/>
      <c r="G762" s="121"/>
      <c r="H762" s="120"/>
      <c r="I762" s="121"/>
      <c r="J762" s="53"/>
      <c r="K762" s="120"/>
      <c r="L762" s="120"/>
      <c r="M762" s="120"/>
      <c r="N762" s="120"/>
      <c r="O762" s="120"/>
      <c r="P762" s="120"/>
    </row>
    <row r="763" spans="6:16" x14ac:dyDescent="0.25">
      <c r="F763" s="120"/>
      <c r="G763" s="121"/>
      <c r="H763" s="120"/>
      <c r="I763" s="121"/>
      <c r="J763" s="53"/>
      <c r="K763" s="120"/>
      <c r="L763" s="120"/>
      <c r="M763" s="120"/>
      <c r="N763" s="120"/>
      <c r="O763" s="120"/>
      <c r="P763" s="120"/>
    </row>
    <row r="764" spans="6:16" x14ac:dyDescent="0.25">
      <c r="F764" s="120"/>
      <c r="G764" s="121"/>
      <c r="H764" s="120"/>
      <c r="I764" s="121"/>
      <c r="J764" s="53"/>
      <c r="K764" s="120"/>
      <c r="L764" s="120"/>
      <c r="M764" s="120"/>
      <c r="N764" s="120"/>
      <c r="O764" s="120"/>
      <c r="P764" s="120"/>
    </row>
    <row r="765" spans="6:16" x14ac:dyDescent="0.25">
      <c r="F765" s="120"/>
      <c r="G765" s="121"/>
      <c r="H765" s="120"/>
      <c r="I765" s="121"/>
      <c r="J765" s="53"/>
      <c r="K765" s="120"/>
      <c r="L765" s="120"/>
      <c r="M765" s="120"/>
      <c r="N765" s="120"/>
      <c r="O765" s="120"/>
      <c r="P765" s="120"/>
    </row>
    <row r="766" spans="6:16" x14ac:dyDescent="0.25">
      <c r="F766" s="120"/>
      <c r="G766" s="121"/>
      <c r="H766" s="120"/>
      <c r="I766" s="121"/>
      <c r="J766" s="53"/>
      <c r="K766" s="120"/>
      <c r="L766" s="120"/>
      <c r="M766" s="120"/>
      <c r="N766" s="120"/>
      <c r="O766" s="120"/>
      <c r="P766" s="120"/>
    </row>
    <row r="767" spans="6:16" x14ac:dyDescent="0.25">
      <c r="F767" s="120"/>
      <c r="G767" s="121"/>
      <c r="H767" s="120"/>
      <c r="I767" s="121"/>
      <c r="J767" s="53"/>
      <c r="K767" s="120"/>
      <c r="L767" s="120"/>
      <c r="M767" s="120"/>
      <c r="N767" s="120"/>
      <c r="O767" s="120"/>
      <c r="P767" s="120"/>
    </row>
    <row r="768" spans="6:16" x14ac:dyDescent="0.25">
      <c r="F768" s="120"/>
      <c r="G768" s="121"/>
      <c r="H768" s="120"/>
      <c r="I768" s="121"/>
      <c r="J768" s="53"/>
      <c r="K768" s="120"/>
      <c r="L768" s="120"/>
      <c r="M768" s="120"/>
      <c r="N768" s="120"/>
      <c r="O768" s="120"/>
      <c r="P768" s="120"/>
    </row>
    <row r="769" spans="6:16" x14ac:dyDescent="0.25">
      <c r="F769" s="120"/>
      <c r="G769" s="121"/>
      <c r="H769" s="120"/>
      <c r="I769" s="121"/>
      <c r="J769" s="53"/>
      <c r="K769" s="120"/>
      <c r="L769" s="120"/>
      <c r="M769" s="120"/>
      <c r="N769" s="120"/>
      <c r="O769" s="120"/>
      <c r="P769" s="120"/>
    </row>
    <row r="770" spans="6:16" x14ac:dyDescent="0.25">
      <c r="F770" s="120"/>
      <c r="G770" s="121"/>
      <c r="H770" s="120"/>
      <c r="I770" s="121"/>
      <c r="J770" s="53"/>
      <c r="K770" s="120"/>
      <c r="L770" s="120"/>
      <c r="M770" s="120"/>
      <c r="N770" s="120"/>
      <c r="O770" s="120"/>
      <c r="P770" s="120"/>
    </row>
    <row r="771" spans="6:16" x14ac:dyDescent="0.25">
      <c r="F771" s="120"/>
      <c r="G771" s="121"/>
      <c r="H771" s="120"/>
      <c r="I771" s="121"/>
      <c r="J771" s="53"/>
      <c r="K771" s="120"/>
      <c r="L771" s="120"/>
      <c r="M771" s="120"/>
      <c r="N771" s="120"/>
      <c r="O771" s="120"/>
      <c r="P771" s="120"/>
    </row>
    <row r="772" spans="6:16" x14ac:dyDescent="0.25">
      <c r="F772" s="120"/>
      <c r="G772" s="121"/>
      <c r="H772" s="120"/>
      <c r="I772" s="121"/>
      <c r="J772" s="53"/>
      <c r="K772" s="120"/>
      <c r="L772" s="120"/>
      <c r="M772" s="120"/>
      <c r="N772" s="120"/>
      <c r="O772" s="120"/>
      <c r="P772" s="120"/>
    </row>
    <row r="773" spans="6:16" x14ac:dyDescent="0.25">
      <c r="F773" s="120"/>
      <c r="G773" s="121"/>
      <c r="H773" s="120"/>
      <c r="I773" s="121"/>
      <c r="J773" s="53"/>
      <c r="K773" s="120"/>
      <c r="L773" s="120"/>
      <c r="M773" s="120"/>
      <c r="N773" s="120"/>
      <c r="O773" s="120"/>
      <c r="P773" s="120"/>
    </row>
    <row r="774" spans="6:16" x14ac:dyDescent="0.25">
      <c r="F774" s="120"/>
      <c r="G774" s="121"/>
      <c r="H774" s="120"/>
      <c r="I774" s="121"/>
      <c r="J774" s="53"/>
      <c r="K774" s="120"/>
      <c r="L774" s="120"/>
      <c r="M774" s="120"/>
      <c r="N774" s="120"/>
      <c r="O774" s="120"/>
      <c r="P774" s="120"/>
    </row>
    <row r="775" spans="6:16" x14ac:dyDescent="0.25">
      <c r="F775" s="120"/>
      <c r="G775" s="121"/>
      <c r="H775" s="120"/>
      <c r="I775" s="121"/>
      <c r="J775" s="53"/>
      <c r="K775" s="120"/>
      <c r="L775" s="120"/>
      <c r="M775" s="120"/>
      <c r="N775" s="120"/>
      <c r="O775" s="120"/>
      <c r="P775" s="120"/>
    </row>
    <row r="776" spans="6:16" x14ac:dyDescent="0.25">
      <c r="F776" s="120"/>
      <c r="G776" s="121"/>
      <c r="H776" s="120"/>
      <c r="I776" s="121"/>
      <c r="J776" s="53"/>
      <c r="K776" s="120"/>
      <c r="L776" s="120"/>
      <c r="M776" s="120"/>
      <c r="N776" s="120"/>
      <c r="O776" s="120"/>
      <c r="P776" s="120"/>
    </row>
    <row r="777" spans="6:16" x14ac:dyDescent="0.25">
      <c r="F777" s="120"/>
      <c r="G777" s="121"/>
      <c r="H777" s="120"/>
      <c r="I777" s="121"/>
      <c r="J777" s="53"/>
      <c r="K777" s="120"/>
      <c r="L777" s="120"/>
      <c r="M777" s="120"/>
      <c r="N777" s="120"/>
      <c r="O777" s="120"/>
      <c r="P777" s="120"/>
    </row>
    <row r="778" spans="6:16" x14ac:dyDescent="0.25">
      <c r="F778" s="120"/>
      <c r="G778" s="121"/>
      <c r="H778" s="120"/>
      <c r="I778" s="121"/>
      <c r="J778" s="53"/>
      <c r="K778" s="120"/>
      <c r="L778" s="120"/>
      <c r="M778" s="120"/>
      <c r="N778" s="120"/>
      <c r="O778" s="120"/>
      <c r="P778" s="120"/>
    </row>
    <row r="779" spans="6:16" x14ac:dyDescent="0.25">
      <c r="F779" s="120"/>
      <c r="G779" s="121"/>
      <c r="H779" s="120"/>
      <c r="I779" s="121"/>
      <c r="J779" s="53"/>
      <c r="K779" s="120"/>
      <c r="L779" s="120"/>
      <c r="M779" s="120"/>
      <c r="N779" s="120"/>
      <c r="O779" s="120"/>
      <c r="P779" s="120"/>
    </row>
    <row r="780" spans="6:16" x14ac:dyDescent="0.25">
      <c r="F780" s="120"/>
      <c r="G780" s="121"/>
      <c r="H780" s="120"/>
      <c r="I780" s="121"/>
      <c r="J780" s="53"/>
      <c r="K780" s="120"/>
      <c r="L780" s="120"/>
      <c r="M780" s="120"/>
      <c r="N780" s="120"/>
      <c r="O780" s="120"/>
      <c r="P780" s="120"/>
    </row>
    <row r="781" spans="6:16" x14ac:dyDescent="0.25">
      <c r="F781" s="120"/>
      <c r="G781" s="121"/>
      <c r="H781" s="120"/>
      <c r="I781" s="121"/>
      <c r="J781" s="53"/>
      <c r="K781" s="120"/>
      <c r="L781" s="120"/>
      <c r="M781" s="120"/>
      <c r="N781" s="120"/>
      <c r="O781" s="120"/>
      <c r="P781" s="120"/>
    </row>
    <row r="782" spans="6:16" x14ac:dyDescent="0.25">
      <c r="F782" s="120"/>
      <c r="G782" s="121"/>
      <c r="H782" s="120"/>
      <c r="I782" s="121"/>
      <c r="J782" s="53"/>
      <c r="K782" s="120"/>
      <c r="L782" s="120"/>
      <c r="M782" s="120"/>
      <c r="N782" s="120"/>
      <c r="O782" s="120"/>
      <c r="P782" s="120"/>
    </row>
    <row r="783" spans="6:16" x14ac:dyDescent="0.25">
      <c r="F783" s="120"/>
      <c r="G783" s="121"/>
      <c r="H783" s="120"/>
      <c r="I783" s="121"/>
      <c r="J783" s="53"/>
      <c r="K783" s="120"/>
      <c r="L783" s="120"/>
      <c r="M783" s="120"/>
      <c r="N783" s="120"/>
      <c r="O783" s="120"/>
      <c r="P783" s="120"/>
    </row>
    <row r="784" spans="6:16" x14ac:dyDescent="0.25">
      <c r="F784" s="120"/>
      <c r="G784" s="121"/>
      <c r="H784" s="120"/>
      <c r="I784" s="121"/>
      <c r="J784" s="53"/>
      <c r="K784" s="120"/>
      <c r="L784" s="120"/>
      <c r="M784" s="120"/>
      <c r="N784" s="120"/>
      <c r="O784" s="120"/>
      <c r="P784" s="120"/>
    </row>
    <row r="785" spans="6:16" x14ac:dyDescent="0.25">
      <c r="F785" s="120"/>
      <c r="G785" s="121"/>
      <c r="H785" s="120"/>
      <c r="I785" s="121"/>
      <c r="J785" s="53"/>
      <c r="K785" s="120"/>
      <c r="L785" s="120"/>
      <c r="M785" s="120"/>
      <c r="N785" s="120"/>
      <c r="O785" s="120"/>
      <c r="P785" s="120"/>
    </row>
    <row r="786" spans="6:16" x14ac:dyDescent="0.25">
      <c r="F786" s="120"/>
      <c r="G786" s="121"/>
      <c r="H786" s="120"/>
      <c r="I786" s="121"/>
      <c r="J786" s="53"/>
      <c r="K786" s="120"/>
      <c r="L786" s="120"/>
      <c r="M786" s="120"/>
      <c r="N786" s="120"/>
      <c r="O786" s="120"/>
      <c r="P786" s="120"/>
    </row>
    <row r="787" spans="6:16" x14ac:dyDescent="0.25">
      <c r="F787" s="120"/>
      <c r="G787" s="121"/>
      <c r="H787" s="120"/>
      <c r="I787" s="121"/>
      <c r="J787" s="53"/>
      <c r="K787" s="120"/>
      <c r="L787" s="120"/>
      <c r="M787" s="120"/>
      <c r="N787" s="120"/>
      <c r="O787" s="120"/>
      <c r="P787" s="120"/>
    </row>
    <row r="788" spans="6:16" x14ac:dyDescent="0.25">
      <c r="F788" s="120"/>
      <c r="G788" s="121"/>
      <c r="H788" s="120"/>
      <c r="I788" s="121"/>
      <c r="J788" s="53"/>
      <c r="K788" s="120"/>
      <c r="L788" s="120"/>
      <c r="M788" s="120"/>
      <c r="N788" s="120"/>
      <c r="O788" s="120"/>
      <c r="P788" s="120"/>
    </row>
    <row r="789" spans="6:16" x14ac:dyDescent="0.25">
      <c r="F789" s="120"/>
      <c r="G789" s="121"/>
      <c r="H789" s="120"/>
      <c r="I789" s="121"/>
      <c r="J789" s="53"/>
      <c r="K789" s="120"/>
      <c r="L789" s="120"/>
      <c r="M789" s="120"/>
      <c r="N789" s="120"/>
      <c r="O789" s="120"/>
      <c r="P789" s="120"/>
    </row>
    <row r="790" spans="6:16" x14ac:dyDescent="0.25">
      <c r="F790" s="120"/>
      <c r="G790" s="121"/>
      <c r="H790" s="120"/>
      <c r="I790" s="121"/>
      <c r="J790" s="53"/>
      <c r="K790" s="120"/>
      <c r="L790" s="120"/>
      <c r="M790" s="120"/>
      <c r="N790" s="120"/>
      <c r="O790" s="120"/>
      <c r="P790" s="120"/>
    </row>
    <row r="791" spans="6:16" x14ac:dyDescent="0.25">
      <c r="F791" s="120"/>
      <c r="G791" s="121"/>
      <c r="H791" s="120"/>
      <c r="I791" s="121"/>
      <c r="J791" s="53"/>
      <c r="K791" s="120"/>
      <c r="L791" s="120"/>
      <c r="M791" s="120"/>
      <c r="N791" s="120"/>
      <c r="O791" s="120"/>
      <c r="P791" s="120"/>
    </row>
    <row r="792" spans="6:16" x14ac:dyDescent="0.25">
      <c r="F792" s="120"/>
      <c r="G792" s="121"/>
      <c r="H792" s="120"/>
      <c r="I792" s="121"/>
      <c r="J792" s="53"/>
      <c r="K792" s="120"/>
      <c r="L792" s="120"/>
      <c r="M792" s="120"/>
      <c r="N792" s="120"/>
      <c r="O792" s="120"/>
      <c r="P792" s="120"/>
    </row>
    <row r="793" spans="6:16" x14ac:dyDescent="0.25">
      <c r="F793" s="120"/>
      <c r="G793" s="121"/>
      <c r="H793" s="120"/>
      <c r="I793" s="121"/>
      <c r="J793" s="53"/>
      <c r="K793" s="120"/>
      <c r="L793" s="120"/>
      <c r="M793" s="120"/>
      <c r="N793" s="120"/>
      <c r="O793" s="120"/>
      <c r="P793" s="120"/>
    </row>
    <row r="794" spans="6:16" x14ac:dyDescent="0.25">
      <c r="F794" s="120"/>
      <c r="G794" s="121"/>
      <c r="H794" s="120"/>
      <c r="I794" s="121"/>
      <c r="J794" s="53"/>
      <c r="K794" s="120"/>
      <c r="L794" s="120"/>
      <c r="M794" s="120"/>
      <c r="N794" s="120"/>
      <c r="O794" s="120"/>
      <c r="P794" s="120"/>
    </row>
    <row r="795" spans="6:16" x14ac:dyDescent="0.25">
      <c r="F795" s="120"/>
      <c r="G795" s="121"/>
      <c r="H795" s="120"/>
      <c r="I795" s="121"/>
      <c r="J795" s="53"/>
      <c r="K795" s="120"/>
      <c r="L795" s="120"/>
      <c r="M795" s="120"/>
      <c r="N795" s="120"/>
      <c r="O795" s="120"/>
      <c r="P795" s="120"/>
    </row>
    <row r="796" spans="6:16" x14ac:dyDescent="0.25">
      <c r="F796" s="120"/>
      <c r="G796" s="121"/>
      <c r="H796" s="120"/>
      <c r="I796" s="121"/>
      <c r="J796" s="53"/>
      <c r="K796" s="120"/>
      <c r="L796" s="120"/>
      <c r="M796" s="120"/>
      <c r="N796" s="120"/>
      <c r="O796" s="120"/>
      <c r="P796" s="120"/>
    </row>
    <row r="797" spans="6:16" x14ac:dyDescent="0.25">
      <c r="F797" s="120"/>
      <c r="G797" s="121"/>
      <c r="H797" s="120"/>
      <c r="I797" s="121"/>
      <c r="J797" s="53"/>
      <c r="K797" s="120"/>
      <c r="L797" s="120"/>
      <c r="M797" s="120"/>
      <c r="N797" s="120"/>
      <c r="O797" s="120"/>
      <c r="P797" s="120"/>
    </row>
    <row r="798" spans="6:16" x14ac:dyDescent="0.25">
      <c r="F798" s="120"/>
      <c r="G798" s="121"/>
      <c r="H798" s="120"/>
      <c r="I798" s="121"/>
      <c r="J798" s="53"/>
      <c r="K798" s="120"/>
      <c r="L798" s="120"/>
      <c r="M798" s="120"/>
      <c r="N798" s="120"/>
      <c r="O798" s="120"/>
      <c r="P798" s="120"/>
    </row>
    <row r="799" spans="6:16" x14ac:dyDescent="0.25">
      <c r="F799" s="120"/>
      <c r="G799" s="121"/>
      <c r="H799" s="120"/>
      <c r="I799" s="121"/>
      <c r="J799" s="53"/>
      <c r="K799" s="120"/>
      <c r="L799" s="120"/>
      <c r="M799" s="120"/>
      <c r="N799" s="120"/>
      <c r="O799" s="120"/>
      <c r="P799" s="120"/>
    </row>
    <row r="800" spans="6:16" x14ac:dyDescent="0.25">
      <c r="F800" s="120"/>
      <c r="G800" s="121"/>
      <c r="H800" s="120"/>
      <c r="I800" s="121"/>
      <c r="J800" s="53"/>
      <c r="K800" s="120"/>
      <c r="L800" s="120"/>
      <c r="M800" s="120"/>
      <c r="N800" s="120"/>
      <c r="O800" s="120"/>
      <c r="P800" s="120"/>
    </row>
    <row r="801" spans="6:16" x14ac:dyDescent="0.25">
      <c r="F801" s="120"/>
      <c r="G801" s="121"/>
      <c r="H801" s="120"/>
      <c r="I801" s="121"/>
      <c r="J801" s="53"/>
      <c r="K801" s="120"/>
      <c r="L801" s="120"/>
      <c r="M801" s="120"/>
      <c r="N801" s="120"/>
      <c r="O801" s="120"/>
      <c r="P801" s="120"/>
    </row>
    <row r="802" spans="6:16" x14ac:dyDescent="0.25">
      <c r="F802" s="120"/>
      <c r="G802" s="121"/>
      <c r="H802" s="120"/>
      <c r="I802" s="121"/>
      <c r="J802" s="53"/>
      <c r="K802" s="120"/>
      <c r="L802" s="120"/>
      <c r="M802" s="120"/>
      <c r="N802" s="120"/>
      <c r="O802" s="120"/>
      <c r="P802" s="120"/>
    </row>
    <row r="803" spans="6:16" x14ac:dyDescent="0.25">
      <c r="F803" s="120"/>
      <c r="G803" s="121"/>
      <c r="H803" s="120"/>
      <c r="I803" s="121"/>
      <c r="J803" s="53"/>
      <c r="K803" s="120"/>
      <c r="L803" s="120"/>
      <c r="M803" s="120"/>
      <c r="N803" s="120"/>
      <c r="O803" s="120"/>
      <c r="P803" s="120"/>
    </row>
    <row r="804" spans="6:16" x14ac:dyDescent="0.25">
      <c r="F804" s="120"/>
      <c r="G804" s="121"/>
      <c r="H804" s="120"/>
      <c r="I804" s="121"/>
      <c r="J804" s="53"/>
      <c r="K804" s="120"/>
      <c r="L804" s="120"/>
      <c r="M804" s="120"/>
      <c r="N804" s="120"/>
      <c r="O804" s="120"/>
      <c r="P804" s="120"/>
    </row>
    <row r="805" spans="6:16" x14ac:dyDescent="0.25">
      <c r="F805" s="120"/>
      <c r="G805" s="121"/>
      <c r="H805" s="120"/>
      <c r="I805" s="121"/>
      <c r="J805" s="53"/>
      <c r="K805" s="120"/>
      <c r="L805" s="120"/>
      <c r="M805" s="120"/>
      <c r="N805" s="120"/>
      <c r="O805" s="120"/>
      <c r="P805" s="120"/>
    </row>
    <row r="806" spans="6:16" x14ac:dyDescent="0.25">
      <c r="F806" s="120"/>
      <c r="G806" s="121"/>
      <c r="H806" s="120"/>
      <c r="I806" s="121"/>
      <c r="J806" s="53"/>
      <c r="K806" s="120"/>
      <c r="L806" s="120"/>
      <c r="M806" s="120"/>
      <c r="N806" s="120"/>
      <c r="O806" s="120"/>
      <c r="P806" s="120"/>
    </row>
    <row r="807" spans="6:16" x14ac:dyDescent="0.25">
      <c r="F807" s="120"/>
      <c r="G807" s="121"/>
      <c r="H807" s="120"/>
      <c r="I807" s="121"/>
      <c r="J807" s="53"/>
      <c r="K807" s="120"/>
      <c r="L807" s="120"/>
      <c r="M807" s="120"/>
      <c r="N807" s="120"/>
      <c r="O807" s="120"/>
      <c r="P807" s="120"/>
    </row>
    <row r="808" spans="6:16" x14ac:dyDescent="0.25">
      <c r="F808" s="120"/>
      <c r="G808" s="121"/>
      <c r="H808" s="120"/>
      <c r="I808" s="121"/>
      <c r="J808" s="53"/>
      <c r="K808" s="120"/>
      <c r="L808" s="120"/>
      <c r="M808" s="120"/>
      <c r="N808" s="120"/>
      <c r="O808" s="120"/>
      <c r="P808" s="120"/>
    </row>
    <row r="809" spans="6:16" x14ac:dyDescent="0.25">
      <c r="F809" s="120"/>
      <c r="G809" s="121"/>
      <c r="H809" s="120"/>
      <c r="I809" s="121"/>
      <c r="J809" s="53"/>
      <c r="K809" s="120"/>
      <c r="L809" s="120"/>
      <c r="M809" s="120"/>
      <c r="N809" s="120"/>
      <c r="O809" s="120"/>
      <c r="P809" s="120"/>
    </row>
    <row r="810" spans="6:16" x14ac:dyDescent="0.25">
      <c r="F810" s="120"/>
      <c r="G810" s="121"/>
      <c r="H810" s="120"/>
      <c r="I810" s="121"/>
      <c r="J810" s="53"/>
      <c r="K810" s="120"/>
      <c r="L810" s="120"/>
      <c r="M810" s="120"/>
      <c r="N810" s="120"/>
      <c r="O810" s="120"/>
      <c r="P810" s="120"/>
    </row>
    <row r="811" spans="6:16" x14ac:dyDescent="0.25">
      <c r="F811" s="120"/>
      <c r="G811" s="121"/>
      <c r="H811" s="120"/>
      <c r="I811" s="121"/>
      <c r="J811" s="53"/>
      <c r="K811" s="120"/>
      <c r="L811" s="120"/>
      <c r="M811" s="120"/>
      <c r="N811" s="120"/>
      <c r="O811" s="120"/>
      <c r="P811" s="120"/>
    </row>
    <row r="812" spans="6:16" x14ac:dyDescent="0.25">
      <c r="F812" s="120"/>
      <c r="G812" s="121"/>
      <c r="H812" s="120"/>
      <c r="I812" s="121"/>
      <c r="J812" s="53"/>
      <c r="K812" s="120"/>
      <c r="L812" s="120"/>
      <c r="M812" s="120"/>
      <c r="N812" s="120"/>
      <c r="O812" s="120"/>
      <c r="P812" s="120"/>
    </row>
    <row r="813" spans="6:16" x14ac:dyDescent="0.25">
      <c r="F813" s="120"/>
      <c r="G813" s="121"/>
      <c r="H813" s="120"/>
      <c r="I813" s="121"/>
      <c r="J813" s="53"/>
      <c r="K813" s="120"/>
      <c r="L813" s="120"/>
      <c r="M813" s="120"/>
      <c r="N813" s="120"/>
      <c r="O813" s="120"/>
      <c r="P813" s="120"/>
    </row>
    <row r="814" spans="6:16" x14ac:dyDescent="0.25">
      <c r="F814" s="120"/>
      <c r="G814" s="121"/>
      <c r="H814" s="120"/>
      <c r="I814" s="121"/>
      <c r="J814" s="53"/>
      <c r="K814" s="120"/>
      <c r="L814" s="120"/>
      <c r="M814" s="120"/>
      <c r="N814" s="120"/>
      <c r="O814" s="120"/>
      <c r="P814" s="120"/>
    </row>
    <row r="815" spans="6:16" x14ac:dyDescent="0.25">
      <c r="F815" s="120"/>
      <c r="G815" s="121"/>
      <c r="H815" s="120"/>
      <c r="I815" s="121"/>
      <c r="J815" s="53"/>
      <c r="K815" s="120"/>
      <c r="L815" s="120"/>
      <c r="M815" s="120"/>
      <c r="N815" s="120"/>
      <c r="O815" s="120"/>
      <c r="P815" s="120"/>
    </row>
    <row r="816" spans="6:16" x14ac:dyDescent="0.25">
      <c r="F816" s="120"/>
      <c r="G816" s="121"/>
      <c r="H816" s="120"/>
      <c r="I816" s="121"/>
      <c r="J816" s="53"/>
      <c r="K816" s="120"/>
      <c r="L816" s="120"/>
      <c r="M816" s="120"/>
      <c r="N816" s="120"/>
      <c r="O816" s="120"/>
      <c r="P816" s="120"/>
    </row>
    <row r="817" spans="6:16" x14ac:dyDescent="0.25">
      <c r="F817" s="120"/>
      <c r="G817" s="121"/>
      <c r="H817" s="120"/>
      <c r="I817" s="121"/>
      <c r="J817" s="53"/>
      <c r="K817" s="120"/>
      <c r="L817" s="120"/>
      <c r="M817" s="120"/>
      <c r="N817" s="120"/>
      <c r="O817" s="120"/>
      <c r="P817" s="120"/>
    </row>
    <row r="818" spans="6:16" x14ac:dyDescent="0.25">
      <c r="F818" s="120"/>
      <c r="G818" s="121"/>
      <c r="H818" s="120"/>
      <c r="I818" s="121"/>
      <c r="J818" s="53"/>
      <c r="K818" s="120"/>
      <c r="L818" s="120"/>
      <c r="M818" s="120"/>
      <c r="N818" s="120"/>
      <c r="O818" s="120"/>
      <c r="P818" s="120"/>
    </row>
    <row r="819" spans="6:16" x14ac:dyDescent="0.25">
      <c r="F819" s="120"/>
      <c r="G819" s="121"/>
      <c r="H819" s="120"/>
      <c r="I819" s="121"/>
      <c r="J819" s="53"/>
      <c r="K819" s="120"/>
      <c r="L819" s="120"/>
      <c r="M819" s="120"/>
      <c r="N819" s="120"/>
      <c r="O819" s="120"/>
      <c r="P819" s="120"/>
    </row>
    <row r="820" spans="6:16" x14ac:dyDescent="0.25">
      <c r="F820" s="120"/>
      <c r="G820" s="121"/>
      <c r="H820" s="120"/>
      <c r="I820" s="121"/>
      <c r="J820" s="53"/>
      <c r="K820" s="120"/>
      <c r="L820" s="120"/>
      <c r="M820" s="120"/>
      <c r="N820" s="120"/>
      <c r="O820" s="120"/>
      <c r="P820" s="120"/>
    </row>
    <row r="821" spans="6:16" x14ac:dyDescent="0.25">
      <c r="F821" s="120"/>
      <c r="G821" s="121"/>
      <c r="H821" s="120"/>
      <c r="I821" s="121"/>
      <c r="J821" s="53"/>
      <c r="K821" s="120"/>
      <c r="L821" s="120"/>
      <c r="M821" s="120"/>
      <c r="N821" s="120"/>
      <c r="O821" s="120"/>
      <c r="P821" s="120"/>
    </row>
    <row r="822" spans="6:16" x14ac:dyDescent="0.25">
      <c r="F822" s="120"/>
      <c r="G822" s="121"/>
      <c r="H822" s="120"/>
      <c r="I822" s="121"/>
      <c r="J822" s="53"/>
      <c r="K822" s="120"/>
      <c r="L822" s="120"/>
      <c r="M822" s="120"/>
      <c r="N822" s="120"/>
      <c r="O822" s="120"/>
      <c r="P822" s="120"/>
    </row>
    <row r="823" spans="6:16" x14ac:dyDescent="0.25">
      <c r="F823" s="120"/>
      <c r="G823" s="121"/>
      <c r="H823" s="120"/>
      <c r="I823" s="121"/>
      <c r="J823" s="53"/>
      <c r="K823" s="120"/>
      <c r="L823" s="120"/>
      <c r="M823" s="120"/>
      <c r="N823" s="120"/>
      <c r="O823" s="120"/>
      <c r="P823" s="120"/>
    </row>
    <row r="824" spans="6:16" x14ac:dyDescent="0.25">
      <c r="F824" s="120"/>
      <c r="G824" s="121"/>
      <c r="H824" s="120"/>
      <c r="I824" s="121"/>
      <c r="J824" s="53"/>
      <c r="K824" s="120"/>
      <c r="L824" s="120"/>
      <c r="M824" s="120"/>
      <c r="N824" s="120"/>
      <c r="O824" s="120"/>
      <c r="P824" s="120"/>
    </row>
    <row r="825" spans="6:16" x14ac:dyDescent="0.25">
      <c r="F825" s="120"/>
      <c r="G825" s="121"/>
      <c r="H825" s="120"/>
      <c r="I825" s="121"/>
      <c r="J825" s="53"/>
      <c r="K825" s="120"/>
      <c r="L825" s="120"/>
      <c r="M825" s="120"/>
      <c r="N825" s="120"/>
      <c r="O825" s="120"/>
      <c r="P825" s="120"/>
    </row>
    <row r="826" spans="6:16" x14ac:dyDescent="0.25">
      <c r="F826" s="120"/>
      <c r="G826" s="121"/>
      <c r="H826" s="120"/>
      <c r="I826" s="121"/>
      <c r="J826" s="53"/>
      <c r="K826" s="120"/>
      <c r="L826" s="120"/>
      <c r="M826" s="120"/>
      <c r="N826" s="120"/>
      <c r="O826" s="120"/>
      <c r="P826" s="120"/>
    </row>
    <row r="827" spans="6:16" x14ac:dyDescent="0.25">
      <c r="F827" s="120"/>
      <c r="G827" s="121"/>
      <c r="H827" s="120"/>
      <c r="I827" s="121"/>
      <c r="J827" s="53"/>
      <c r="K827" s="120"/>
      <c r="L827" s="120"/>
      <c r="M827" s="120"/>
      <c r="N827" s="120"/>
      <c r="O827" s="120"/>
      <c r="P827" s="120"/>
    </row>
    <row r="828" spans="6:16" x14ac:dyDescent="0.25">
      <c r="F828" s="120"/>
      <c r="G828" s="121"/>
      <c r="H828" s="120"/>
      <c r="I828" s="121"/>
      <c r="J828" s="53"/>
      <c r="K828" s="120"/>
      <c r="L828" s="120"/>
      <c r="M828" s="120"/>
      <c r="N828" s="120"/>
      <c r="O828" s="120"/>
      <c r="P828" s="120"/>
    </row>
    <row r="829" spans="6:16" x14ac:dyDescent="0.25">
      <c r="F829" s="120"/>
      <c r="G829" s="121"/>
      <c r="H829" s="120"/>
      <c r="I829" s="121"/>
      <c r="J829" s="53"/>
      <c r="K829" s="120"/>
      <c r="L829" s="120"/>
      <c r="M829" s="120"/>
      <c r="N829" s="120"/>
      <c r="O829" s="120"/>
      <c r="P829" s="120"/>
    </row>
    <row r="830" spans="6:16" x14ac:dyDescent="0.25">
      <c r="F830" s="120"/>
      <c r="G830" s="121"/>
      <c r="H830" s="120"/>
      <c r="I830" s="121"/>
      <c r="J830" s="53"/>
      <c r="K830" s="120"/>
      <c r="L830" s="120"/>
      <c r="M830" s="120"/>
      <c r="N830" s="120"/>
      <c r="O830" s="120"/>
      <c r="P830" s="120"/>
    </row>
    <row r="831" spans="6:16" x14ac:dyDescent="0.25">
      <c r="F831" s="120"/>
      <c r="G831" s="121"/>
      <c r="H831" s="120"/>
      <c r="I831" s="121"/>
      <c r="J831" s="53"/>
      <c r="K831" s="120"/>
      <c r="L831" s="120"/>
      <c r="M831" s="120"/>
      <c r="N831" s="120"/>
      <c r="O831" s="120"/>
      <c r="P831" s="120"/>
    </row>
    <row r="832" spans="6:16" x14ac:dyDescent="0.25">
      <c r="F832" s="120"/>
      <c r="G832" s="121"/>
      <c r="H832" s="120"/>
      <c r="I832" s="121"/>
      <c r="J832" s="53"/>
      <c r="K832" s="120"/>
      <c r="L832" s="120"/>
      <c r="M832" s="120"/>
      <c r="N832" s="120"/>
      <c r="O832" s="120"/>
      <c r="P832" s="120"/>
    </row>
    <row r="833" spans="6:16" x14ac:dyDescent="0.25">
      <c r="F833" s="120"/>
      <c r="G833" s="121"/>
      <c r="H833" s="120"/>
      <c r="I833" s="121"/>
      <c r="J833" s="53"/>
      <c r="K833" s="120"/>
      <c r="L833" s="120"/>
      <c r="M833" s="120"/>
      <c r="N833" s="120"/>
      <c r="O833" s="120"/>
      <c r="P833" s="120"/>
    </row>
    <row r="834" spans="6:16" x14ac:dyDescent="0.25">
      <c r="F834" s="120"/>
      <c r="G834" s="121"/>
      <c r="H834" s="120"/>
      <c r="I834" s="121"/>
      <c r="J834" s="53"/>
      <c r="K834" s="120"/>
      <c r="L834" s="120"/>
      <c r="M834" s="120"/>
      <c r="N834" s="120"/>
      <c r="O834" s="120"/>
      <c r="P834" s="120"/>
    </row>
    <row r="835" spans="6:16" x14ac:dyDescent="0.25">
      <c r="F835" s="120"/>
      <c r="G835" s="121"/>
      <c r="H835" s="120"/>
      <c r="I835" s="121"/>
      <c r="J835" s="53"/>
      <c r="K835" s="120"/>
      <c r="L835" s="120"/>
      <c r="M835" s="120"/>
      <c r="N835" s="120"/>
      <c r="O835" s="120"/>
      <c r="P835" s="120"/>
    </row>
    <row r="836" spans="6:16" x14ac:dyDescent="0.25">
      <c r="F836" s="120"/>
      <c r="G836" s="121"/>
      <c r="H836" s="120"/>
      <c r="I836" s="121"/>
      <c r="J836" s="53"/>
      <c r="K836" s="120"/>
      <c r="L836" s="120"/>
      <c r="M836" s="120"/>
      <c r="N836" s="120"/>
      <c r="O836" s="120"/>
      <c r="P836" s="120"/>
    </row>
    <row r="837" spans="6:16" x14ac:dyDescent="0.25">
      <c r="F837" s="120"/>
      <c r="G837" s="121"/>
      <c r="H837" s="120"/>
      <c r="I837" s="121"/>
      <c r="J837" s="53"/>
      <c r="K837" s="120"/>
      <c r="L837" s="120"/>
      <c r="M837" s="120"/>
      <c r="N837" s="120"/>
      <c r="O837" s="120"/>
      <c r="P837" s="120"/>
    </row>
    <row r="838" spans="6:16" x14ac:dyDescent="0.25">
      <c r="F838" s="120"/>
      <c r="G838" s="121"/>
      <c r="H838" s="120"/>
      <c r="I838" s="121"/>
      <c r="J838" s="53"/>
      <c r="K838" s="120"/>
      <c r="L838" s="120"/>
      <c r="M838" s="120"/>
      <c r="N838" s="120"/>
      <c r="O838" s="120"/>
      <c r="P838" s="120"/>
    </row>
    <row r="839" spans="6:16" x14ac:dyDescent="0.25">
      <c r="F839" s="120"/>
      <c r="G839" s="121"/>
      <c r="H839" s="120"/>
      <c r="I839" s="121"/>
      <c r="J839" s="53"/>
      <c r="K839" s="120"/>
      <c r="L839" s="120"/>
      <c r="M839" s="120"/>
      <c r="N839" s="120"/>
      <c r="O839" s="120"/>
      <c r="P839" s="120"/>
    </row>
    <row r="840" spans="6:16" x14ac:dyDescent="0.25">
      <c r="F840" s="120"/>
      <c r="G840" s="121"/>
      <c r="H840" s="120"/>
      <c r="I840" s="121"/>
      <c r="J840" s="53"/>
      <c r="K840" s="120"/>
      <c r="L840" s="120"/>
      <c r="M840" s="120"/>
      <c r="N840" s="120"/>
      <c r="O840" s="120"/>
      <c r="P840" s="120"/>
    </row>
    <row r="841" spans="6:16" x14ac:dyDescent="0.25">
      <c r="F841" s="120"/>
      <c r="G841" s="121"/>
      <c r="H841" s="120"/>
      <c r="I841" s="121"/>
      <c r="J841" s="53"/>
      <c r="K841" s="120"/>
      <c r="L841" s="120"/>
      <c r="M841" s="120"/>
      <c r="N841" s="120"/>
      <c r="O841" s="120"/>
      <c r="P841" s="120"/>
    </row>
    <row r="842" spans="6:16" x14ac:dyDescent="0.25">
      <c r="F842" s="120"/>
      <c r="G842" s="121"/>
      <c r="H842" s="120"/>
      <c r="I842" s="121"/>
      <c r="J842" s="53"/>
      <c r="K842" s="120"/>
      <c r="L842" s="120"/>
      <c r="M842" s="120"/>
      <c r="N842" s="120"/>
      <c r="O842" s="120"/>
      <c r="P842" s="120"/>
    </row>
    <row r="843" spans="6:16" x14ac:dyDescent="0.25">
      <c r="F843" s="120"/>
      <c r="G843" s="121"/>
      <c r="H843" s="120"/>
      <c r="I843" s="121"/>
      <c r="J843" s="53"/>
      <c r="K843" s="120"/>
      <c r="L843" s="120"/>
      <c r="M843" s="120"/>
      <c r="N843" s="120"/>
      <c r="O843" s="120"/>
      <c r="P843" s="120"/>
    </row>
    <row r="844" spans="6:16" x14ac:dyDescent="0.25">
      <c r="F844" s="120"/>
      <c r="G844" s="121"/>
      <c r="H844" s="120"/>
      <c r="I844" s="121"/>
      <c r="J844" s="53"/>
      <c r="K844" s="120"/>
      <c r="L844" s="120"/>
      <c r="M844" s="120"/>
      <c r="N844" s="120"/>
      <c r="O844" s="120"/>
      <c r="P844" s="120"/>
    </row>
    <row r="845" spans="6:16" x14ac:dyDescent="0.25">
      <c r="F845" s="120"/>
      <c r="G845" s="121"/>
      <c r="H845" s="120"/>
      <c r="I845" s="121"/>
      <c r="J845" s="53"/>
      <c r="K845" s="120"/>
      <c r="L845" s="120"/>
      <c r="M845" s="120"/>
      <c r="N845" s="120"/>
      <c r="O845" s="120"/>
      <c r="P845" s="120"/>
    </row>
    <row r="846" spans="6:16" x14ac:dyDescent="0.25">
      <c r="F846" s="120"/>
      <c r="G846" s="121"/>
      <c r="H846" s="120"/>
      <c r="I846" s="121"/>
      <c r="J846" s="53"/>
      <c r="K846" s="120"/>
      <c r="L846" s="120"/>
      <c r="M846" s="120"/>
      <c r="N846" s="120"/>
      <c r="O846" s="120"/>
      <c r="P846" s="120"/>
    </row>
    <row r="847" spans="6:16" x14ac:dyDescent="0.25">
      <c r="F847" s="120"/>
      <c r="G847" s="121"/>
      <c r="H847" s="120"/>
      <c r="I847" s="121"/>
      <c r="J847" s="53"/>
      <c r="K847" s="120"/>
      <c r="L847" s="120"/>
      <c r="M847" s="120"/>
      <c r="N847" s="120"/>
      <c r="O847" s="120"/>
      <c r="P847" s="120"/>
    </row>
    <row r="848" spans="6:16" x14ac:dyDescent="0.25">
      <c r="F848" s="120"/>
      <c r="G848" s="121"/>
      <c r="H848" s="120"/>
      <c r="I848" s="121"/>
      <c r="J848" s="53"/>
      <c r="K848" s="120"/>
      <c r="L848" s="120"/>
      <c r="M848" s="120"/>
      <c r="N848" s="120"/>
      <c r="O848" s="120"/>
      <c r="P848" s="120"/>
    </row>
    <row r="849" spans="6:16" x14ac:dyDescent="0.25">
      <c r="F849" s="120"/>
      <c r="G849" s="121"/>
      <c r="H849" s="120"/>
      <c r="I849" s="121"/>
      <c r="J849" s="53"/>
      <c r="K849" s="120"/>
      <c r="L849" s="120"/>
      <c r="M849" s="120"/>
      <c r="N849" s="120"/>
      <c r="O849" s="120"/>
      <c r="P849" s="120"/>
    </row>
    <row r="850" spans="6:16" x14ac:dyDescent="0.25">
      <c r="F850" s="120"/>
      <c r="G850" s="121"/>
      <c r="H850" s="120"/>
      <c r="I850" s="121"/>
      <c r="J850" s="53"/>
      <c r="K850" s="120"/>
      <c r="L850" s="120"/>
      <c r="M850" s="120"/>
      <c r="N850" s="120"/>
      <c r="O850" s="120"/>
      <c r="P850" s="120"/>
    </row>
    <row r="851" spans="6:16" x14ac:dyDescent="0.25">
      <c r="F851" s="120"/>
      <c r="G851" s="121"/>
      <c r="H851" s="120"/>
      <c r="I851" s="121"/>
      <c r="J851" s="53"/>
      <c r="K851" s="120"/>
      <c r="L851" s="120"/>
      <c r="M851" s="120"/>
      <c r="N851" s="120"/>
      <c r="O851" s="120"/>
      <c r="P851" s="120"/>
    </row>
    <row r="852" spans="6:16" x14ac:dyDescent="0.25">
      <c r="F852" s="120"/>
      <c r="G852" s="121"/>
      <c r="H852" s="120"/>
      <c r="I852" s="121"/>
      <c r="J852" s="53"/>
      <c r="K852" s="120"/>
      <c r="L852" s="120"/>
      <c r="M852" s="120"/>
      <c r="N852" s="120"/>
      <c r="O852" s="120"/>
      <c r="P852" s="120"/>
    </row>
    <row r="853" spans="6:16" x14ac:dyDescent="0.25">
      <c r="F853" s="120"/>
      <c r="G853" s="121"/>
      <c r="H853" s="120"/>
      <c r="I853" s="121"/>
      <c r="J853" s="53"/>
      <c r="K853" s="120"/>
      <c r="L853" s="120"/>
      <c r="M853" s="120"/>
      <c r="N853" s="120"/>
      <c r="O853" s="120"/>
      <c r="P853" s="120"/>
    </row>
    <row r="854" spans="6:16" x14ac:dyDescent="0.25">
      <c r="F854" s="120"/>
      <c r="G854" s="121"/>
      <c r="H854" s="120"/>
      <c r="I854" s="121"/>
      <c r="J854" s="53"/>
      <c r="K854" s="120"/>
      <c r="L854" s="120"/>
      <c r="M854" s="120"/>
      <c r="N854" s="120"/>
      <c r="O854" s="120"/>
      <c r="P854" s="120"/>
    </row>
    <row r="855" spans="6:16" x14ac:dyDescent="0.25">
      <c r="F855" s="120"/>
      <c r="G855" s="121"/>
      <c r="H855" s="120"/>
      <c r="I855" s="121"/>
      <c r="J855" s="53"/>
      <c r="K855" s="120"/>
      <c r="L855" s="120"/>
      <c r="M855" s="120"/>
      <c r="N855" s="120"/>
      <c r="O855" s="120"/>
      <c r="P855" s="120"/>
    </row>
    <row r="856" spans="6:16" x14ac:dyDescent="0.25">
      <c r="F856" s="120"/>
      <c r="G856" s="121"/>
      <c r="H856" s="120"/>
      <c r="I856" s="121"/>
      <c r="J856" s="53"/>
      <c r="K856" s="120"/>
      <c r="L856" s="120"/>
      <c r="M856" s="120"/>
      <c r="N856" s="120"/>
      <c r="O856" s="120"/>
      <c r="P856" s="120"/>
    </row>
    <row r="857" spans="6:16" x14ac:dyDescent="0.25">
      <c r="F857" s="120"/>
      <c r="G857" s="121"/>
      <c r="H857" s="120"/>
      <c r="I857" s="121"/>
      <c r="J857" s="53"/>
      <c r="K857" s="120"/>
      <c r="L857" s="120"/>
      <c r="M857" s="120"/>
      <c r="N857" s="120"/>
      <c r="O857" s="120"/>
      <c r="P857" s="120"/>
    </row>
    <row r="858" spans="6:16" x14ac:dyDescent="0.25">
      <c r="F858" s="120"/>
      <c r="G858" s="121"/>
      <c r="H858" s="120"/>
      <c r="I858" s="121"/>
      <c r="J858" s="53"/>
      <c r="K858" s="120"/>
      <c r="L858" s="120"/>
      <c r="M858" s="120"/>
      <c r="N858" s="120"/>
      <c r="O858" s="120"/>
      <c r="P858" s="120"/>
    </row>
    <row r="859" spans="6:16" x14ac:dyDescent="0.25">
      <c r="F859" s="120"/>
      <c r="G859" s="121"/>
      <c r="H859" s="120"/>
      <c r="I859" s="121"/>
      <c r="J859" s="53"/>
      <c r="K859" s="120"/>
      <c r="L859" s="120"/>
      <c r="M859" s="120"/>
      <c r="N859" s="120"/>
      <c r="O859" s="120"/>
      <c r="P859" s="120"/>
    </row>
    <row r="860" spans="6:16" x14ac:dyDescent="0.25">
      <c r="F860" s="120"/>
      <c r="G860" s="121"/>
      <c r="H860" s="120"/>
      <c r="I860" s="121"/>
      <c r="J860" s="53"/>
      <c r="K860" s="120"/>
      <c r="L860" s="120"/>
      <c r="M860" s="120"/>
      <c r="N860" s="120"/>
      <c r="O860" s="120"/>
      <c r="P860" s="120"/>
    </row>
    <row r="861" spans="6:16" x14ac:dyDescent="0.25">
      <c r="F861" s="120"/>
      <c r="G861" s="121"/>
      <c r="H861" s="120"/>
      <c r="I861" s="121"/>
      <c r="J861" s="53"/>
      <c r="K861" s="120"/>
      <c r="L861" s="120"/>
      <c r="M861" s="120"/>
      <c r="N861" s="120"/>
      <c r="O861" s="120"/>
      <c r="P861" s="120"/>
    </row>
    <row r="862" spans="6:16" x14ac:dyDescent="0.25">
      <c r="F862" s="120"/>
      <c r="G862" s="121"/>
      <c r="H862" s="120"/>
      <c r="I862" s="121"/>
      <c r="J862" s="53"/>
      <c r="K862" s="120"/>
      <c r="L862" s="120"/>
      <c r="M862" s="120"/>
      <c r="N862" s="120"/>
      <c r="O862" s="120"/>
      <c r="P862" s="120"/>
    </row>
    <row r="863" spans="6:16" x14ac:dyDescent="0.25">
      <c r="F863" s="120"/>
      <c r="G863" s="121"/>
      <c r="H863" s="120"/>
      <c r="I863" s="121"/>
      <c r="J863" s="53"/>
      <c r="K863" s="120"/>
      <c r="L863" s="120"/>
      <c r="M863" s="120"/>
      <c r="N863" s="120"/>
      <c r="O863" s="120"/>
      <c r="P863" s="120"/>
    </row>
    <row r="864" spans="6:16" x14ac:dyDescent="0.25">
      <c r="F864" s="120"/>
      <c r="G864" s="121"/>
      <c r="H864" s="120"/>
      <c r="I864" s="121"/>
      <c r="J864" s="53"/>
      <c r="K864" s="120"/>
      <c r="L864" s="120"/>
      <c r="M864" s="120"/>
      <c r="N864" s="120"/>
      <c r="O864" s="120"/>
      <c r="P864" s="120"/>
    </row>
    <row r="865" spans="6:16" x14ac:dyDescent="0.25">
      <c r="F865" s="120"/>
      <c r="G865" s="121"/>
      <c r="H865" s="120"/>
      <c r="I865" s="121"/>
      <c r="J865" s="53"/>
      <c r="K865" s="120"/>
      <c r="L865" s="120"/>
      <c r="M865" s="120"/>
      <c r="N865" s="120"/>
      <c r="O865" s="120"/>
      <c r="P865" s="120"/>
    </row>
    <row r="866" spans="6:16" x14ac:dyDescent="0.25">
      <c r="F866" s="120"/>
      <c r="G866" s="121"/>
      <c r="H866" s="120"/>
      <c r="I866" s="121"/>
      <c r="J866" s="53"/>
      <c r="K866" s="120"/>
      <c r="L866" s="120"/>
      <c r="M866" s="120"/>
      <c r="N866" s="120"/>
      <c r="O866" s="120"/>
      <c r="P866" s="120"/>
    </row>
    <row r="867" spans="6:16" x14ac:dyDescent="0.25">
      <c r="F867" s="120"/>
      <c r="G867" s="121"/>
      <c r="H867" s="120"/>
      <c r="I867" s="121"/>
      <c r="J867" s="53"/>
      <c r="K867" s="120"/>
      <c r="L867" s="120"/>
      <c r="M867" s="120"/>
      <c r="N867" s="120"/>
      <c r="O867" s="120"/>
      <c r="P867" s="120"/>
    </row>
    <row r="868" spans="6:16" x14ac:dyDescent="0.25">
      <c r="F868" s="120"/>
      <c r="G868" s="121"/>
      <c r="H868" s="120"/>
      <c r="I868" s="121"/>
      <c r="J868" s="53"/>
      <c r="K868" s="120"/>
      <c r="L868" s="120"/>
      <c r="M868" s="120"/>
      <c r="N868" s="120"/>
      <c r="O868" s="120"/>
      <c r="P868" s="120"/>
    </row>
    <row r="869" spans="6:16" x14ac:dyDescent="0.25">
      <c r="F869" s="120"/>
      <c r="G869" s="121"/>
      <c r="H869" s="120"/>
      <c r="I869" s="121"/>
      <c r="J869" s="53"/>
      <c r="K869" s="120"/>
      <c r="L869" s="120"/>
      <c r="M869" s="120"/>
      <c r="N869" s="120"/>
      <c r="O869" s="120"/>
      <c r="P869" s="120"/>
    </row>
    <row r="870" spans="6:16" x14ac:dyDescent="0.25">
      <c r="F870" s="120"/>
      <c r="G870" s="121"/>
      <c r="H870" s="120"/>
      <c r="I870" s="121"/>
      <c r="J870" s="53"/>
      <c r="K870" s="120"/>
      <c r="L870" s="120"/>
      <c r="M870" s="120"/>
      <c r="N870" s="120"/>
      <c r="O870" s="120"/>
      <c r="P870" s="120"/>
    </row>
    <row r="871" spans="6:16" x14ac:dyDescent="0.25">
      <c r="F871" s="120"/>
      <c r="G871" s="121"/>
      <c r="H871" s="120"/>
      <c r="I871" s="121"/>
      <c r="J871" s="53"/>
      <c r="K871" s="120"/>
      <c r="L871" s="120"/>
      <c r="M871" s="120"/>
      <c r="N871" s="120"/>
      <c r="O871" s="120"/>
      <c r="P871" s="120"/>
    </row>
    <row r="872" spans="6:16" x14ac:dyDescent="0.25">
      <c r="F872" s="120"/>
      <c r="G872" s="121"/>
      <c r="H872" s="120"/>
      <c r="I872" s="121"/>
      <c r="J872" s="53"/>
      <c r="K872" s="120"/>
      <c r="L872" s="120"/>
      <c r="M872" s="120"/>
      <c r="N872" s="120"/>
      <c r="O872" s="120"/>
      <c r="P872" s="120"/>
    </row>
    <row r="873" spans="6:16" x14ac:dyDescent="0.25">
      <c r="F873" s="120"/>
      <c r="G873" s="121"/>
      <c r="H873" s="120"/>
      <c r="I873" s="121"/>
      <c r="J873" s="53"/>
      <c r="K873" s="120"/>
      <c r="L873" s="120"/>
      <c r="M873" s="120"/>
      <c r="N873" s="120"/>
      <c r="O873" s="120"/>
      <c r="P873" s="120"/>
    </row>
    <row r="874" spans="6:16" x14ac:dyDescent="0.25">
      <c r="F874" s="120"/>
      <c r="G874" s="121"/>
      <c r="H874" s="120"/>
      <c r="I874" s="121"/>
      <c r="J874" s="53"/>
      <c r="K874" s="120"/>
      <c r="L874" s="120"/>
      <c r="M874" s="120"/>
      <c r="N874" s="120"/>
      <c r="O874" s="120"/>
      <c r="P874" s="120"/>
    </row>
    <row r="875" spans="6:16" x14ac:dyDescent="0.25">
      <c r="F875" s="120"/>
      <c r="G875" s="121"/>
      <c r="H875" s="120"/>
      <c r="I875" s="121"/>
      <c r="J875" s="53"/>
      <c r="K875" s="120"/>
      <c r="L875" s="120"/>
      <c r="M875" s="120"/>
      <c r="N875" s="120"/>
      <c r="O875" s="120"/>
      <c r="P875" s="120"/>
    </row>
    <row r="876" spans="6:16" x14ac:dyDescent="0.25">
      <c r="F876" s="120"/>
      <c r="G876" s="121"/>
      <c r="H876" s="120"/>
      <c r="I876" s="121"/>
      <c r="J876" s="53"/>
      <c r="K876" s="120"/>
      <c r="L876" s="120"/>
      <c r="M876" s="120"/>
      <c r="N876" s="120"/>
      <c r="O876" s="120"/>
      <c r="P876" s="120"/>
    </row>
    <row r="877" spans="6:16" x14ac:dyDescent="0.25">
      <c r="F877" s="120"/>
      <c r="G877" s="121"/>
      <c r="H877" s="120"/>
      <c r="I877" s="121"/>
      <c r="J877" s="53"/>
      <c r="K877" s="120"/>
      <c r="L877" s="120"/>
      <c r="M877" s="120"/>
      <c r="N877" s="120"/>
      <c r="O877" s="120"/>
      <c r="P877" s="120"/>
    </row>
    <row r="878" spans="6:16" x14ac:dyDescent="0.25">
      <c r="F878" s="120"/>
      <c r="G878" s="121"/>
      <c r="H878" s="120"/>
      <c r="I878" s="121"/>
      <c r="J878" s="53"/>
      <c r="K878" s="120"/>
      <c r="L878" s="120"/>
      <c r="M878" s="120"/>
      <c r="N878" s="120"/>
      <c r="O878" s="120"/>
      <c r="P878" s="120"/>
    </row>
    <row r="879" spans="6:16" x14ac:dyDescent="0.25">
      <c r="F879" s="120"/>
      <c r="G879" s="121"/>
      <c r="H879" s="120"/>
      <c r="I879" s="121"/>
      <c r="J879" s="53"/>
      <c r="K879" s="120"/>
      <c r="L879" s="120"/>
      <c r="M879" s="120"/>
      <c r="N879" s="120"/>
      <c r="O879" s="120"/>
      <c r="P879" s="120"/>
    </row>
    <row r="880" spans="6:16" x14ac:dyDescent="0.25">
      <c r="F880" s="120"/>
      <c r="G880" s="121"/>
      <c r="H880" s="120"/>
      <c r="I880" s="121"/>
      <c r="J880" s="53"/>
      <c r="K880" s="120"/>
      <c r="L880" s="120"/>
      <c r="M880" s="120"/>
      <c r="N880" s="120"/>
      <c r="O880" s="120"/>
      <c r="P880" s="120"/>
    </row>
    <row r="881" spans="6:16" x14ac:dyDescent="0.25">
      <c r="F881" s="120"/>
      <c r="G881" s="121"/>
      <c r="H881" s="120"/>
      <c r="I881" s="121"/>
      <c r="J881" s="53"/>
      <c r="K881" s="120"/>
      <c r="L881" s="120"/>
      <c r="M881" s="120"/>
      <c r="N881" s="120"/>
      <c r="O881" s="120"/>
      <c r="P881" s="120"/>
    </row>
    <row r="882" spans="6:16" x14ac:dyDescent="0.25">
      <c r="F882" s="120"/>
      <c r="G882" s="121"/>
      <c r="H882" s="120"/>
      <c r="I882" s="121"/>
      <c r="J882" s="53"/>
      <c r="K882" s="120"/>
      <c r="L882" s="120"/>
      <c r="M882" s="120"/>
      <c r="N882" s="120"/>
      <c r="O882" s="120"/>
      <c r="P882" s="120"/>
    </row>
    <row r="883" spans="6:16" x14ac:dyDescent="0.25">
      <c r="F883" s="120"/>
      <c r="G883" s="121"/>
      <c r="H883" s="120"/>
      <c r="I883" s="121"/>
      <c r="J883" s="53"/>
      <c r="K883" s="120"/>
      <c r="L883" s="120"/>
      <c r="M883" s="120"/>
      <c r="N883" s="120"/>
      <c r="O883" s="120"/>
      <c r="P883" s="120"/>
    </row>
    <row r="884" spans="6:16" x14ac:dyDescent="0.25">
      <c r="F884" s="120"/>
      <c r="G884" s="121"/>
      <c r="H884" s="120"/>
      <c r="I884" s="121"/>
      <c r="J884" s="53"/>
      <c r="K884" s="120"/>
      <c r="L884" s="120"/>
      <c r="M884" s="120"/>
      <c r="N884" s="120"/>
      <c r="O884" s="120"/>
      <c r="P884" s="120"/>
    </row>
    <row r="885" spans="6:16" x14ac:dyDescent="0.25">
      <c r="F885" s="120"/>
      <c r="G885" s="121"/>
      <c r="H885" s="120"/>
      <c r="I885" s="121"/>
      <c r="J885" s="53"/>
      <c r="K885" s="120"/>
      <c r="L885" s="120"/>
      <c r="M885" s="120"/>
      <c r="N885" s="120"/>
      <c r="O885" s="120"/>
      <c r="P885" s="120"/>
    </row>
    <row r="886" spans="6:16" x14ac:dyDescent="0.25">
      <c r="F886" s="120"/>
      <c r="G886" s="121"/>
      <c r="H886" s="120"/>
      <c r="I886" s="121"/>
      <c r="J886" s="53"/>
      <c r="K886" s="120"/>
      <c r="L886" s="120"/>
      <c r="M886" s="120"/>
      <c r="N886" s="120"/>
      <c r="O886" s="120"/>
      <c r="P886" s="120"/>
    </row>
    <row r="887" spans="6:16" x14ac:dyDescent="0.25">
      <c r="F887" s="120"/>
      <c r="G887" s="121"/>
      <c r="H887" s="120"/>
      <c r="I887" s="121"/>
      <c r="J887" s="53"/>
      <c r="K887" s="120"/>
      <c r="L887" s="120"/>
      <c r="M887" s="120"/>
      <c r="N887" s="120"/>
      <c r="O887" s="120"/>
      <c r="P887" s="120"/>
    </row>
    <row r="888" spans="6:16" x14ac:dyDescent="0.25">
      <c r="F888" s="120"/>
      <c r="G888" s="121"/>
      <c r="H888" s="120"/>
      <c r="I888" s="121"/>
      <c r="J888" s="53"/>
      <c r="K888" s="120"/>
      <c r="L888" s="120"/>
      <c r="M888" s="120"/>
      <c r="N888" s="120"/>
      <c r="O888" s="120"/>
      <c r="P888" s="120"/>
    </row>
    <row r="889" spans="6:16" x14ac:dyDescent="0.25">
      <c r="F889" s="120"/>
      <c r="G889" s="121"/>
      <c r="H889" s="120"/>
      <c r="I889" s="121"/>
      <c r="J889" s="53"/>
      <c r="K889" s="120"/>
      <c r="L889" s="120"/>
      <c r="M889" s="120"/>
      <c r="N889" s="120"/>
      <c r="O889" s="120"/>
      <c r="P889" s="120"/>
    </row>
    <row r="890" spans="6:16" x14ac:dyDescent="0.25">
      <c r="F890" s="120"/>
      <c r="G890" s="121"/>
      <c r="H890" s="120"/>
      <c r="I890" s="121"/>
      <c r="J890" s="53"/>
      <c r="K890" s="120"/>
      <c r="L890" s="120"/>
      <c r="M890" s="120"/>
      <c r="N890" s="120"/>
      <c r="O890" s="120"/>
      <c r="P890" s="120"/>
    </row>
    <row r="891" spans="6:16" x14ac:dyDescent="0.25">
      <c r="F891" s="120"/>
      <c r="G891" s="121"/>
      <c r="H891" s="120"/>
      <c r="I891" s="121"/>
      <c r="J891" s="53"/>
      <c r="K891" s="120"/>
      <c r="L891" s="120"/>
      <c r="M891" s="120"/>
      <c r="N891" s="120"/>
      <c r="O891" s="120"/>
      <c r="P891" s="120"/>
    </row>
    <row r="892" spans="6:16" x14ac:dyDescent="0.25">
      <c r="F892" s="120"/>
      <c r="G892" s="121"/>
      <c r="H892" s="120"/>
      <c r="I892" s="121"/>
      <c r="J892" s="53"/>
      <c r="K892" s="120"/>
      <c r="L892" s="120"/>
      <c r="M892" s="120"/>
      <c r="N892" s="120"/>
      <c r="O892" s="120"/>
      <c r="P892" s="120"/>
    </row>
    <row r="893" spans="6:16" x14ac:dyDescent="0.25">
      <c r="F893" s="120"/>
      <c r="G893" s="121"/>
      <c r="H893" s="120"/>
      <c r="I893" s="121"/>
      <c r="J893" s="53"/>
      <c r="K893" s="120"/>
      <c r="L893" s="120"/>
      <c r="M893" s="120"/>
      <c r="N893" s="120"/>
      <c r="O893" s="120"/>
      <c r="P893" s="120"/>
    </row>
    <row r="894" spans="6:16" x14ac:dyDescent="0.25">
      <c r="F894" s="120"/>
      <c r="G894" s="121"/>
      <c r="H894" s="120"/>
      <c r="I894" s="121"/>
      <c r="J894" s="53"/>
      <c r="K894" s="120"/>
      <c r="L894" s="120"/>
      <c r="M894" s="120"/>
      <c r="N894" s="120"/>
      <c r="O894" s="120"/>
      <c r="P894" s="120"/>
    </row>
    <row r="895" spans="6:16" x14ac:dyDescent="0.25">
      <c r="F895" s="120"/>
      <c r="G895" s="121"/>
      <c r="H895" s="120"/>
      <c r="I895" s="121"/>
      <c r="J895" s="53"/>
      <c r="K895" s="120"/>
      <c r="L895" s="120"/>
      <c r="M895" s="120"/>
      <c r="N895" s="120"/>
      <c r="O895" s="120"/>
      <c r="P895" s="120"/>
    </row>
    <row r="896" spans="6:16" x14ac:dyDescent="0.25">
      <c r="F896" s="120"/>
      <c r="G896" s="121"/>
      <c r="H896" s="120"/>
      <c r="I896" s="121"/>
      <c r="J896" s="53"/>
      <c r="K896" s="120"/>
      <c r="L896" s="120"/>
      <c r="M896" s="120"/>
      <c r="N896" s="120"/>
      <c r="O896" s="120"/>
      <c r="P896" s="120"/>
    </row>
    <row r="897" spans="6:16" x14ac:dyDescent="0.25">
      <c r="F897" s="120"/>
      <c r="G897" s="121"/>
      <c r="H897" s="120"/>
      <c r="I897" s="121"/>
      <c r="J897" s="53"/>
      <c r="K897" s="120"/>
      <c r="L897" s="120"/>
      <c r="M897" s="120"/>
      <c r="N897" s="120"/>
      <c r="O897" s="120"/>
      <c r="P897" s="120"/>
    </row>
    <row r="898" spans="6:16" x14ac:dyDescent="0.25">
      <c r="F898" s="120"/>
      <c r="G898" s="121"/>
      <c r="H898" s="120"/>
      <c r="I898" s="121"/>
      <c r="J898" s="53"/>
      <c r="K898" s="120"/>
      <c r="L898" s="120"/>
      <c r="M898" s="120"/>
      <c r="N898" s="120"/>
      <c r="O898" s="120"/>
      <c r="P898" s="120"/>
    </row>
    <row r="899" spans="6:16" x14ac:dyDescent="0.25">
      <c r="F899" s="120"/>
      <c r="G899" s="121"/>
      <c r="H899" s="120"/>
      <c r="I899" s="121"/>
      <c r="J899" s="53"/>
      <c r="K899" s="120"/>
      <c r="L899" s="120"/>
      <c r="M899" s="120"/>
      <c r="N899" s="120"/>
      <c r="O899" s="120"/>
      <c r="P899" s="120"/>
    </row>
    <row r="900" spans="6:16" x14ac:dyDescent="0.25">
      <c r="F900" s="120"/>
      <c r="G900" s="121"/>
      <c r="H900" s="120"/>
      <c r="I900" s="121"/>
      <c r="J900" s="53"/>
      <c r="K900" s="120"/>
      <c r="L900" s="120"/>
      <c r="M900" s="120"/>
      <c r="N900" s="120"/>
      <c r="O900" s="120"/>
      <c r="P900" s="120"/>
    </row>
    <row r="901" spans="6:16" x14ac:dyDescent="0.25">
      <c r="F901" s="120"/>
      <c r="G901" s="121"/>
      <c r="H901" s="120"/>
      <c r="I901" s="121"/>
      <c r="J901" s="53"/>
      <c r="K901" s="120"/>
      <c r="L901" s="120"/>
      <c r="M901" s="120"/>
      <c r="N901" s="120"/>
      <c r="O901" s="120"/>
      <c r="P901" s="120"/>
    </row>
    <row r="902" spans="6:16" x14ac:dyDescent="0.25">
      <c r="F902" s="120"/>
      <c r="G902" s="121"/>
      <c r="H902" s="120"/>
      <c r="I902" s="121"/>
      <c r="J902" s="53"/>
      <c r="K902" s="120"/>
      <c r="L902" s="120"/>
      <c r="M902" s="120"/>
      <c r="N902" s="120"/>
      <c r="O902" s="120"/>
      <c r="P902" s="120"/>
    </row>
    <row r="903" spans="6:16" x14ac:dyDescent="0.25">
      <c r="F903" s="120"/>
      <c r="G903" s="121"/>
      <c r="H903" s="120"/>
      <c r="I903" s="121"/>
      <c r="J903" s="53"/>
      <c r="K903" s="120"/>
      <c r="L903" s="120"/>
      <c r="M903" s="120"/>
      <c r="N903" s="120"/>
      <c r="O903" s="120"/>
      <c r="P903" s="120"/>
    </row>
    <row r="904" spans="6:16" x14ac:dyDescent="0.25">
      <c r="F904" s="120"/>
      <c r="G904" s="121"/>
      <c r="H904" s="120"/>
      <c r="I904" s="121"/>
      <c r="J904" s="53"/>
      <c r="K904" s="120"/>
      <c r="L904" s="120"/>
      <c r="M904" s="120"/>
      <c r="N904" s="120"/>
      <c r="O904" s="120"/>
      <c r="P904" s="120"/>
    </row>
    <row r="905" spans="6:16" x14ac:dyDescent="0.25">
      <c r="F905" s="120"/>
      <c r="G905" s="121"/>
      <c r="H905" s="120"/>
      <c r="I905" s="121"/>
      <c r="J905" s="53"/>
      <c r="K905" s="120"/>
      <c r="L905" s="120"/>
      <c r="M905" s="120"/>
      <c r="N905" s="120"/>
      <c r="O905" s="120"/>
      <c r="P905" s="120"/>
    </row>
    <row r="906" spans="6:16" x14ac:dyDescent="0.25">
      <c r="F906" s="120"/>
      <c r="G906" s="121"/>
      <c r="H906" s="120"/>
      <c r="I906" s="121"/>
      <c r="J906" s="53"/>
      <c r="K906" s="120"/>
      <c r="L906" s="120"/>
      <c r="M906" s="120"/>
      <c r="N906" s="120"/>
      <c r="O906" s="120"/>
      <c r="P906" s="120"/>
    </row>
    <row r="907" spans="6:16" x14ac:dyDescent="0.25">
      <c r="F907" s="120"/>
      <c r="G907" s="121"/>
      <c r="H907" s="120"/>
      <c r="I907" s="121"/>
      <c r="J907" s="53"/>
      <c r="K907" s="120"/>
      <c r="L907" s="120"/>
      <c r="M907" s="120"/>
      <c r="N907" s="120"/>
      <c r="O907" s="120"/>
      <c r="P907" s="120"/>
    </row>
    <row r="908" spans="6:16" x14ac:dyDescent="0.25">
      <c r="F908" s="120"/>
      <c r="G908" s="121"/>
      <c r="H908" s="120"/>
      <c r="I908" s="121"/>
      <c r="J908" s="53"/>
      <c r="K908" s="120"/>
      <c r="L908" s="120"/>
      <c r="M908" s="120"/>
      <c r="N908" s="120"/>
      <c r="O908" s="120"/>
      <c r="P908" s="120"/>
    </row>
    <row r="909" spans="6:16" x14ac:dyDescent="0.25">
      <c r="F909" s="120"/>
      <c r="G909" s="121"/>
      <c r="H909" s="120"/>
      <c r="I909" s="121"/>
      <c r="J909" s="53"/>
      <c r="K909" s="120"/>
      <c r="L909" s="120"/>
      <c r="M909" s="120"/>
      <c r="N909" s="120"/>
      <c r="O909" s="120"/>
      <c r="P909" s="120"/>
    </row>
    <row r="910" spans="6:16" x14ac:dyDescent="0.25">
      <c r="F910" s="120"/>
      <c r="G910" s="121"/>
      <c r="H910" s="120"/>
      <c r="I910" s="121"/>
      <c r="J910" s="53"/>
      <c r="K910" s="120"/>
      <c r="L910" s="120"/>
      <c r="M910" s="120"/>
      <c r="N910" s="120"/>
      <c r="O910" s="120"/>
      <c r="P910" s="120"/>
    </row>
    <row r="911" spans="6:16" x14ac:dyDescent="0.25">
      <c r="F911" s="120"/>
      <c r="G911" s="121"/>
      <c r="H911" s="120"/>
      <c r="I911" s="121"/>
      <c r="J911" s="53"/>
      <c r="K911" s="120"/>
      <c r="L911" s="120"/>
      <c r="M911" s="120"/>
      <c r="N911" s="120"/>
      <c r="O911" s="120"/>
      <c r="P911" s="120"/>
    </row>
    <row r="912" spans="6:16" x14ac:dyDescent="0.25">
      <c r="F912" s="120"/>
      <c r="G912" s="121"/>
      <c r="H912" s="120"/>
      <c r="I912" s="121"/>
      <c r="J912" s="53"/>
      <c r="K912" s="120"/>
      <c r="L912" s="120"/>
      <c r="M912" s="120"/>
      <c r="N912" s="120"/>
      <c r="O912" s="120"/>
      <c r="P912" s="120"/>
    </row>
    <row r="913" spans="6:16" x14ac:dyDescent="0.25">
      <c r="F913" s="120"/>
      <c r="G913" s="121"/>
      <c r="H913" s="120"/>
      <c r="I913" s="121"/>
      <c r="J913" s="53"/>
      <c r="K913" s="120"/>
      <c r="L913" s="120"/>
      <c r="M913" s="120"/>
      <c r="N913" s="120"/>
      <c r="O913" s="120"/>
      <c r="P913" s="120"/>
    </row>
    <row r="914" spans="6:16" x14ac:dyDescent="0.25">
      <c r="F914" s="120"/>
      <c r="G914" s="121"/>
      <c r="H914" s="120"/>
      <c r="I914" s="121"/>
      <c r="J914" s="53"/>
      <c r="K914" s="120"/>
      <c r="L914" s="120"/>
      <c r="M914" s="120"/>
      <c r="N914" s="120"/>
      <c r="O914" s="120"/>
      <c r="P914" s="120"/>
    </row>
    <row r="915" spans="6:16" x14ac:dyDescent="0.25">
      <c r="F915" s="120"/>
      <c r="G915" s="121"/>
      <c r="H915" s="120"/>
      <c r="I915" s="121"/>
      <c r="J915" s="53"/>
      <c r="K915" s="120"/>
      <c r="L915" s="120"/>
      <c r="M915" s="120"/>
      <c r="N915" s="120"/>
      <c r="O915" s="120"/>
      <c r="P915" s="120"/>
    </row>
    <row r="916" spans="6:16" x14ac:dyDescent="0.25">
      <c r="F916" s="120"/>
      <c r="G916" s="121"/>
      <c r="H916" s="120"/>
      <c r="I916" s="121"/>
      <c r="J916" s="53"/>
      <c r="K916" s="120"/>
      <c r="L916" s="120"/>
      <c r="M916" s="120"/>
      <c r="N916" s="120"/>
      <c r="O916" s="120"/>
      <c r="P916" s="120"/>
    </row>
    <row r="917" spans="6:16" x14ac:dyDescent="0.25">
      <c r="F917" s="120"/>
      <c r="G917" s="121"/>
      <c r="H917" s="120"/>
      <c r="I917" s="121"/>
      <c r="J917" s="53"/>
      <c r="K917" s="120"/>
      <c r="L917" s="120"/>
      <c r="M917" s="120"/>
      <c r="N917" s="120"/>
      <c r="O917" s="120"/>
      <c r="P917" s="120"/>
    </row>
    <row r="918" spans="6:16" x14ac:dyDescent="0.25">
      <c r="F918" s="120"/>
      <c r="G918" s="121"/>
      <c r="H918" s="120"/>
      <c r="I918" s="121"/>
      <c r="J918" s="53"/>
      <c r="K918" s="120"/>
      <c r="L918" s="120"/>
      <c r="M918" s="120"/>
      <c r="N918" s="120"/>
      <c r="O918" s="120"/>
      <c r="P918" s="120"/>
    </row>
    <row r="919" spans="6:16" x14ac:dyDescent="0.25">
      <c r="F919" s="120"/>
      <c r="G919" s="121"/>
      <c r="H919" s="120"/>
      <c r="I919" s="121"/>
      <c r="J919" s="53"/>
      <c r="K919" s="120"/>
      <c r="L919" s="120"/>
      <c r="M919" s="120"/>
      <c r="N919" s="120"/>
      <c r="O919" s="120"/>
      <c r="P919" s="120"/>
    </row>
    <row r="920" spans="6:16" x14ac:dyDescent="0.25">
      <c r="F920" s="120"/>
      <c r="G920" s="121"/>
      <c r="H920" s="120"/>
      <c r="I920" s="121"/>
      <c r="J920" s="53"/>
      <c r="K920" s="120"/>
      <c r="L920" s="120"/>
      <c r="M920" s="120"/>
      <c r="N920" s="120"/>
      <c r="O920" s="120"/>
      <c r="P920" s="120"/>
    </row>
    <row r="921" spans="6:16" x14ac:dyDescent="0.25">
      <c r="F921" s="120"/>
      <c r="G921" s="121"/>
      <c r="H921" s="120"/>
      <c r="I921" s="121"/>
      <c r="J921" s="53"/>
      <c r="K921" s="120"/>
      <c r="L921" s="120"/>
      <c r="M921" s="120"/>
      <c r="N921" s="120"/>
      <c r="O921" s="120"/>
      <c r="P921" s="120"/>
    </row>
    <row r="922" spans="6:16" x14ac:dyDescent="0.25">
      <c r="F922" s="120"/>
      <c r="G922" s="121"/>
      <c r="H922" s="120"/>
      <c r="I922" s="121"/>
      <c r="J922" s="53"/>
      <c r="K922" s="120"/>
      <c r="L922" s="120"/>
      <c r="M922" s="120"/>
      <c r="N922" s="120"/>
      <c r="O922" s="120"/>
      <c r="P922" s="120"/>
    </row>
    <row r="923" spans="6:16" x14ac:dyDescent="0.25">
      <c r="F923" s="120"/>
      <c r="G923" s="121"/>
      <c r="H923" s="120"/>
      <c r="I923" s="121"/>
      <c r="J923" s="53"/>
      <c r="K923" s="120"/>
      <c r="L923" s="120"/>
      <c r="M923" s="120"/>
      <c r="N923" s="120"/>
      <c r="O923" s="120"/>
      <c r="P923" s="120"/>
    </row>
    <row r="924" spans="6:16" x14ac:dyDescent="0.25">
      <c r="F924" s="120"/>
      <c r="G924" s="121"/>
      <c r="H924" s="120"/>
      <c r="I924" s="121"/>
      <c r="J924" s="53"/>
      <c r="K924" s="120"/>
      <c r="L924" s="120"/>
      <c r="M924" s="120"/>
      <c r="N924" s="120"/>
      <c r="O924" s="120"/>
      <c r="P924" s="120"/>
    </row>
    <row r="925" spans="6:16" x14ac:dyDescent="0.25">
      <c r="F925" s="120"/>
      <c r="G925" s="121"/>
      <c r="H925" s="120"/>
      <c r="I925" s="121"/>
      <c r="J925" s="53"/>
      <c r="K925" s="120"/>
      <c r="L925" s="120"/>
      <c r="M925" s="120"/>
      <c r="N925" s="120"/>
      <c r="O925" s="120"/>
      <c r="P925" s="120"/>
    </row>
    <row r="926" spans="6:16" x14ac:dyDescent="0.25">
      <c r="F926" s="120"/>
      <c r="G926" s="121"/>
      <c r="H926" s="120"/>
      <c r="I926" s="121"/>
      <c r="J926" s="53"/>
      <c r="K926" s="120"/>
      <c r="L926" s="120"/>
      <c r="M926" s="120"/>
      <c r="N926" s="120"/>
      <c r="O926" s="120"/>
      <c r="P926" s="120"/>
    </row>
    <row r="927" spans="6:16" x14ac:dyDescent="0.25">
      <c r="F927" s="120"/>
      <c r="G927" s="121"/>
      <c r="H927" s="120"/>
      <c r="I927" s="121"/>
      <c r="J927" s="53"/>
      <c r="K927" s="120"/>
      <c r="L927" s="120"/>
      <c r="M927" s="120"/>
      <c r="N927" s="120"/>
      <c r="O927" s="120"/>
      <c r="P927" s="120"/>
    </row>
    <row r="928" spans="6:16" x14ac:dyDescent="0.25">
      <c r="F928" s="120"/>
      <c r="G928" s="121"/>
      <c r="H928" s="120"/>
      <c r="I928" s="121"/>
      <c r="J928" s="53"/>
      <c r="K928" s="120"/>
      <c r="L928" s="120"/>
      <c r="M928" s="120"/>
      <c r="N928" s="120"/>
      <c r="O928" s="120"/>
      <c r="P928" s="120"/>
    </row>
    <row r="929" spans="6:16" x14ac:dyDescent="0.25">
      <c r="F929" s="120"/>
      <c r="G929" s="121"/>
      <c r="H929" s="120"/>
      <c r="I929" s="121"/>
      <c r="J929" s="53"/>
      <c r="K929" s="120"/>
      <c r="L929" s="120"/>
      <c r="M929" s="120"/>
      <c r="N929" s="120"/>
      <c r="O929" s="120"/>
      <c r="P929" s="120"/>
    </row>
    <row r="930" spans="6:16" x14ac:dyDescent="0.25">
      <c r="F930" s="120"/>
      <c r="G930" s="121"/>
      <c r="H930" s="120"/>
      <c r="I930" s="121"/>
      <c r="J930" s="53"/>
      <c r="K930" s="120"/>
      <c r="L930" s="120"/>
      <c r="M930" s="120"/>
      <c r="N930" s="120"/>
      <c r="O930" s="120"/>
      <c r="P930" s="120"/>
    </row>
    <row r="931" spans="6:16" x14ac:dyDescent="0.25">
      <c r="F931" s="120"/>
      <c r="G931" s="121"/>
      <c r="H931" s="120"/>
      <c r="I931" s="121"/>
      <c r="J931" s="53"/>
      <c r="K931" s="120"/>
      <c r="L931" s="120"/>
      <c r="M931" s="120"/>
      <c r="N931" s="120"/>
      <c r="O931" s="120"/>
      <c r="P931" s="120"/>
    </row>
    <row r="932" spans="6:16" x14ac:dyDescent="0.25">
      <c r="F932" s="120"/>
      <c r="G932" s="121"/>
      <c r="H932" s="120"/>
      <c r="I932" s="121"/>
      <c r="J932" s="53"/>
      <c r="K932" s="120"/>
      <c r="L932" s="120"/>
      <c r="M932" s="120"/>
      <c r="N932" s="120"/>
      <c r="O932" s="120"/>
      <c r="P932" s="120"/>
    </row>
    <row r="933" spans="6:16" x14ac:dyDescent="0.25">
      <c r="F933" s="120"/>
      <c r="G933" s="121"/>
      <c r="H933" s="120"/>
      <c r="I933" s="121"/>
      <c r="J933" s="53"/>
      <c r="K933" s="120"/>
      <c r="L933" s="120"/>
      <c r="M933" s="120"/>
      <c r="N933" s="120"/>
      <c r="O933" s="120"/>
      <c r="P933" s="120"/>
    </row>
    <row r="934" spans="6:16" x14ac:dyDescent="0.25">
      <c r="F934" s="120"/>
      <c r="G934" s="121"/>
      <c r="H934" s="120"/>
      <c r="I934" s="121"/>
      <c r="J934" s="53"/>
      <c r="K934" s="120"/>
      <c r="L934" s="120"/>
      <c r="M934" s="120"/>
      <c r="N934" s="120"/>
      <c r="O934" s="120"/>
      <c r="P934" s="120"/>
    </row>
    <row r="935" spans="6:16" x14ac:dyDescent="0.25">
      <c r="F935" s="120"/>
      <c r="G935" s="121"/>
      <c r="H935" s="120"/>
      <c r="I935" s="121"/>
      <c r="J935" s="53"/>
      <c r="K935" s="120"/>
      <c r="L935" s="120"/>
      <c r="M935" s="120"/>
      <c r="N935" s="120"/>
      <c r="O935" s="120"/>
      <c r="P935" s="120"/>
    </row>
    <row r="936" spans="6:16" x14ac:dyDescent="0.25">
      <c r="F936" s="120"/>
      <c r="G936" s="121"/>
      <c r="H936" s="120"/>
      <c r="I936" s="121"/>
      <c r="J936" s="53"/>
      <c r="K936" s="120"/>
      <c r="L936" s="120"/>
      <c r="M936" s="120"/>
      <c r="N936" s="120"/>
      <c r="O936" s="120"/>
      <c r="P936" s="120"/>
    </row>
    <row r="937" spans="6:16" x14ac:dyDescent="0.25">
      <c r="F937" s="120"/>
      <c r="G937" s="121"/>
      <c r="H937" s="120"/>
      <c r="I937" s="121"/>
      <c r="J937" s="53"/>
      <c r="K937" s="120"/>
      <c r="L937" s="120"/>
      <c r="M937" s="120"/>
      <c r="N937" s="120"/>
      <c r="O937" s="120"/>
      <c r="P937" s="120"/>
    </row>
    <row r="938" spans="6:16" x14ac:dyDescent="0.25">
      <c r="F938" s="120"/>
      <c r="G938" s="121"/>
      <c r="H938" s="120"/>
      <c r="I938" s="121"/>
      <c r="J938" s="53"/>
      <c r="K938" s="120"/>
      <c r="L938" s="120"/>
      <c r="M938" s="120"/>
      <c r="N938" s="120"/>
      <c r="O938" s="120"/>
      <c r="P938" s="120"/>
    </row>
    <row r="939" spans="6:16" x14ac:dyDescent="0.25">
      <c r="F939" s="120"/>
      <c r="G939" s="121"/>
      <c r="H939" s="120"/>
      <c r="I939" s="121"/>
      <c r="J939" s="53"/>
      <c r="K939" s="120"/>
      <c r="L939" s="120"/>
      <c r="M939" s="120"/>
      <c r="N939" s="120"/>
      <c r="O939" s="120"/>
      <c r="P939" s="120"/>
    </row>
    <row r="940" spans="6:16" x14ac:dyDescent="0.25">
      <c r="F940" s="120"/>
      <c r="G940" s="121"/>
      <c r="H940" s="120"/>
      <c r="I940" s="121"/>
      <c r="J940" s="53"/>
      <c r="K940" s="120"/>
      <c r="L940" s="120"/>
      <c r="M940" s="120"/>
      <c r="N940" s="120"/>
      <c r="O940" s="120"/>
      <c r="P940" s="120"/>
    </row>
    <row r="941" spans="6:16" x14ac:dyDescent="0.25">
      <c r="F941" s="120"/>
      <c r="G941" s="121"/>
      <c r="H941" s="120"/>
      <c r="I941" s="121"/>
      <c r="J941" s="53"/>
      <c r="K941" s="120"/>
      <c r="L941" s="120"/>
      <c r="M941" s="120"/>
      <c r="N941" s="120"/>
      <c r="O941" s="120"/>
      <c r="P941" s="120"/>
    </row>
    <row r="942" spans="6:16" x14ac:dyDescent="0.25">
      <c r="F942" s="120"/>
      <c r="G942" s="121"/>
      <c r="H942" s="120"/>
      <c r="I942" s="121"/>
      <c r="J942" s="53"/>
      <c r="K942" s="120"/>
      <c r="L942" s="120"/>
      <c r="M942" s="120"/>
      <c r="N942" s="120"/>
      <c r="O942" s="120"/>
      <c r="P942" s="120"/>
    </row>
    <row r="943" spans="6:16" x14ac:dyDescent="0.25">
      <c r="F943" s="120"/>
      <c r="G943" s="121"/>
      <c r="H943" s="120"/>
      <c r="I943" s="121"/>
      <c r="J943" s="53"/>
      <c r="K943" s="120"/>
      <c r="L943" s="120"/>
      <c r="M943" s="120"/>
      <c r="N943" s="120"/>
      <c r="O943" s="120"/>
      <c r="P943" s="120"/>
    </row>
    <row r="944" spans="6:16" x14ac:dyDescent="0.25">
      <c r="F944" s="120"/>
      <c r="G944" s="121"/>
      <c r="H944" s="120"/>
      <c r="I944" s="121"/>
      <c r="J944" s="53"/>
      <c r="K944" s="120"/>
      <c r="L944" s="120"/>
      <c r="M944" s="120"/>
      <c r="N944" s="120"/>
      <c r="O944" s="120"/>
      <c r="P944" s="120"/>
    </row>
    <row r="945" spans="6:16" x14ac:dyDescent="0.25">
      <c r="F945" s="120"/>
      <c r="G945" s="121"/>
      <c r="H945" s="120"/>
      <c r="I945" s="121"/>
      <c r="J945" s="53"/>
      <c r="K945" s="120"/>
      <c r="L945" s="120"/>
      <c r="M945" s="120"/>
      <c r="N945" s="120"/>
      <c r="O945" s="120"/>
      <c r="P945" s="120"/>
    </row>
    <row r="946" spans="6:16" x14ac:dyDescent="0.25">
      <c r="F946" s="120"/>
      <c r="G946" s="121"/>
      <c r="H946" s="120"/>
      <c r="I946" s="121"/>
      <c r="J946" s="53"/>
      <c r="K946" s="120"/>
      <c r="L946" s="120"/>
      <c r="M946" s="120"/>
      <c r="N946" s="120"/>
      <c r="O946" s="120"/>
      <c r="P946" s="120"/>
    </row>
    <row r="947" spans="6:16" x14ac:dyDescent="0.25">
      <c r="F947" s="120"/>
      <c r="G947" s="121"/>
      <c r="H947" s="120"/>
      <c r="I947" s="121"/>
      <c r="J947" s="53"/>
      <c r="K947" s="120"/>
      <c r="L947" s="120"/>
      <c r="M947" s="120"/>
      <c r="N947" s="120"/>
      <c r="O947" s="120"/>
      <c r="P947" s="120"/>
    </row>
    <row r="948" spans="6:16" x14ac:dyDescent="0.25">
      <c r="F948" s="120"/>
      <c r="G948" s="121"/>
      <c r="H948" s="120"/>
      <c r="I948" s="121"/>
      <c r="J948" s="53"/>
      <c r="K948" s="120"/>
      <c r="L948" s="120"/>
      <c r="M948" s="120"/>
      <c r="N948" s="120"/>
      <c r="O948" s="120"/>
      <c r="P948" s="120"/>
    </row>
    <row r="949" spans="6:16" x14ac:dyDescent="0.25">
      <c r="F949" s="120"/>
      <c r="G949" s="121"/>
      <c r="H949" s="120"/>
      <c r="I949" s="121"/>
      <c r="J949" s="53"/>
      <c r="K949" s="120"/>
      <c r="L949" s="120"/>
      <c r="M949" s="120"/>
      <c r="N949" s="120"/>
      <c r="O949" s="120"/>
      <c r="P949" s="120"/>
    </row>
    <row r="950" spans="6:16" x14ac:dyDescent="0.25">
      <c r="F950" s="120"/>
      <c r="G950" s="121"/>
      <c r="H950" s="120"/>
      <c r="I950" s="121"/>
      <c r="J950" s="53"/>
      <c r="K950" s="120"/>
      <c r="L950" s="120"/>
      <c r="M950" s="120"/>
      <c r="N950" s="120"/>
      <c r="O950" s="120"/>
      <c r="P950" s="120"/>
    </row>
    <row r="951" spans="6:16" x14ac:dyDescent="0.25">
      <c r="F951" s="120"/>
      <c r="G951" s="121"/>
      <c r="H951" s="120"/>
      <c r="I951" s="121"/>
      <c r="J951" s="53"/>
      <c r="K951" s="120"/>
      <c r="L951" s="120"/>
      <c r="M951" s="120"/>
      <c r="N951" s="120"/>
      <c r="O951" s="120"/>
      <c r="P951" s="120"/>
    </row>
    <row r="952" spans="6:16" x14ac:dyDescent="0.25">
      <c r="F952" s="120"/>
      <c r="G952" s="121"/>
      <c r="H952" s="120"/>
      <c r="I952" s="121"/>
      <c r="J952" s="53"/>
      <c r="K952" s="120"/>
      <c r="L952" s="120"/>
      <c r="M952" s="120"/>
      <c r="N952" s="120"/>
      <c r="O952" s="120"/>
      <c r="P952" s="120"/>
    </row>
    <row r="953" spans="6:16" x14ac:dyDescent="0.25">
      <c r="F953" s="120"/>
      <c r="G953" s="121"/>
      <c r="H953" s="120"/>
      <c r="I953" s="121"/>
      <c r="J953" s="53"/>
      <c r="K953" s="120"/>
      <c r="L953" s="120"/>
      <c r="M953" s="120"/>
      <c r="N953" s="120"/>
      <c r="O953" s="120"/>
      <c r="P953" s="120"/>
    </row>
    <row r="954" spans="6:16" x14ac:dyDescent="0.25">
      <c r="F954" s="120"/>
      <c r="G954" s="121"/>
      <c r="H954" s="120"/>
      <c r="I954" s="121"/>
      <c r="J954" s="53"/>
      <c r="K954" s="120"/>
      <c r="L954" s="120"/>
      <c r="M954" s="120"/>
      <c r="N954" s="120"/>
      <c r="O954" s="120"/>
      <c r="P954" s="120"/>
    </row>
    <row r="955" spans="6:16" x14ac:dyDescent="0.25">
      <c r="F955" s="120"/>
      <c r="G955" s="121"/>
      <c r="H955" s="120"/>
      <c r="I955" s="121"/>
      <c r="J955" s="53"/>
      <c r="K955" s="120"/>
      <c r="L955" s="120"/>
      <c r="M955" s="120"/>
      <c r="N955" s="120"/>
      <c r="O955" s="120"/>
      <c r="P955" s="120"/>
    </row>
    <row r="956" spans="6:16" x14ac:dyDescent="0.25">
      <c r="F956" s="120"/>
      <c r="G956" s="121"/>
      <c r="H956" s="120"/>
      <c r="I956" s="121"/>
      <c r="J956" s="53"/>
      <c r="K956" s="120"/>
      <c r="L956" s="120"/>
      <c r="M956" s="120"/>
      <c r="N956" s="120"/>
      <c r="O956" s="120"/>
      <c r="P956" s="120"/>
    </row>
    <row r="957" spans="6:16" x14ac:dyDescent="0.25">
      <c r="F957" s="120"/>
      <c r="G957" s="121"/>
      <c r="H957" s="120"/>
      <c r="I957" s="121"/>
      <c r="J957" s="53"/>
      <c r="K957" s="120"/>
      <c r="L957" s="120"/>
      <c r="M957" s="120"/>
      <c r="N957" s="120"/>
      <c r="O957" s="120"/>
      <c r="P957" s="120"/>
    </row>
    <row r="958" spans="6:16" x14ac:dyDescent="0.25">
      <c r="F958" s="120"/>
      <c r="G958" s="121"/>
      <c r="H958" s="120"/>
      <c r="I958" s="121"/>
      <c r="J958" s="53"/>
      <c r="K958" s="120"/>
      <c r="L958" s="120"/>
      <c r="M958" s="120"/>
      <c r="N958" s="120"/>
      <c r="O958" s="120"/>
      <c r="P958" s="120"/>
    </row>
    <row r="959" spans="6:16" x14ac:dyDescent="0.25">
      <c r="F959" s="120"/>
      <c r="G959" s="121"/>
      <c r="H959" s="120"/>
      <c r="I959" s="121"/>
      <c r="J959" s="53"/>
      <c r="K959" s="120"/>
      <c r="L959" s="120"/>
      <c r="M959" s="120"/>
      <c r="N959" s="120"/>
      <c r="O959" s="120"/>
      <c r="P959" s="120"/>
    </row>
    <row r="960" spans="6:16" x14ac:dyDescent="0.25">
      <c r="F960" s="120"/>
      <c r="G960" s="121"/>
      <c r="H960" s="120"/>
      <c r="I960" s="121"/>
      <c r="J960" s="53"/>
      <c r="K960" s="120"/>
      <c r="L960" s="120"/>
      <c r="M960" s="120"/>
      <c r="N960" s="120"/>
      <c r="O960" s="120"/>
      <c r="P960" s="120"/>
    </row>
    <row r="961" spans="6:16" x14ac:dyDescent="0.25">
      <c r="F961" s="120"/>
      <c r="G961" s="121"/>
      <c r="H961" s="120"/>
      <c r="I961" s="121"/>
      <c r="J961" s="53"/>
      <c r="K961" s="120"/>
      <c r="L961" s="120"/>
      <c r="M961" s="120"/>
      <c r="N961" s="120"/>
      <c r="O961" s="120"/>
      <c r="P961" s="120"/>
    </row>
    <row r="962" spans="6:16" x14ac:dyDescent="0.25">
      <c r="F962" s="120"/>
      <c r="G962" s="121"/>
      <c r="H962" s="120"/>
      <c r="I962" s="121"/>
      <c r="J962" s="53"/>
      <c r="K962" s="120"/>
      <c r="L962" s="120"/>
      <c r="M962" s="120"/>
      <c r="N962" s="120"/>
      <c r="O962" s="120"/>
      <c r="P962" s="120"/>
    </row>
    <row r="963" spans="6:16" x14ac:dyDescent="0.25">
      <c r="F963" s="120"/>
      <c r="G963" s="121"/>
      <c r="H963" s="120"/>
      <c r="I963" s="121"/>
      <c r="J963" s="53"/>
      <c r="K963" s="120"/>
      <c r="L963" s="120"/>
      <c r="M963" s="120"/>
      <c r="N963" s="120"/>
      <c r="O963" s="120"/>
      <c r="P963" s="120"/>
    </row>
    <row r="964" spans="6:16" x14ac:dyDescent="0.25">
      <c r="F964" s="120"/>
      <c r="G964" s="121"/>
      <c r="H964" s="120"/>
      <c r="I964" s="121"/>
      <c r="J964" s="53"/>
      <c r="K964" s="120"/>
      <c r="L964" s="120"/>
      <c r="M964" s="120"/>
      <c r="N964" s="120"/>
      <c r="O964" s="120"/>
      <c r="P964" s="120"/>
    </row>
    <row r="965" spans="6:16" x14ac:dyDescent="0.25">
      <c r="F965" s="120"/>
      <c r="G965" s="121"/>
      <c r="H965" s="120"/>
      <c r="I965" s="121"/>
      <c r="J965" s="53"/>
      <c r="K965" s="120"/>
      <c r="L965" s="120"/>
      <c r="M965" s="120"/>
      <c r="N965" s="120"/>
      <c r="O965" s="120"/>
      <c r="P965" s="120"/>
    </row>
    <row r="966" spans="6:16" x14ac:dyDescent="0.25">
      <c r="F966" s="120"/>
      <c r="G966" s="121"/>
      <c r="H966" s="120"/>
      <c r="I966" s="121"/>
      <c r="J966" s="53"/>
      <c r="K966" s="120"/>
      <c r="L966" s="120"/>
      <c r="M966" s="120"/>
      <c r="N966" s="120"/>
      <c r="O966" s="120"/>
      <c r="P966" s="120"/>
    </row>
    <row r="967" spans="6:16" x14ac:dyDescent="0.25">
      <c r="F967" s="120"/>
      <c r="G967" s="121"/>
      <c r="H967" s="120"/>
      <c r="I967" s="121"/>
      <c r="J967" s="53"/>
      <c r="K967" s="120"/>
      <c r="L967" s="120"/>
      <c r="M967" s="120"/>
      <c r="N967" s="120"/>
      <c r="O967" s="120"/>
      <c r="P967" s="120"/>
    </row>
    <row r="968" spans="6:16" x14ac:dyDescent="0.25">
      <c r="F968" s="120"/>
      <c r="G968" s="121"/>
      <c r="H968" s="120"/>
      <c r="I968" s="121"/>
      <c r="J968" s="53"/>
      <c r="K968" s="120"/>
      <c r="L968" s="120"/>
      <c r="M968" s="120"/>
      <c r="N968" s="120"/>
      <c r="O968" s="120"/>
      <c r="P968" s="120"/>
    </row>
    <row r="969" spans="6:16" x14ac:dyDescent="0.25">
      <c r="F969" s="120"/>
      <c r="G969" s="121"/>
      <c r="H969" s="120"/>
      <c r="I969" s="121"/>
      <c r="J969" s="53"/>
      <c r="K969" s="120"/>
      <c r="L969" s="120"/>
      <c r="M969" s="120"/>
      <c r="N969" s="120"/>
      <c r="O969" s="120"/>
      <c r="P969" s="120"/>
    </row>
    <row r="970" spans="6:16" x14ac:dyDescent="0.25">
      <c r="F970" s="120"/>
      <c r="G970" s="121"/>
      <c r="H970" s="120"/>
      <c r="I970" s="121"/>
      <c r="J970" s="53"/>
      <c r="K970" s="120"/>
      <c r="L970" s="120"/>
      <c r="M970" s="120"/>
      <c r="N970" s="120"/>
      <c r="O970" s="120"/>
      <c r="P970" s="120"/>
    </row>
    <row r="971" spans="6:16" x14ac:dyDescent="0.25">
      <c r="F971" s="120"/>
      <c r="G971" s="121"/>
      <c r="H971" s="120"/>
      <c r="I971" s="121"/>
      <c r="J971" s="53"/>
      <c r="K971" s="120"/>
      <c r="L971" s="120"/>
      <c r="M971" s="120"/>
      <c r="N971" s="120"/>
      <c r="O971" s="120"/>
      <c r="P971" s="120"/>
    </row>
    <row r="972" spans="6:16" x14ac:dyDescent="0.25">
      <c r="F972" s="120"/>
      <c r="G972" s="121"/>
      <c r="H972" s="120"/>
      <c r="I972" s="121"/>
      <c r="J972" s="53"/>
      <c r="K972" s="120"/>
      <c r="L972" s="120"/>
      <c r="M972" s="120"/>
      <c r="N972" s="120"/>
      <c r="O972" s="120"/>
      <c r="P972" s="120"/>
    </row>
    <row r="973" spans="6:16" x14ac:dyDescent="0.25">
      <c r="F973" s="120"/>
      <c r="G973" s="121"/>
      <c r="H973" s="120"/>
      <c r="I973" s="121"/>
      <c r="J973" s="53"/>
      <c r="K973" s="120"/>
      <c r="L973" s="120"/>
      <c r="M973" s="120"/>
      <c r="N973" s="120"/>
      <c r="O973" s="120"/>
      <c r="P973" s="120"/>
    </row>
    <row r="974" spans="6:16" x14ac:dyDescent="0.25">
      <c r="F974" s="120"/>
      <c r="G974" s="121"/>
      <c r="H974" s="120"/>
      <c r="I974" s="121"/>
      <c r="J974" s="53"/>
      <c r="K974" s="120"/>
      <c r="L974" s="120"/>
      <c r="M974" s="120"/>
      <c r="N974" s="120"/>
      <c r="O974" s="120"/>
      <c r="P974" s="120"/>
    </row>
    <row r="975" spans="6:16" x14ac:dyDescent="0.25">
      <c r="F975" s="120"/>
      <c r="G975" s="121"/>
      <c r="H975" s="120"/>
      <c r="I975" s="121"/>
      <c r="J975" s="53"/>
      <c r="K975" s="120"/>
      <c r="L975" s="120"/>
      <c r="M975" s="120"/>
      <c r="N975" s="120"/>
      <c r="O975" s="120"/>
      <c r="P975" s="120"/>
    </row>
    <row r="976" spans="6:16" x14ac:dyDescent="0.25">
      <c r="F976" s="120"/>
      <c r="G976" s="121"/>
      <c r="H976" s="120"/>
      <c r="I976" s="121"/>
      <c r="J976" s="53"/>
      <c r="K976" s="120"/>
      <c r="L976" s="120"/>
      <c r="M976" s="120"/>
      <c r="N976" s="120"/>
      <c r="O976" s="120"/>
      <c r="P976" s="120"/>
    </row>
    <row r="977" spans="6:16" x14ac:dyDescent="0.25">
      <c r="F977" s="120"/>
      <c r="G977" s="121"/>
      <c r="H977" s="120"/>
      <c r="I977" s="121"/>
      <c r="J977" s="53"/>
      <c r="K977" s="120"/>
      <c r="L977" s="120"/>
      <c r="M977" s="120"/>
      <c r="N977" s="120"/>
      <c r="O977" s="120"/>
      <c r="P977" s="120"/>
    </row>
    <row r="978" spans="6:16" x14ac:dyDescent="0.25">
      <c r="F978" s="120"/>
      <c r="G978" s="121"/>
      <c r="H978" s="120"/>
      <c r="I978" s="121"/>
      <c r="J978" s="53"/>
      <c r="K978" s="120"/>
      <c r="L978" s="120"/>
      <c r="M978" s="120"/>
      <c r="N978" s="120"/>
      <c r="O978" s="120"/>
      <c r="P978" s="120"/>
    </row>
    <row r="979" spans="6:16" x14ac:dyDescent="0.25">
      <c r="F979" s="120"/>
      <c r="G979" s="121"/>
      <c r="H979" s="120"/>
      <c r="I979" s="121"/>
      <c r="J979" s="53"/>
      <c r="K979" s="120"/>
      <c r="L979" s="120"/>
      <c r="M979" s="120"/>
      <c r="N979" s="120"/>
      <c r="O979" s="120"/>
      <c r="P979" s="120"/>
    </row>
    <row r="980" spans="6:16" x14ac:dyDescent="0.25">
      <c r="F980" s="120"/>
      <c r="G980" s="121"/>
      <c r="H980" s="120"/>
      <c r="I980" s="121"/>
      <c r="J980" s="53"/>
      <c r="K980" s="120"/>
      <c r="L980" s="120"/>
      <c r="M980" s="120"/>
      <c r="N980" s="120"/>
      <c r="O980" s="120"/>
      <c r="P980" s="120"/>
    </row>
    <row r="981" spans="6:16" x14ac:dyDescent="0.25">
      <c r="F981" s="120"/>
      <c r="G981" s="121"/>
      <c r="H981" s="120"/>
      <c r="I981" s="121"/>
      <c r="J981" s="53"/>
      <c r="K981" s="120"/>
      <c r="L981" s="120"/>
      <c r="M981" s="120"/>
      <c r="N981" s="120"/>
      <c r="O981" s="120"/>
      <c r="P981" s="120"/>
    </row>
    <row r="982" spans="6:16" x14ac:dyDescent="0.25">
      <c r="F982" s="120"/>
      <c r="G982" s="121"/>
      <c r="H982" s="120"/>
      <c r="I982" s="121"/>
      <c r="J982" s="53"/>
      <c r="K982" s="120"/>
      <c r="L982" s="120"/>
      <c r="M982" s="120"/>
      <c r="N982" s="120"/>
      <c r="O982" s="120"/>
      <c r="P982" s="120"/>
    </row>
    <row r="983" spans="6:16" x14ac:dyDescent="0.25">
      <c r="F983" s="120"/>
      <c r="G983" s="121"/>
      <c r="H983" s="120"/>
      <c r="I983" s="121"/>
      <c r="J983" s="53"/>
      <c r="K983" s="120"/>
      <c r="L983" s="120"/>
      <c r="M983" s="120"/>
      <c r="N983" s="120"/>
      <c r="O983" s="120"/>
      <c r="P983" s="120"/>
    </row>
    <row r="984" spans="6:16" x14ac:dyDescent="0.25">
      <c r="F984" s="120"/>
      <c r="G984" s="121"/>
      <c r="H984" s="120"/>
      <c r="I984" s="121"/>
      <c r="J984" s="53"/>
      <c r="K984" s="120"/>
      <c r="L984" s="120"/>
      <c r="M984" s="120"/>
      <c r="N984" s="120"/>
      <c r="O984" s="120"/>
      <c r="P984" s="120"/>
    </row>
    <row r="985" spans="6:16" x14ac:dyDescent="0.25">
      <c r="F985" s="120"/>
      <c r="G985" s="121"/>
      <c r="H985" s="120"/>
      <c r="I985" s="121"/>
      <c r="J985" s="53"/>
      <c r="K985" s="120"/>
      <c r="L985" s="120"/>
      <c r="M985" s="120"/>
      <c r="N985" s="120"/>
      <c r="O985" s="120"/>
      <c r="P985" s="120"/>
    </row>
    <row r="986" spans="6:16" x14ac:dyDescent="0.25">
      <c r="F986" s="120"/>
      <c r="G986" s="121"/>
      <c r="H986" s="120"/>
      <c r="I986" s="121"/>
      <c r="J986" s="53"/>
      <c r="K986" s="120"/>
      <c r="L986" s="120"/>
      <c r="M986" s="120"/>
      <c r="N986" s="120"/>
      <c r="O986" s="120"/>
      <c r="P986" s="120"/>
    </row>
    <row r="987" spans="6:16" x14ac:dyDescent="0.25">
      <c r="F987" s="120"/>
      <c r="G987" s="121"/>
      <c r="H987" s="120"/>
      <c r="I987" s="121"/>
      <c r="J987" s="53"/>
      <c r="K987" s="120"/>
      <c r="L987" s="120"/>
      <c r="M987" s="120"/>
      <c r="N987" s="120"/>
      <c r="O987" s="120"/>
      <c r="P987" s="120"/>
    </row>
    <row r="988" spans="6:16" x14ac:dyDescent="0.25">
      <c r="F988" s="120"/>
      <c r="G988" s="121"/>
      <c r="H988" s="120"/>
      <c r="I988" s="121"/>
      <c r="J988" s="53"/>
      <c r="K988" s="120"/>
      <c r="L988" s="120"/>
      <c r="M988" s="120"/>
      <c r="N988" s="120"/>
      <c r="O988" s="120"/>
      <c r="P988" s="120"/>
    </row>
    <row r="989" spans="6:16" x14ac:dyDescent="0.25">
      <c r="F989" s="120"/>
      <c r="G989" s="121"/>
      <c r="H989" s="120"/>
      <c r="I989" s="121"/>
      <c r="J989" s="53"/>
      <c r="K989" s="120"/>
      <c r="L989" s="120"/>
      <c r="M989" s="120"/>
      <c r="N989" s="120"/>
      <c r="O989" s="120"/>
      <c r="P989" s="120"/>
    </row>
    <row r="990" spans="6:16" x14ac:dyDescent="0.25">
      <c r="F990" s="120"/>
      <c r="G990" s="121"/>
      <c r="H990" s="120"/>
      <c r="I990" s="121"/>
      <c r="J990" s="53"/>
      <c r="K990" s="120"/>
      <c r="L990" s="120"/>
      <c r="M990" s="120"/>
      <c r="N990" s="120"/>
      <c r="O990" s="120"/>
      <c r="P990" s="120"/>
    </row>
    <row r="991" spans="6:16" x14ac:dyDescent="0.25">
      <c r="F991" s="120"/>
      <c r="G991" s="121"/>
      <c r="H991" s="120"/>
      <c r="I991" s="121"/>
      <c r="J991" s="53"/>
      <c r="K991" s="120"/>
      <c r="L991" s="120"/>
      <c r="M991" s="120"/>
      <c r="N991" s="120"/>
      <c r="O991" s="120"/>
      <c r="P991" s="120"/>
    </row>
    <row r="992" spans="6:16" x14ac:dyDescent="0.25">
      <c r="F992" s="120"/>
      <c r="G992" s="121"/>
      <c r="H992" s="120"/>
      <c r="I992" s="121"/>
      <c r="J992" s="53"/>
      <c r="K992" s="120"/>
      <c r="L992" s="120"/>
      <c r="M992" s="120"/>
      <c r="N992" s="120"/>
      <c r="O992" s="120"/>
      <c r="P992" s="120"/>
    </row>
    <row r="993" spans="6:16" x14ac:dyDescent="0.25">
      <c r="F993" s="120"/>
      <c r="G993" s="121"/>
      <c r="H993" s="120"/>
      <c r="I993" s="121"/>
      <c r="J993" s="53"/>
      <c r="K993" s="120"/>
      <c r="L993" s="120"/>
      <c r="M993" s="120"/>
      <c r="N993" s="120"/>
      <c r="O993" s="120"/>
      <c r="P993" s="120"/>
    </row>
    <row r="994" spans="6:16" x14ac:dyDescent="0.25">
      <c r="F994" s="120"/>
      <c r="G994" s="121"/>
      <c r="H994" s="120"/>
      <c r="I994" s="121"/>
      <c r="J994" s="53"/>
      <c r="K994" s="120"/>
      <c r="L994" s="120"/>
      <c r="M994" s="120"/>
      <c r="N994" s="120"/>
      <c r="O994" s="120"/>
      <c r="P994" s="120"/>
    </row>
    <row r="995" spans="6:16" x14ac:dyDescent="0.25">
      <c r="F995" s="120"/>
      <c r="G995" s="121"/>
      <c r="H995" s="120"/>
      <c r="I995" s="121"/>
      <c r="J995" s="53"/>
      <c r="K995" s="120"/>
      <c r="L995" s="120"/>
      <c r="M995" s="120"/>
      <c r="N995" s="120"/>
      <c r="O995" s="120"/>
      <c r="P995" s="120"/>
    </row>
    <row r="996" spans="6:16" x14ac:dyDescent="0.25">
      <c r="F996" s="120"/>
      <c r="G996" s="121"/>
      <c r="H996" s="120"/>
      <c r="I996" s="121"/>
      <c r="J996" s="53"/>
      <c r="K996" s="120"/>
      <c r="L996" s="120"/>
      <c r="M996" s="120"/>
      <c r="N996" s="120"/>
      <c r="O996" s="120"/>
      <c r="P996" s="120"/>
    </row>
    <row r="997" spans="6:16" x14ac:dyDescent="0.25">
      <c r="F997" s="120"/>
      <c r="G997" s="121"/>
      <c r="H997" s="120"/>
      <c r="I997" s="121"/>
      <c r="J997" s="53"/>
      <c r="K997" s="120"/>
      <c r="L997" s="120"/>
      <c r="M997" s="120"/>
      <c r="N997" s="120"/>
      <c r="O997" s="120"/>
      <c r="P997" s="120"/>
    </row>
  </sheetData>
  <sheetProtection sheet="1" objects="1" scenarios="1" sort="0" autoFilter="0"/>
  <mergeCells count="2">
    <mergeCell ref="C5:J5"/>
    <mergeCell ref="A1:J1"/>
  </mergeCells>
  <dataValidations count="1">
    <dataValidation type="list" allowBlank="1" showInputMessage="1" showErrorMessage="1" prompt="Click down arrow at the bottom right corner of this cell to choose a response option." sqref="I10:I159" xr:uid="{A5F60335-0741-4E36-9C6C-3030D9E239F1}">
      <formula1>$K10:$P10</formula1>
    </dataValidation>
  </dataValidations>
  <hyperlinks>
    <hyperlink ref="G10" r:id="rId1" display="(M.G.L. c. 111, s. 31)" xr:uid="{751D0B25-DAAF-48CF-AAE4-64C28D06DFD9}"/>
    <hyperlink ref="G11" r:id="rId2" display="(M.G.L. c. 111, s. 31)" xr:uid="{011403EB-27C4-4FA7-9A7A-41640C226E4D}"/>
    <hyperlink ref="G12" r:id="rId3" display="(M.G.L. c. 111, s. 31)" xr:uid="{2018DB4A-FAE8-4B9D-9303-55DC5CF554F4}"/>
    <hyperlink ref="G13" r:id="rId4" display="(M.G.L. c. 111, s. 26F)" xr:uid="{32D92283-DA84-474C-B76F-7AECBB492191}"/>
    <hyperlink ref="G15" r:id="rId5" display="(M.G.L. c. 111, s. 30)" xr:uid="{A5CD66AE-4833-4EE5-B557-7D2BABD0E320}"/>
    <hyperlink ref="G17" r:id="rId6" display="˚M.G.L. c. 111, s. 31" xr:uid="{7F093AE5-B16B-4EE6-B702-CA17BD49E2F1}"/>
    <hyperlink ref="G19" r:id="rId7" xr:uid="{9AA349F8-D4F2-9D43-8C71-67C00F19E472}"/>
    <hyperlink ref="G21" r:id="rId8" display="https://malegislature.gov/Laws/GeneralLaws/PartI/TitleXXII/Chapter164/Section124a" xr:uid="{A4B6A87F-4F8D-634B-A983-077556EE457C}"/>
    <hyperlink ref="G22" r:id="rId9" display="https://malegislature.gov/Laws/GeneralLaws/PartI/TitleXVI/Chapter111/Section26" xr:uid="{605131F6-0454-9D4C-ABE7-3ADBDEECD88C}"/>
    <hyperlink ref="G23" r:id="rId10" display="https://malegislature.gov/Laws/GeneralLaws/PartI/TitleXVI/Chapter111/Section27" xr:uid="{2C6A9D75-8BD0-254F-856D-ED57D9E55710}"/>
    <hyperlink ref="G25" r:id="rId11" display="https://malegislature.gov/Laws/GeneralLaws/PartI/TitleXVI/Chapter111/Section26E" xr:uid="{354DBBE3-DBF3-1B4C-BECA-AD6954288BCE}"/>
    <hyperlink ref="G16" r:id="rId12" display="˚M.G.L. c. 111, s. 31" xr:uid="{860ADA5F-27B8-9F4C-9071-E71DB0EECA56}"/>
    <hyperlink ref="G14" r:id="rId13" display="(M.G.L. c. 111, s. 30)" xr:uid="{45168416-D2AE-CC4A-BC51-802261FC2752}"/>
    <hyperlink ref="G18" r:id="rId14" display="https://malegislature.gov/Laws/GeneralLaws/PartI/TitleXIX/Chapter129/Section15" xr:uid="{BA449707-AE1B-4345-9FE3-9E7E6C10654B}"/>
    <hyperlink ref="G20" r:id="rId15" xr:uid="{EF655182-DB4D-BA4D-9530-9C60AF104082}"/>
    <hyperlink ref="G24" r:id="rId16" display="https://malegislature.gov/Laws/GeneralLaws/PartI/TitleXVI/Chapter111/Section26B" xr:uid="{7FD8C5B9-372A-F445-83F9-C09A13D8FA70}"/>
    <hyperlink ref="G26" r:id="rId17" display="https://www.mass.gov/doc/105-cmr-665-minimum-standards-for-retail-sale-of-tobacco-and-electronic-nicotine-delivery/download" xr:uid="{2B477B4C-7F36-DA4B-8335-EB6073C842AD}"/>
    <hyperlink ref="G27" r:id="rId18" display="https://www.mass.gov/doc/105-cmr-665-minimum-standards-for-retail-sale-of-tobacco-and-electronic-nicotine-delivery/download" xr:uid="{2BD1B46D-81F4-EA44-9A09-55FFD3CAA63E}"/>
    <hyperlink ref="G28" r:id="rId19" display="https://www.mass.gov/doc/105-cmr-665-minimum-standards-for-retail-sale-of-tobacco-and-electronic-nicotine-delivery/download" xr:uid="{2B54A0D5-BF3A-D342-94AC-92DFEFFEC7F7}"/>
    <hyperlink ref="G29" r:id="rId20" display="https://www.mass.gov/doc/105-cmr-665-minimum-standards-for-retail-sale-of-tobacco-and-electronic-nicotine-delivery/download" xr:uid="{E72E9951-3A44-6348-B0E6-C17467B6A7F5}"/>
    <hyperlink ref="G30" r:id="rId21" display="https://www.mass.gov/doc/105-cmr-665-minimum-standards-for-retail-sale-of-tobacco-and-electronic-nicotine-delivery/download" xr:uid="{812EB843-0A99-D54E-AD3D-9A15B0E0F898}"/>
    <hyperlink ref="G33" r:id="rId22" display="https://malegislature.gov/Laws/SessionLaws/Acts/2019/Chapter133" xr:uid="{C36A768C-8485-8A4D-8D20-686C7569C439}"/>
    <hyperlink ref="G32" r:id="rId23" display="https://malegislature.gov/Laws/GeneralLaws/PartIV/TitleI/Chapter270/Section6A" xr:uid="{8039D1C1-6086-A942-829F-5E3974BEBCD6}"/>
    <hyperlink ref="G34" r:id="rId24" display="https://malegislature.gov/Laws/SessionLaws/Acts/2019/Chapter133" xr:uid="{2974D49B-FD27-9C47-80B0-07170A125CED}"/>
    <hyperlink ref="G35" r:id="rId25" display="https://malegislature.gov/Laws/GeneralLaws/PartIV/TitleI/Chapter270/Section22" xr:uid="{B2DC9FCF-81F2-7A47-A902-C63147F126A2}"/>
    <hyperlink ref="G36" r:id="rId26" display="https://www.mass.gov/doc/105-cmr-661-regulations-implementing-mgl-c270-s22/download" xr:uid="{28EC9D82-8A20-2B4A-B654-5BCD2F9D1DA8}"/>
    <hyperlink ref="G37" r:id="rId27" display="https://www.mass.gov/doc/105-cmr-661-regulations-implementing-mgl-c270-s22/download" xr:uid="{251EAEF1-F073-2040-8678-E2B572FC10EB}"/>
    <hyperlink ref="G38" r:id="rId28" display="https://malegislature.gov/laws/generallaws/parti/titlexvi/chapter111/section122" xr:uid="{B8D6ED39-2749-6B40-8642-CF53852B4A3F}"/>
    <hyperlink ref="G39" r:id="rId29" display="https://malegislature.gov/laws/generallaws/parti/titlexvi/chapter111/section122" xr:uid="{84FA46B4-41BF-E54B-82EF-B43773052493}"/>
    <hyperlink ref="G40" r:id="rId30" display="https://malegislature.gov/laws/generallaws/parti/titlexvi/chapter111/section122" xr:uid="{9ABFC2E1-39D1-1643-B383-097385F9E63A}"/>
    <hyperlink ref="G41" r:id="rId31" display="https://malegislature.gov/Laws/GeneralLaws/PartI/TitleXVI/Chapter111/Section109" xr:uid="{63CF480F-AB4A-8B45-A6E8-A6341A11CF19}"/>
    <hyperlink ref="G42" r:id="rId32" display="https://malegislature.gov/Laws/GeneralLaws/PartI/TitleXX/Chapter140/Section145a" xr:uid="{9372AACE-A110-E24F-BA01-7E5734DCADA6}"/>
    <hyperlink ref="G43" r:id="rId33" display="https://www.mass.gov/doc/105-cmr-300-reportable-diseases-surveillance-and-isolation-and-quarantine-requirements/download" xr:uid="{218DDFEA-77A1-9342-865C-28C00C3FD96A}"/>
    <hyperlink ref="G44" r:id="rId34" display="https://www.mass.gov/doc/105-cmr-300-reportable-diseases-surveillance-and-isolation-and-quarantine-requirements/download" xr:uid="{807C70D7-380E-CE4A-8FBC-89D41DA76545}"/>
    <hyperlink ref="G45" r:id="rId35" display="https://www.mass.gov/doc/105-cmr-300-reportable-diseases-surveillance-and-isolation-and-quarantine-requirements/download" xr:uid="{5D025E41-CEFF-544D-9CBB-A3E2C5A8973C}"/>
    <hyperlink ref="G46" r:id="rId36" display="https://www.mass.gov/doc/105-cmr-300-reportable-diseases-surveillance-and-isolation-and-quarantine-requirements/download" xr:uid="{395F15A1-7370-4B4C-9BA3-FBA3F30A934E}"/>
    <hyperlink ref="G47" r:id="rId37" display="https://www.mass.gov/doc/105-cmr-300-reportable-diseases-surveillance-and-isolation-and-quarantine-requirements/download" xr:uid="{0068D7FE-9361-4245-B984-1A3A5CC46E0C}"/>
    <hyperlink ref="G48" r:id="rId38" display="https://www.mass.gov/doc/105-cmr-300-reportable-diseases-surveillance-and-isolation-and-quarantine-requirements/download" xr:uid="{23E32497-2D4C-254D-B808-F7FCC9139D17}"/>
    <hyperlink ref="G49" r:id="rId39" display="https://malegislature.gov/Laws/GeneralLaws/PartI/TitleXVI/Chapter111/Section94A" xr:uid="{912218FA-7734-5A4A-8492-03090B1B602C}"/>
    <hyperlink ref="G50" r:id="rId40" display="https://www.mass.gov/doc/105-cmr-365-standards-for-management-of-tuberculosis-outside-hospitals/download" xr:uid="{631B1083-C2F7-6E48-98C9-57474F445C52}"/>
    <hyperlink ref="G51" r:id="rId41" xr:uid="{AC8CC0F1-B50D-8049-A2D0-F6CEBFC88C27}"/>
    <hyperlink ref="G52" r:id="rId42" display="https://www.mass.gov/doc/310-cmr-7-air-pollution-control/download" xr:uid="{775E3270-3302-8243-BFB2-55A7774B92C8}"/>
    <hyperlink ref="G54" r:id="rId43" display="https://www.mass.gov/doc/105-cmr-445-state-sanitary-code-chapter-vii-minimum-standards-for-bathing-beaches/download" xr:uid="{B38BFB32-9F2D-9543-AD76-7F39CB79A66E}"/>
    <hyperlink ref="G55" r:id="rId44" display="https://www.mass.gov/doc/105-cmr-445-state-sanitary-code-chapter-vii-minimum-standards-for-bathing-beaches/download" xr:uid="{58FB5EF8-4DB6-3240-BF9D-3240F8F1EC9A}"/>
    <hyperlink ref="G56" r:id="rId45" display="https://www.mass.gov/doc/105-cmr-445-state-sanitary-code-chapter-vii-minimum-standards-for-bathing-beaches/download" xr:uid="{1EA94D59-895F-F64B-9FA9-805A134263E3}"/>
    <hyperlink ref="G57" r:id="rId46" display="https://malegislature.gov/Laws/GeneralLaws/PartI/TitleXVI/Chapter111/Section5s" xr:uid="{57234D48-1D1A-294A-BA8C-1F22EA50088C}"/>
    <hyperlink ref="G58" r:id="rId47" display="https://malegislature.gov/Laws/GeneralLaws/PartI/TitleXVI/Chapter111/Section5s" xr:uid="{0EC00838-F10A-0E46-A6E0-6C36108B4886}"/>
    <hyperlink ref="G59" r:id="rId48" display="https://malegislature.gov/Laws/GeneralLaws/PartI/TitleXVI/Chapter111/Section5s" xr:uid="{3A0B6BA6-9833-1149-95B8-328371AAF80D}"/>
    <hyperlink ref="G60" r:id="rId49" display="https://malegislature.gov/Laws/GeneralLaws/PartI/TitleXVI/Chapter111/Section5s" xr:uid="{4BB2B35E-E448-074C-9302-8416FDD72511}"/>
    <hyperlink ref="G62" r:id="rId50" display="https://malegislature.gov/Laws/GeneralLaws/PartI/TitleXIX/Chapter131/Section80A" xr:uid="{7DBB68B4-7CA2-394B-85AC-5E16582CCB54}"/>
    <hyperlink ref="G61" r:id="rId51" display="https://malegislature.gov/Laws/GeneralLaws/PartI/TitleXIX/Chapter131/Section80A" xr:uid="{CEC71249-7A0A-F44A-A14C-B3008C36FBCD}"/>
    <hyperlink ref="G63" r:id="rId52" display="https://malegislature.gov/Laws/GeneralLaws/PartI/TitleVII/Chapter46/Section11" xr:uid="{373308BF-D862-C841-BDBD-1F1CF1B8D254}"/>
    <hyperlink ref="G64" r:id="rId53" display="https://malegislature.gov/Laws/GeneralLaws/PartI/TitleXVI/Chapter114/Section45" xr:uid="{BDF6C335-5136-664F-9821-6C76CA99A1C0}"/>
    <hyperlink ref="G65" r:id="rId54" display="https://malegislature.gov/Laws/GeneralLaws/PartI/TitleXVI/Chapter114/Section45" xr:uid="{F92A0391-1C03-8F42-B22E-02B3158C8CEB}"/>
    <hyperlink ref="G66" r:id="rId55" display="https://malegislature.gov/Laws/GeneralLaws/PartI/TitleXVI/Chapter114/Section45" xr:uid="{C7443D05-6F50-6449-ABA3-AB97DEAC2665}"/>
    <hyperlink ref="G67" r:id="rId56" display="https://malegislature.gov/Laws/GeneralLaws/PartI/TitleXVI/Chapter114/Section34" xr:uid="{3E229ED3-DDE8-5947-B549-8D069AD5D883}"/>
    <hyperlink ref="G68" r:id="rId57" display="https://malegislature.gov/Laws/GeneralLaws/PartI/TitleXVI/Chapter114/Section49" xr:uid="{90470EC2-3F1F-D14F-8825-F03E1617B6B8}"/>
    <hyperlink ref="G69" r:id="rId58" display="https://malegislature.gov/Laws/GeneralLaws/PartI/TitleXVI/Chapter114/Section49" xr:uid="{C5307B45-A405-424F-BE71-C18B60D60CE0}"/>
    <hyperlink ref="G70" r:id="rId59" display="https://malegislature.gov/Laws/GeneralLaws/PartI/TitleXVI/Chapter114/Section49" xr:uid="{D2316F0D-C1BF-9441-9B4A-C0238F6000B5}"/>
    <hyperlink ref="G71" r:id="rId60" display="https://www.mass.gov/doc/105-cmr-120-the-control-of-radiation-0/download" xr:uid="{B82B640E-081D-AC48-B115-4D6A21468DFD}"/>
    <hyperlink ref="G72" r:id="rId61" display="https://www.mass.gov/doc/105-cmr-440-state-sanitary-code-chapter-vi-minimum-standards-for-developed-family-type-camp/download" xr:uid="{26190CA3-654F-D143-B6A2-85B443E36257}"/>
    <hyperlink ref="G73" r:id="rId62" display="https://www.mass.gov/doc/105-cmr-440-state-sanitary-code-chapter-vi-minimum-standards-for-developed-family-type-camp/download" xr:uid="{D25DB3A4-1419-3746-9AB5-0FAE06B3CAB5}"/>
    <hyperlink ref="G74" r:id="rId63" display="https://www.mass.gov/doc/105-cmr-440-state-sanitary-code-chapter-vi-minimum-standards-for-developed-family-type-camp/download" xr:uid="{442825C1-D0E5-0242-919F-4717E7A2FFCC}"/>
    <hyperlink ref="G75" r:id="rId64" display="https://www.mass.gov/doc/105-cmr-440-state-sanitary-code-chapter-vi-minimum-standards-for-developed-family-type-camp/download" xr:uid="{BBFE341F-A60D-EF44-B4E5-20775FD3DABE}"/>
    <hyperlink ref="G77" r:id="rId65" display="https://malegislature.gov/laws/generallaws/parti/titlexvi/chapter111/section128g" xr:uid="{E30DBE55-55FD-D842-ABF2-2D5B98DA47D4}"/>
    <hyperlink ref="G78" r:id="rId66" display="https://malegislature.gov/laws/generallaws/parti/titlexvi/chapter111/section128g" xr:uid="{B75A354B-6719-5141-A72C-5542F86F4A42}"/>
    <hyperlink ref="G79" r:id="rId67" display="https://www.mass.gov/doc/105-cmr-420-state-sanitary-code-chapter-iii-farm-labor-camps/download" xr:uid="{1D07FE37-17D9-FA4B-A96C-025752762FF8}"/>
    <hyperlink ref="G82" r:id="rId68" display="https://www.mass.gov/doc/105-cmr-590-state-sanitary-code-chapter-x-minimum-sanitation-standards-for-food-establishments/download" xr:uid="{B10DE839-6892-5146-8C08-147D75D6D98E}"/>
    <hyperlink ref="G84" r:id="rId69" display="https://www.mass.gov/doc/105-cmr-590-state-sanitary-code-chapter-x-minimum-sanitation-standards-for-food-establishments/download" xr:uid="{74A409C5-2F1D-D948-8FF8-5B55F82BA15B}"/>
    <hyperlink ref="G85" r:id="rId70" display="https://www.mass.gov/doc/105-cmr-590-state-sanitary-code-chapter-x-minimum-sanitation-standards-for-food-establishments/download" xr:uid="{D5ACB6AB-8A98-2049-B176-FA2E0AA3C630}"/>
    <hyperlink ref="G86" r:id="rId71" display="https://www.mass.gov/doc/105-cmr-500-good-manufacturing-practices-for-food/download" xr:uid="{95546D82-CACE-194D-8C05-F50428696FB7}"/>
    <hyperlink ref="G87" r:id="rId72" display="https://www.mass.gov/doc/105-cmr-500-good-manufacturing-practices-for-food/download" xr:uid="{ECAD8F25-23E5-AC4C-8106-41E03AEC9850}"/>
    <hyperlink ref="G88" r:id="rId73" display="https://www.mass.gov/doc/105-cmr-500-good-manufacturing-practices-for-food/download" xr:uid="{C3C9C77C-6C80-694D-8DF4-9AEFC1A6399F}"/>
    <hyperlink ref="G89" r:id="rId74" display="https://malegislature.gov/Laws/GeneralLaws/PartI/TitleXV/Chapter94/Section65H" xr:uid="{F57DDF83-6594-684E-AA28-D9868B11270F}"/>
    <hyperlink ref="G91" r:id="rId75" display="https://malegislature.gov/Laws/GeneralLaws/PartI/TitleXV/Chapter94/Section48A" xr:uid="{BD7FF42D-B43F-594C-91F9-FD0FAF8B51A8}"/>
    <hyperlink ref="G90" r:id="rId76" display="https://malegislature.gov/Laws/GeneralLaws/PartI/TitleXV/Chapter94/Section48A" xr:uid="{A0E3365D-D23A-2F40-80C6-D93A3BFAB4FA}"/>
    <hyperlink ref="G92" r:id="rId77" display="https://www.mass.gov/doc/105-cmr-500-good-manufacturing-practices-for-food/download" xr:uid="{24897310-3316-F04D-8E4F-7495006D17A4}"/>
    <hyperlink ref="G93" r:id="rId78" display="https://www.mass.gov/doc/105-cmr-500-good-manufacturing-practices-for-food/download" xr:uid="{D010D7EE-EF79-D84C-8687-245DE9927A84}"/>
    <hyperlink ref="G95" r:id="rId79" display="https://malegislature.gov/Laws/GeneralLaws/PartI/TitleXV/Chapter94/Section67" xr:uid="{C1518289-520D-3A49-9A19-09C6543633E9}"/>
    <hyperlink ref="G94" r:id="rId80" display="https://malegislature.gov/Laws/GeneralLaws/PartI/TitleXV/Chapter94/Section10A" xr:uid="{3035539A-A728-3647-BCD8-8BB9CC8D2A99}"/>
    <hyperlink ref="G96" r:id="rId81" display="https://malegislature.gov/Laws/GeneralLaws/PartI/TitleXV/Chapter94/Section89" xr:uid="{B9780E2A-A2F9-3C4C-9382-E755DBE9844F}"/>
    <hyperlink ref="G97" r:id="rId82" display="https://malegislature.gov/Laws/GeneralLaws/PartI/TitleXV/Chapter94/Section186" xr:uid="{1A068C60-E5E7-C743-8037-1AD369E00B4E}"/>
    <hyperlink ref="G98" r:id="rId83" display="https://malegislature.gov/Laws/GeneralLaws/PartI/TitleXV/Chapter94/Section186" xr:uid="{BE825D84-94EC-C245-939D-FA41987E8CEE}"/>
    <hyperlink ref="G99" r:id="rId84" display="https://malegislature.gov/Laws/GeneralLaws/Parti/Titlexvi/Chapter111/Section150b" xr:uid="{3ADE9F8A-430C-CA44-A086-72B6F79CB81F}"/>
    <hyperlink ref="G100" r:id="rId85" display="https://malegislature.gov/Laws/GeneralLaws/Parti/Titlexvi/Chapter111/Section150b" xr:uid="{A4BE29D3-FBC5-1C41-AC19-95232AC0D74D}"/>
    <hyperlink ref="G102" r:id="rId86" display="https://malegislature.gov/Laws/GeneralLaws/PartI/TitleXX/Chapter140/Section32b" xr:uid="{4D89B30C-EDC7-A749-B021-F8929A3F5EAB}"/>
    <hyperlink ref="G103" r:id="rId87" display="https://malegislature.gov/Laws/GeneralLaws/PartI/TitleXX/Chapter140/Section32b" xr:uid="{412A8288-606F-534E-B26D-FA0EC4CACACB}"/>
    <hyperlink ref="G104" r:id="rId88" display="https://malegislature.gov/Laws/GeneralLaws/PartI/TitleXX/Chapter140/Section32C" xr:uid="{00CB648C-5523-4345-AF01-3AC40DF29BAD}"/>
    <hyperlink ref="G105" r:id="rId89" display="https://malegislature.gov/Laws/GeneralLaws/PartI/TitleXX/Chapter140/Section32C" xr:uid="{9B2D2B97-6EE4-B74E-8A2F-B6D39E0B65BE}"/>
    <hyperlink ref="G107" r:id="rId90" display="https://malegislature.gov/Laws/GeneralLaws/PartI/TitleXX/Chapter140/Section32C" xr:uid="{39855023-DDDB-6043-B0FE-EC49569F717B}"/>
    <hyperlink ref="G106" r:id="rId91" display="https://malegislature.gov/Laws/GeneralLaws/PartI/TitleXX/Chapter140/Section32b" xr:uid="{2D780A60-1540-8344-89AF-3FE5710ED2BC}"/>
    <hyperlink ref="G108" r:id="rId92" display="https://malegislature.gov/Laws/GeneralLaws/PartI/TitleXX/Chapter140/Section36" xr:uid="{A4035AE0-DBEA-5141-BC40-69AA97457D76}"/>
    <hyperlink ref="G110" r:id="rId93" display="https://www.mass.gov/doc/105-cmr-410-state-sanitary-code-chapter-ii-minimum-standards-of-fitness-for-human-habitation/download" xr:uid="{E96C64E5-AD72-4146-9E68-B64AAAC3E002}"/>
    <hyperlink ref="G109" r:id="rId94" display="https://www.mass.gov/doc/105-cmr-410-state-sanitary-code-chapter-ii-minimum-standards-of-fitness-for-human-habitation/download" xr:uid="{9BC32CA0-C477-8B47-9D23-3F3BA98DA595}"/>
    <hyperlink ref="G111" r:id="rId95" display="https://www.mass.gov/doc/105-cmr-410-state-sanitary-code-chapter-ii-minimum-standards-of-fitness-for-human-habitation/download" xr:uid="{89B5C4E6-436D-584D-B154-B0C51020D81B}"/>
    <hyperlink ref="G112" r:id="rId96" display="https://www.mass.gov/doc/105-cmr-410-state-sanitary-code-chapter-ii-minimum-standards-of-fitness-for-human-habitation/download" xr:uid="{59CA5FC4-6473-254B-8445-901CA804AA41}"/>
    <hyperlink ref="G113" r:id="rId97" display="https://www.mass.gov/doc/105-cmr-675-state-sanitary-code-chapter-xi-requirements-to-maintain-air-quality-in-indoor/download" xr:uid="{738BD2D2-EDF5-3648-B9CC-F623703564E1}"/>
    <hyperlink ref="G114" r:id="rId98" display="https://www.mass.gov/doc/105-cmr-675-state-sanitary-code-chapter-xi-requirements-to-maintain-air-quality-in-indoor/download" xr:uid="{9685EA5B-A133-9244-A0B4-206E5F0077DA}"/>
    <hyperlink ref="G115" r:id="rId99" display="https://malegislature.gov/Laws/GeneralLaws/PartI/TitleXVI/Chapter111/Section150a" xr:uid="{8567386B-B1A1-844F-9423-F828EEBE40A2}"/>
    <hyperlink ref="G116" r:id="rId100" display="https://www.mass.gov/doc/105-cmr-460-lead-poisoning-prevention-and-control/download" xr:uid="{F9600AD2-38D6-ED4A-8E39-4C061AD89B31}"/>
    <hyperlink ref="G117" r:id="rId101" display="https://www.mass.gov/doc/105-cmr-460-lead-poisoning-prevention-and-control/download" xr:uid="{1913D18D-11CC-C747-9BE8-3B9F6A490FC8}"/>
    <hyperlink ref="G118" r:id="rId102" display="https://www.mass.gov/doc/105-cmr-460-lead-poisoning-prevention-and-control/download" xr:uid="{3BE36362-ECAD-EA41-9C85-5D6C0BC3CF22}"/>
    <hyperlink ref="G119" r:id="rId103" display="https://www.mass.gov/doc/105-cmr-460-lead-poisoning-prevention-and-control/download" xr:uid="{B6B17A3F-3BAB-C24C-8309-02919A3D1118}"/>
    <hyperlink ref="G120" r:id="rId104" display="https://www.mass.gov/doc/105-cmr-460-lead-poisoning-prevention-and-control/download" xr:uid="{CA9283EF-6374-4449-AC00-48D6C8BCD2BC}"/>
    <hyperlink ref="G121" r:id="rId105" display="https://www.mass.gov/doc/105-cmr-460-lead-poisoning-prevention-and-control/download" xr:uid="{9747B755-44B4-A84E-AD6A-0E1EF5DDA0DE}"/>
    <hyperlink ref="G122" r:id="rId106" display="https://www.mass.gov/doc/105-cmr-480-minimum-requirements-for-the-management-of-medical-or-biological-waste-state/download" xr:uid="{4220646E-02D4-F049-951E-94377F5D9806}"/>
    <hyperlink ref="G123" r:id="rId107" display="https://www.mass.gov/doc/105-cmr-480-minimum-requirements-for-the-management-of-medical-or-biological-waste-state/download" xr:uid="{F72AC336-6692-1544-B850-02182C5C1BED}"/>
    <hyperlink ref="G124" r:id="rId108" display="https://www.mass.gov/doc/105-cmr-123-tanning-facilities/download" xr:uid="{38000CAE-4766-0B4E-BCBE-C48BF2DC527C}"/>
    <hyperlink ref="G125" r:id="rId109" display="https://www.mass.gov/doc/105-cmr-123-tanning-facilities/download" xr:uid="{3BF72F79-71CF-224D-8E2A-399672651457}"/>
    <hyperlink ref="G126" r:id="rId110" display="https://www.mass.gov/doc/105-cmr-123-tanning-facilities/download" xr:uid="{0FA0156D-A6DD-FE4B-9251-4849A25BB536}"/>
    <hyperlink ref="G127" r:id="rId111" display="https://www.mass.gov/doc/105-cmr-123-tanning-facilities/download" xr:uid="{7FBED9E1-87FA-6248-B3F1-C7F1DB93FCB0}"/>
    <hyperlink ref="G129" r:id="rId112" display="https://www.mass.gov/doc/105-cmr-430-minimum-standards-for-recreational-camps-for-children-state-sanitary-code-chapter/download" xr:uid="{38EFAA4B-534D-B74D-9354-B8D6853BCECB}"/>
    <hyperlink ref="G130" r:id="rId113" display="https://www.mass.gov/doc/105-cmr-430-minimum-standards-for-recreational-camps-for-children-state-sanitary-code-chapter/download" xr:uid="{73C5F2B7-67EA-F745-88C4-B71E1213A1AB}"/>
    <hyperlink ref="G131" r:id="rId114" display="https://www.mass.gov/doc/105-cmr-430-minimum-standards-for-recreational-camps-for-children-state-sanitary-code-chapter/download" xr:uid="{706D8DDD-D3F0-3B47-A5F0-0BC4D401975D}"/>
    <hyperlink ref="G132" r:id="rId115" display="https://www.mass.gov/doc/105-cmr-432-minimum-requirements-for-personal-flotation-devices-for-minor-children-at-municipal/download" xr:uid="{DF83A01A-C3ED-C74C-BB6F-FA8D6E0314CD}"/>
    <hyperlink ref="G133" r:id="rId116" display="https://www.mass.gov/doc/105-cmr-432-minimum-requirements-for-personal-flotation-devices-for-minor-children-at-municipal/download" xr:uid="{6A3184CA-DCBC-994D-B513-B6EFB5057B84}"/>
    <hyperlink ref="G134" r:id="rId117" display="https://malegislature.gov/Laws/GeneralLaws/PartI/TitleXVI/Chapter111/Section151" xr:uid="{9AC52E1D-C7B2-BE47-B381-8E273BE25BCB}"/>
    <hyperlink ref="G135" r:id="rId118" display="https://malegislature.gov/Laws/GeneralLaws/PartI/TitleXVI/Chapter111/Section143" xr:uid="{7C694161-1126-5344-91D0-E805E467AB9F}"/>
    <hyperlink ref="G136" r:id="rId119" display="https://www.mass.gov/doc/310-cmr-19000-solid-waste-management-facility-regulations/download" xr:uid="{34FABC19-93AE-E34D-AF8B-66E0D2AC75F2}"/>
    <hyperlink ref="G137" r:id="rId120" display="https://www.mass.gov/doc/310-cmr-19000-solid-waste-management-facility-regulations/download" xr:uid="{72C1E411-7312-4545-9BEB-1DA48A6A9D27}"/>
    <hyperlink ref="G138" r:id="rId121" display="https://www.mass.gov/doc/310-cmr-19000-solid-waste-management-facility-regulations/download" xr:uid="{A9FBF6A6-C36A-0E49-A603-3A5C9C35868A}"/>
    <hyperlink ref="G139" r:id="rId122" display="https://www.mass.gov/doc/310-cmr-19000-solid-waste-management-facility-regulations/download" xr:uid="{5770B67B-975E-3448-B18A-D4112A8EDC1C}"/>
    <hyperlink ref="G140" r:id="rId123" display="https://malegislature.gov/Laws/GeneralLaws/PartI/TitleXVI/Chapter111/Section155" xr:uid="{250AF118-ACE1-7E4D-B948-5D6623614FCB}"/>
    <hyperlink ref="G141" r:id="rId124" display="https://www.mass.gov/doc/105-cmr-435-state-sanitary-code-chapter-v-sanitary-standards-for-swimming-pools/download" xr:uid="{D5531964-646F-0D47-A029-C4DF2BE94790}"/>
    <hyperlink ref="G142" r:id="rId125" display="https://www.mass.gov/doc/105-cmr-435-state-sanitary-code-chapter-v-sanitary-standards-for-swimming-pools/download" xr:uid="{F441C8CD-20F7-4243-AEE5-8D7E7EDB2B1C}"/>
    <hyperlink ref="G143" r:id="rId126" display="https://www.mass.gov/doc/105-cmr-435-state-sanitary-code-chapter-v-sanitary-standards-for-swimming-pools/download" xr:uid="{289EE705-18E9-B94F-AC32-FB92F2BB0E4F}"/>
    <hyperlink ref="G144" r:id="rId127" display="https://www.mass.gov/doc/310-cmr-15000-title-5-of-the-state-environmental-code/download" xr:uid="{EAE723CF-029E-1745-B941-89F05CC9C196}"/>
    <hyperlink ref="G145" r:id="rId128" display="https://www.mass.gov/doc/310-cmr-15000-title-5-of-the-state-environmental-code/download" xr:uid="{D53430C2-18A5-BA41-BBAA-4F4DC4E100A2}"/>
    <hyperlink ref="G146" r:id="rId129" display="https://www.mass.gov/doc/310-cmr-15000-title-5-of-the-state-environmental-code/download" xr:uid="{DA74899D-069D-7F4B-8B52-EC8198CECBBA}"/>
    <hyperlink ref="G147" r:id="rId130" display="https://www.mass.gov/doc/310-cmr-15000-title-5-of-the-state-environmental-code/download" xr:uid="{A4AFCA33-DFEC-3F41-B0F6-912973672125}"/>
    <hyperlink ref="G149" r:id="rId131" display="https://www.mass.gov/doc/310-cmr-15000-title-5-of-the-state-environmental-code/download" xr:uid="{91B476B1-7765-B443-A31F-CD8FC4464B5D}"/>
    <hyperlink ref="G150" r:id="rId132" display="https://www.mass.gov/doc/310-cmr-15000-title-5-of-the-state-environmental-code/download" xr:uid="{F5CE0CF4-5B7B-AE4B-90ED-28F208D5DA4B}"/>
    <hyperlink ref="G148" r:id="rId133" display="https://www.mass.gov/doc/310-cmr-15000-title-5-of-the-state-environmental-code/download" xr:uid="{D811824F-31BD-3944-97CD-DEFBDB8E99E5}"/>
    <hyperlink ref="G151" r:id="rId134" display="https://malegislature.gov/Laws/GeneralLaws/PartI/TitleXVI/Chapter111/Section31a" xr:uid="{02CC7DAA-C23A-E24C-B142-145072679745}"/>
    <hyperlink ref="G152" r:id="rId135" display="https://malegislature.gov/Laws/GeneralLaws/PartI/TitleXVI/Chapter111/Section31a" xr:uid="{41984225-3C79-6D48-8CDC-2EAF9B6C2EBD}"/>
    <hyperlink ref="G153" r:id="rId136" display="https://malegislature.gov/Laws/GeneralLaws/PartI/TitleXVI/Chapter111/Section8c" xr:uid="{3B54C80F-C413-C844-A4E2-28A6F3B33517}"/>
    <hyperlink ref="G155" r:id="rId137" display="https://www.mass.gov/doc/314-cmr-1600-notification-requirements-to-promote-public-awareness-of-sewage-pollution-1/download" xr:uid="{FB8FE83E-34DD-1848-83F0-66DC0B1E8848}"/>
    <hyperlink ref="G154" r:id="rId138" display="https://www.mass.gov/doc/314-cmr-1600-notification-requirements-to-promote-public-awareness-of-sewage-pollution-1/download" xr:uid="{5952ECE4-EB34-D84E-B25C-885C02E1FA29}"/>
    <hyperlink ref="G81" r:id="rId139" display="https://www.mass.gov/doc/105-cmr-590-state-sanitary-code-chapter-x-minimum-sanitation-standards-for-food-establishments/download" xr:uid="{D900F888-8617-43DB-9AA9-5EAA3DA01457}"/>
    <hyperlink ref="G83" r:id="rId140" display="https://www.mass.gov/doc/105-cmr-590-state-sanitary-code-chapter-x-minimum-sanitation-standards-for-food-establishments/download" xr:uid="{002E9A1D-2FBD-49A4-B1F9-9926B7781CEE}"/>
  </hyperlinks>
  <pageMargins left="0.7" right="0.7" top="0.75" bottom="0.75" header="0" footer="0"/>
  <pageSetup orientation="landscape" r:id="rId141"/>
  <tableParts count="1">
    <tablePart r:id="rId14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851BE-7642-4DDA-A145-4A971ED95FBF}">
  <sheetPr codeName="Sheet4"/>
  <dimension ref="A1:AF864"/>
  <sheetViews>
    <sheetView showGridLines="0" showRowColHeaders="0" zoomScaleNormal="100" workbookViewId="0">
      <selection sqref="A1:K1"/>
    </sheetView>
  </sheetViews>
  <sheetFormatPr defaultColWidth="14.42578125" defaultRowHeight="15" x14ac:dyDescent="0.25"/>
  <cols>
    <col min="1" max="1" width="1.42578125" style="7" customWidth="1"/>
    <col min="2" max="2" width="1.7109375" style="7" customWidth="1"/>
    <col min="3" max="3" width="6.7109375" style="5" bestFit="1" customWidth="1"/>
    <col min="4" max="4" width="15.28515625" style="12" customWidth="1"/>
    <col min="5" max="5" width="30.42578125" style="11" hidden="1" customWidth="1"/>
    <col min="6" max="6" width="91" style="12" customWidth="1"/>
    <col min="7" max="7" width="9.42578125" style="5" customWidth="1"/>
    <col min="8" max="8" width="52.42578125" style="11" customWidth="1"/>
    <col min="9" max="10" width="26.85546875" style="5" customWidth="1"/>
    <col min="11" max="11" width="29.7109375" style="54" customWidth="1"/>
    <col min="12" max="16" width="15.7109375" style="11" hidden="1" customWidth="1"/>
    <col min="17" max="17" width="16.42578125" style="11" hidden="1" customWidth="1"/>
    <col min="18" max="32" width="8.7109375" style="7" customWidth="1"/>
    <col min="33" max="16384" width="14.42578125" style="7"/>
  </cols>
  <sheetData>
    <row r="1" spans="1:32" customFormat="1" ht="48" customHeight="1" x14ac:dyDescent="0.25">
      <c r="A1" s="156" t="s">
        <v>0</v>
      </c>
      <c r="B1" s="156"/>
      <c r="C1" s="156"/>
      <c r="D1" s="156"/>
      <c r="E1" s="156"/>
      <c r="F1" s="156"/>
      <c r="G1" s="156"/>
      <c r="H1" s="156"/>
      <c r="I1" s="156"/>
      <c r="J1" s="156"/>
      <c r="K1" s="156"/>
      <c r="L1" s="22"/>
      <c r="M1" s="22"/>
      <c r="N1" s="22"/>
      <c r="O1" s="22"/>
      <c r="P1" s="22"/>
      <c r="Q1" s="22"/>
    </row>
    <row r="2" spans="1:32" customFormat="1" ht="30" customHeight="1" x14ac:dyDescent="0.25">
      <c r="A2" s="1" t="s">
        <v>571</v>
      </c>
      <c r="B2" s="1"/>
      <c r="C2" s="1"/>
      <c r="D2" s="1"/>
      <c r="E2" s="1"/>
      <c r="F2" s="1"/>
      <c r="G2" s="1"/>
      <c r="H2" s="1"/>
      <c r="I2" s="1"/>
      <c r="J2" s="1"/>
      <c r="K2" s="1"/>
      <c r="L2" s="1"/>
      <c r="M2" s="1"/>
      <c r="N2" s="1"/>
      <c r="O2" s="1"/>
      <c r="P2" s="1"/>
      <c r="Q2" s="1"/>
    </row>
    <row r="3" spans="1:32" customFormat="1" ht="8.25" customHeight="1" x14ac:dyDescent="0.25">
      <c r="A3" s="2"/>
      <c r="B3" s="2"/>
      <c r="C3" s="3"/>
      <c r="D3" s="8"/>
      <c r="E3" s="2"/>
      <c r="F3" s="2"/>
      <c r="G3" s="3"/>
      <c r="H3" s="2"/>
      <c r="I3" s="3"/>
      <c r="J3" s="3"/>
      <c r="K3" s="3"/>
      <c r="L3" s="2"/>
      <c r="M3" s="2"/>
      <c r="N3" s="2"/>
      <c r="O3" s="2"/>
      <c r="P3" s="2"/>
      <c r="Q3" s="2"/>
    </row>
    <row r="4" spans="1:32" customFormat="1" ht="30" customHeight="1" x14ac:dyDescent="0.25">
      <c r="A4" s="2"/>
      <c r="B4" s="23" t="s">
        <v>47</v>
      </c>
      <c r="C4" s="23"/>
      <c r="D4" s="23"/>
      <c r="E4" s="23"/>
      <c r="F4" s="23"/>
      <c r="G4" s="23"/>
      <c r="H4" s="23"/>
      <c r="I4" s="23"/>
      <c r="J4" s="23"/>
      <c r="K4" s="23"/>
      <c r="L4" s="23"/>
      <c r="M4" s="23"/>
      <c r="N4" s="23"/>
      <c r="O4" s="23"/>
      <c r="P4" s="23"/>
      <c r="Q4" s="23"/>
    </row>
    <row r="5" spans="1:32" customFormat="1" ht="34.5" customHeight="1" x14ac:dyDescent="0.25">
      <c r="A5" s="2"/>
      <c r="B5" s="4"/>
      <c r="C5" s="165" t="s">
        <v>572</v>
      </c>
      <c r="D5" s="165"/>
      <c r="E5" s="165"/>
      <c r="F5" s="165"/>
      <c r="G5" s="165"/>
      <c r="H5" s="165"/>
      <c r="I5" s="165"/>
      <c r="J5" s="165"/>
      <c r="K5" s="165"/>
      <c r="L5" s="56"/>
      <c r="M5" s="56"/>
      <c r="N5" s="56"/>
      <c r="O5" s="56"/>
      <c r="P5" s="56"/>
      <c r="Q5" s="56"/>
    </row>
    <row r="6" spans="1:32" s="24" customFormat="1" ht="20.100000000000001" customHeight="1" x14ac:dyDescent="0.3">
      <c r="C6" s="41" t="s">
        <v>11</v>
      </c>
      <c r="D6" s="42" t="s">
        <v>49</v>
      </c>
      <c r="E6" s="42"/>
      <c r="F6" s="42"/>
      <c r="G6" s="43"/>
      <c r="H6" s="42"/>
      <c r="I6" s="43"/>
      <c r="J6" s="43"/>
      <c r="K6" s="50"/>
      <c r="L6" s="42"/>
      <c r="M6" s="42"/>
      <c r="N6" s="42"/>
      <c r="O6" s="42"/>
      <c r="P6" s="42"/>
      <c r="Q6" s="42"/>
    </row>
    <row r="7" spans="1:32" s="24" customFormat="1" ht="20.100000000000001" customHeight="1" x14ac:dyDescent="0.3">
      <c r="C7" s="41" t="s">
        <v>11</v>
      </c>
      <c r="D7" s="80" t="s">
        <v>573</v>
      </c>
      <c r="E7" s="42"/>
      <c r="F7" s="42"/>
      <c r="G7" s="43"/>
      <c r="H7" s="42"/>
      <c r="I7" s="43"/>
      <c r="J7" s="43"/>
      <c r="K7" s="50"/>
      <c r="L7" s="42"/>
      <c r="M7" s="42"/>
      <c r="N7" s="42"/>
      <c r="O7" s="42"/>
      <c r="P7" s="42"/>
      <c r="Q7" s="42"/>
    </row>
    <row r="8" spans="1:32" ht="18.75" customHeight="1" x14ac:dyDescent="0.3">
      <c r="C8" s="41" t="s">
        <v>11</v>
      </c>
      <c r="D8" s="60" t="s">
        <v>574</v>
      </c>
      <c r="E8" s="57"/>
      <c r="F8" s="57"/>
      <c r="G8" s="57"/>
      <c r="H8" s="57"/>
      <c r="I8" s="57"/>
      <c r="J8" s="57"/>
      <c r="K8" s="57"/>
      <c r="L8" s="57"/>
      <c r="M8" s="57"/>
      <c r="N8" s="57"/>
      <c r="O8" s="57"/>
      <c r="P8" s="57"/>
      <c r="Q8" s="57"/>
    </row>
    <row r="9" spans="1:32" customFormat="1" ht="6.75" customHeight="1" x14ac:dyDescent="0.25">
      <c r="A9" s="2"/>
      <c r="B9" s="4"/>
      <c r="C9" s="39"/>
      <c r="D9" s="39"/>
      <c r="E9" s="39"/>
      <c r="F9" s="39"/>
      <c r="G9" s="39"/>
      <c r="H9" s="39"/>
      <c r="I9" s="39"/>
      <c r="J9" s="39"/>
      <c r="K9" s="51"/>
      <c r="L9" s="39"/>
      <c r="M9" s="39"/>
      <c r="N9" s="39"/>
      <c r="O9" s="39"/>
      <c r="P9" s="39"/>
      <c r="Q9" s="39"/>
    </row>
    <row r="10" spans="1:32" customFormat="1" ht="30" customHeight="1" x14ac:dyDescent="0.25">
      <c r="A10" s="2"/>
      <c r="B10" s="23" t="s">
        <v>575</v>
      </c>
      <c r="C10" s="23"/>
      <c r="D10" s="23"/>
      <c r="E10" s="23"/>
      <c r="F10" s="23"/>
      <c r="G10" s="23"/>
      <c r="H10" s="23"/>
      <c r="I10" s="23"/>
      <c r="J10" s="23"/>
      <c r="K10" s="23"/>
      <c r="L10" s="23"/>
      <c r="M10" s="23"/>
      <c r="N10" s="23"/>
      <c r="O10" s="23"/>
      <c r="P10" s="23"/>
      <c r="Q10" s="23"/>
    </row>
    <row r="11" spans="1:32" s="55" customFormat="1" ht="41.25" customHeight="1" x14ac:dyDescent="0.25">
      <c r="C11" s="9" t="s">
        <v>51</v>
      </c>
      <c r="D11" s="9" t="s">
        <v>52</v>
      </c>
      <c r="E11" s="9" t="s">
        <v>53</v>
      </c>
      <c r="F11" s="9" t="s">
        <v>54</v>
      </c>
      <c r="G11" s="9" t="s">
        <v>55</v>
      </c>
      <c r="H11" s="9" t="s">
        <v>56</v>
      </c>
      <c r="I11" s="9" t="s">
        <v>576</v>
      </c>
      <c r="J11" s="9" t="s">
        <v>577</v>
      </c>
      <c r="K11" s="9" t="s">
        <v>58</v>
      </c>
      <c r="L11" s="62" t="s">
        <v>59</v>
      </c>
      <c r="M11" s="9" t="s">
        <v>60</v>
      </c>
      <c r="N11" s="9" t="s">
        <v>61</v>
      </c>
      <c r="O11" s="9" t="s">
        <v>62</v>
      </c>
      <c r="P11" s="9" t="s">
        <v>63</v>
      </c>
      <c r="Q11" s="62" t="s">
        <v>64</v>
      </c>
      <c r="R11" s="6"/>
      <c r="S11" s="6"/>
      <c r="T11" s="6"/>
      <c r="U11" s="6"/>
      <c r="V11" s="6"/>
      <c r="W11" s="6"/>
      <c r="X11" s="6"/>
      <c r="Y11" s="6"/>
      <c r="Z11" s="6"/>
      <c r="AA11" s="6"/>
      <c r="AB11" s="6"/>
      <c r="AC11" s="6"/>
      <c r="AD11" s="6"/>
      <c r="AE11" s="6"/>
      <c r="AF11" s="6"/>
    </row>
    <row r="12" spans="1:32" ht="90" x14ac:dyDescent="0.25">
      <c r="C12" s="115">
        <v>5</v>
      </c>
      <c r="D12" s="79" t="s">
        <v>65</v>
      </c>
      <c r="E12" s="116" t="s">
        <v>66</v>
      </c>
      <c r="F12" s="79" t="s">
        <v>67</v>
      </c>
      <c r="G12" s="14" t="s">
        <v>68</v>
      </c>
      <c r="H12" s="79" t="s">
        <v>69</v>
      </c>
      <c r="I12" s="122"/>
      <c r="J12" s="122"/>
      <c r="K12" s="52"/>
      <c r="L12" s="79" t="s">
        <v>59</v>
      </c>
      <c r="M12" s="79" t="s">
        <v>70</v>
      </c>
      <c r="N12" s="79" t="s">
        <v>71</v>
      </c>
      <c r="O12" s="79" t="s">
        <v>72</v>
      </c>
      <c r="P12" s="79" t="s">
        <v>73</v>
      </c>
      <c r="Q12" s="79" t="s">
        <v>64</v>
      </c>
    </row>
    <row r="13" spans="1:32" ht="60" x14ac:dyDescent="0.25">
      <c r="C13" s="115">
        <v>6</v>
      </c>
      <c r="D13" s="79" t="s">
        <v>65</v>
      </c>
      <c r="E13" s="116" t="s">
        <v>74</v>
      </c>
      <c r="F13" s="79" t="s">
        <v>75</v>
      </c>
      <c r="G13" s="14" t="s">
        <v>68</v>
      </c>
      <c r="H13" s="79" t="s">
        <v>76</v>
      </c>
      <c r="I13" s="122"/>
      <c r="J13" s="122"/>
      <c r="K13" s="52" t="s">
        <v>646</v>
      </c>
      <c r="L13" s="79" t="s">
        <v>59</v>
      </c>
      <c r="M13" s="79" t="s">
        <v>70</v>
      </c>
      <c r="N13" s="79" t="s">
        <v>71</v>
      </c>
      <c r="O13" s="79" t="s">
        <v>72</v>
      </c>
      <c r="P13" s="79" t="s">
        <v>73</v>
      </c>
      <c r="Q13" s="79" t="s">
        <v>64</v>
      </c>
    </row>
    <row r="14" spans="1:32" ht="60" x14ac:dyDescent="0.25">
      <c r="C14" s="115">
        <v>7</v>
      </c>
      <c r="D14" s="79" t="s">
        <v>65</v>
      </c>
      <c r="E14" s="116" t="s">
        <v>78</v>
      </c>
      <c r="F14" s="79" t="s">
        <v>79</v>
      </c>
      <c r="G14" s="14" t="s">
        <v>68</v>
      </c>
      <c r="H14" s="79"/>
      <c r="I14" s="77"/>
      <c r="J14" s="77"/>
      <c r="K14" s="52" t="s">
        <v>80</v>
      </c>
      <c r="L14" s="79" t="s">
        <v>59</v>
      </c>
      <c r="M14" s="79" t="s">
        <v>70</v>
      </c>
      <c r="N14" s="79" t="s">
        <v>71</v>
      </c>
      <c r="O14" s="79" t="s">
        <v>72</v>
      </c>
      <c r="P14" s="79" t="s">
        <v>73</v>
      </c>
      <c r="Q14" s="79" t="s">
        <v>64</v>
      </c>
    </row>
    <row r="15" spans="1:32" ht="75" x14ac:dyDescent="0.25">
      <c r="C15" s="115">
        <v>8</v>
      </c>
      <c r="D15" s="79" t="s">
        <v>65</v>
      </c>
      <c r="E15" s="116" t="s">
        <v>81</v>
      </c>
      <c r="F15" s="79" t="s">
        <v>82</v>
      </c>
      <c r="G15" s="14" t="s">
        <v>83</v>
      </c>
      <c r="H15" s="79" t="s">
        <v>84</v>
      </c>
      <c r="I15" s="122"/>
      <c r="J15" s="122"/>
      <c r="K15" s="52"/>
      <c r="L15" s="79" t="s">
        <v>59</v>
      </c>
      <c r="M15" s="79" t="s">
        <v>70</v>
      </c>
      <c r="N15" s="79" t="s">
        <v>71</v>
      </c>
      <c r="O15" s="79" t="s">
        <v>72</v>
      </c>
      <c r="P15" s="79" t="s">
        <v>73</v>
      </c>
      <c r="Q15" s="79" t="s">
        <v>64</v>
      </c>
    </row>
    <row r="16" spans="1:32" ht="60" x14ac:dyDescent="0.25">
      <c r="C16" s="115">
        <v>10</v>
      </c>
      <c r="D16" s="79" t="s">
        <v>65</v>
      </c>
      <c r="E16" s="116" t="s">
        <v>90</v>
      </c>
      <c r="F16" s="79" t="s">
        <v>91</v>
      </c>
      <c r="G16" s="14" t="s">
        <v>87</v>
      </c>
      <c r="H16" s="79"/>
      <c r="I16" s="122"/>
      <c r="J16" s="122"/>
      <c r="K16" s="52"/>
      <c r="L16" s="79" t="s">
        <v>59</v>
      </c>
      <c r="M16" s="79" t="s">
        <v>70</v>
      </c>
      <c r="N16" s="79" t="s">
        <v>71</v>
      </c>
      <c r="O16" s="79" t="s">
        <v>72</v>
      </c>
      <c r="P16" s="79" t="s">
        <v>73</v>
      </c>
      <c r="Q16" s="79" t="s">
        <v>64</v>
      </c>
    </row>
    <row r="17" spans="3:17" ht="75" x14ac:dyDescent="0.25">
      <c r="C17" s="115">
        <v>12</v>
      </c>
      <c r="D17" s="79" t="s">
        <v>65</v>
      </c>
      <c r="E17" s="116" t="s">
        <v>96</v>
      </c>
      <c r="F17" s="79" t="s">
        <v>97</v>
      </c>
      <c r="G17" s="14" t="s">
        <v>68</v>
      </c>
      <c r="H17" s="79" t="s">
        <v>98</v>
      </c>
      <c r="I17" s="122"/>
      <c r="J17" s="122"/>
      <c r="K17" s="52"/>
      <c r="L17" s="79" t="s">
        <v>59</v>
      </c>
      <c r="M17" s="79" t="s">
        <v>70</v>
      </c>
      <c r="N17" s="79" t="s">
        <v>71</v>
      </c>
      <c r="O17" s="79" t="s">
        <v>72</v>
      </c>
      <c r="P17" s="79" t="s">
        <v>73</v>
      </c>
      <c r="Q17" s="79" t="s">
        <v>64</v>
      </c>
    </row>
    <row r="18" spans="3:17" ht="105" x14ac:dyDescent="0.25">
      <c r="C18" s="115">
        <v>14</v>
      </c>
      <c r="D18" s="79" t="s">
        <v>65</v>
      </c>
      <c r="E18" s="116" t="s">
        <v>103</v>
      </c>
      <c r="F18" s="79" t="s">
        <v>104</v>
      </c>
      <c r="G18" s="14" t="s">
        <v>105</v>
      </c>
      <c r="H18" s="79" t="s">
        <v>106</v>
      </c>
      <c r="I18" s="122"/>
      <c r="J18" s="122"/>
      <c r="K18" s="52"/>
      <c r="L18" s="79" t="s">
        <v>59</v>
      </c>
      <c r="M18" s="79" t="s">
        <v>70</v>
      </c>
      <c r="N18" s="79" t="s">
        <v>71</v>
      </c>
      <c r="O18" s="79" t="s">
        <v>72</v>
      </c>
      <c r="P18" s="79" t="s">
        <v>73</v>
      </c>
      <c r="Q18" s="79" t="s">
        <v>64</v>
      </c>
    </row>
    <row r="19" spans="3:17" ht="60" x14ac:dyDescent="0.25">
      <c r="C19" s="115">
        <v>16</v>
      </c>
      <c r="D19" s="79" t="s">
        <v>65</v>
      </c>
      <c r="E19" s="116" t="s">
        <v>111</v>
      </c>
      <c r="F19" s="79" t="s">
        <v>112</v>
      </c>
      <c r="G19" s="14" t="s">
        <v>113</v>
      </c>
      <c r="H19" s="79" t="s">
        <v>114</v>
      </c>
      <c r="I19" s="122"/>
      <c r="J19" s="122"/>
      <c r="K19" s="52"/>
      <c r="L19" s="79" t="s">
        <v>59</v>
      </c>
      <c r="M19" s="79" t="s">
        <v>70</v>
      </c>
      <c r="N19" s="79" t="s">
        <v>71</v>
      </c>
      <c r="O19" s="79" t="s">
        <v>72</v>
      </c>
      <c r="P19" s="79" t="s">
        <v>73</v>
      </c>
      <c r="Q19" s="79" t="s">
        <v>64</v>
      </c>
    </row>
    <row r="20" spans="3:17" ht="60" x14ac:dyDescent="0.25">
      <c r="C20" s="115">
        <v>17</v>
      </c>
      <c r="D20" s="79" t="s">
        <v>65</v>
      </c>
      <c r="E20" s="116" t="s">
        <v>115</v>
      </c>
      <c r="F20" s="79" t="s">
        <v>116</v>
      </c>
      <c r="G20" s="14" t="s">
        <v>117</v>
      </c>
      <c r="H20" s="79" t="s">
        <v>118</v>
      </c>
      <c r="I20" s="122"/>
      <c r="J20" s="122"/>
      <c r="K20" s="52"/>
      <c r="L20" s="79" t="s">
        <v>59</v>
      </c>
      <c r="M20" s="79" t="s">
        <v>70</v>
      </c>
      <c r="N20" s="79" t="s">
        <v>71</v>
      </c>
      <c r="O20" s="79" t="s">
        <v>72</v>
      </c>
      <c r="P20" s="79" t="s">
        <v>73</v>
      </c>
      <c r="Q20" s="79" t="s">
        <v>64</v>
      </c>
    </row>
    <row r="21" spans="3:17" ht="60" x14ac:dyDescent="0.25">
      <c r="C21" s="115">
        <v>18</v>
      </c>
      <c r="D21" s="79" t="s">
        <v>65</v>
      </c>
      <c r="E21" s="116" t="s">
        <v>119</v>
      </c>
      <c r="F21" s="79" t="s">
        <v>120</v>
      </c>
      <c r="G21" s="14" t="s">
        <v>121</v>
      </c>
      <c r="H21" s="79" t="s">
        <v>122</v>
      </c>
      <c r="I21" s="122"/>
      <c r="J21" s="122"/>
      <c r="K21" s="52"/>
      <c r="L21" s="79" t="s">
        <v>59</v>
      </c>
      <c r="M21" s="79" t="s">
        <v>70</v>
      </c>
      <c r="N21" s="79" t="s">
        <v>71</v>
      </c>
      <c r="O21" s="79" t="s">
        <v>72</v>
      </c>
      <c r="P21" s="79" t="s">
        <v>73</v>
      </c>
      <c r="Q21" s="79" t="s">
        <v>64</v>
      </c>
    </row>
    <row r="22" spans="3:17" ht="60" x14ac:dyDescent="0.25">
      <c r="C22" s="115">
        <v>19</v>
      </c>
      <c r="D22" s="152" t="s">
        <v>143</v>
      </c>
      <c r="E22" s="116" t="s">
        <v>123</v>
      </c>
      <c r="F22" s="79" t="s">
        <v>124</v>
      </c>
      <c r="G22" s="14" t="s">
        <v>125</v>
      </c>
      <c r="H22" s="79"/>
      <c r="I22" s="122"/>
      <c r="J22" s="122"/>
      <c r="K22" s="52" t="s">
        <v>126</v>
      </c>
      <c r="L22" s="79" t="s">
        <v>59</v>
      </c>
      <c r="M22" s="79" t="s">
        <v>127</v>
      </c>
      <c r="N22" s="79"/>
      <c r="O22" s="79"/>
      <c r="P22" s="79"/>
      <c r="Q22" s="10"/>
    </row>
    <row r="23" spans="3:17" ht="60" x14ac:dyDescent="0.25">
      <c r="C23" s="115">
        <v>20</v>
      </c>
      <c r="D23" s="79" t="s">
        <v>65</v>
      </c>
      <c r="E23" s="116" t="s">
        <v>128</v>
      </c>
      <c r="F23" s="79" t="s">
        <v>129</v>
      </c>
      <c r="G23" s="14" t="s">
        <v>130</v>
      </c>
      <c r="H23" s="79" t="s">
        <v>131</v>
      </c>
      <c r="I23" s="77"/>
      <c r="J23" s="77"/>
      <c r="K23" s="52" t="s">
        <v>132</v>
      </c>
      <c r="L23" s="79" t="s">
        <v>59</v>
      </c>
      <c r="M23" s="79" t="s">
        <v>70</v>
      </c>
      <c r="N23" s="79" t="s">
        <v>71</v>
      </c>
      <c r="O23" s="79" t="s">
        <v>72</v>
      </c>
      <c r="P23" s="79" t="s">
        <v>73</v>
      </c>
      <c r="Q23" s="79" t="s">
        <v>64</v>
      </c>
    </row>
    <row r="24" spans="3:17" ht="60" x14ac:dyDescent="0.25">
      <c r="C24" s="115">
        <v>163</v>
      </c>
      <c r="D24" s="79" t="s">
        <v>65</v>
      </c>
      <c r="E24" s="116" t="s">
        <v>560</v>
      </c>
      <c r="F24" s="79" t="s">
        <v>561</v>
      </c>
      <c r="G24" s="117"/>
      <c r="H24" s="79" t="s">
        <v>562</v>
      </c>
      <c r="I24" s="122"/>
      <c r="J24" s="122"/>
      <c r="K24" s="52" t="s">
        <v>563</v>
      </c>
      <c r="L24" s="79" t="s">
        <v>59</v>
      </c>
      <c r="M24" s="79" t="s">
        <v>70</v>
      </c>
      <c r="N24" s="79" t="s">
        <v>71</v>
      </c>
      <c r="O24" s="79" t="s">
        <v>72</v>
      </c>
      <c r="P24" s="79" t="s">
        <v>73</v>
      </c>
      <c r="Q24" s="79" t="s">
        <v>64</v>
      </c>
    </row>
    <row r="25" spans="3:17" ht="60" x14ac:dyDescent="0.25">
      <c r="C25" s="115">
        <v>164</v>
      </c>
      <c r="D25" s="79" t="s">
        <v>65</v>
      </c>
      <c r="E25" s="116" t="s">
        <v>564</v>
      </c>
      <c r="F25" s="79" t="s">
        <v>565</v>
      </c>
      <c r="G25" s="117"/>
      <c r="H25" s="79"/>
      <c r="I25" s="77"/>
      <c r="J25" s="77"/>
      <c r="K25" s="52" t="s">
        <v>566</v>
      </c>
      <c r="L25" s="79" t="s">
        <v>59</v>
      </c>
      <c r="M25" s="79" t="s">
        <v>70</v>
      </c>
      <c r="N25" s="79" t="s">
        <v>71</v>
      </c>
      <c r="O25" s="79" t="s">
        <v>72</v>
      </c>
      <c r="P25" s="79" t="s">
        <v>73</v>
      </c>
      <c r="Q25" s="79" t="s">
        <v>64</v>
      </c>
    </row>
    <row r="26" spans="3:17" ht="60" x14ac:dyDescent="0.25">
      <c r="C26" s="115">
        <v>165</v>
      </c>
      <c r="D26" s="79" t="s">
        <v>65</v>
      </c>
      <c r="E26" s="116" t="s">
        <v>567</v>
      </c>
      <c r="F26" s="79" t="s">
        <v>568</v>
      </c>
      <c r="G26" s="117"/>
      <c r="H26" s="79"/>
      <c r="I26" s="122"/>
      <c r="J26" s="122"/>
      <c r="K26" s="52"/>
      <c r="L26" s="79" t="s">
        <v>59</v>
      </c>
      <c r="M26" s="79" t="s">
        <v>70</v>
      </c>
      <c r="N26" s="79" t="s">
        <v>71</v>
      </c>
      <c r="O26" s="79" t="s">
        <v>72</v>
      </c>
      <c r="P26" s="79" t="s">
        <v>73</v>
      </c>
      <c r="Q26" s="79"/>
    </row>
    <row r="27" spans="3:17" x14ac:dyDescent="0.25">
      <c r="F27" s="120"/>
      <c r="G27" s="121"/>
      <c r="H27" s="120"/>
      <c r="I27" s="121"/>
      <c r="J27" s="121"/>
      <c r="K27" s="53"/>
      <c r="L27" s="120"/>
      <c r="M27" s="120"/>
      <c r="N27" s="120"/>
      <c r="O27" s="120"/>
      <c r="P27" s="120"/>
      <c r="Q27" s="120"/>
    </row>
    <row r="28" spans="3:17" x14ac:dyDescent="0.25">
      <c r="F28" s="120"/>
      <c r="G28" s="121"/>
      <c r="H28" s="120"/>
      <c r="I28" s="121"/>
      <c r="J28" s="121"/>
      <c r="K28" s="53"/>
      <c r="L28" s="120"/>
      <c r="M28" s="120"/>
      <c r="N28" s="120"/>
      <c r="O28" s="120"/>
      <c r="P28" s="120"/>
      <c r="Q28" s="120"/>
    </row>
    <row r="29" spans="3:17" x14ac:dyDescent="0.25">
      <c r="F29" s="120"/>
      <c r="G29" s="121"/>
      <c r="H29" s="120"/>
      <c r="I29" s="121"/>
      <c r="J29" s="121"/>
      <c r="K29" s="53"/>
      <c r="L29" s="120"/>
      <c r="M29" s="120"/>
      <c r="N29" s="120"/>
      <c r="O29" s="120"/>
      <c r="P29" s="120"/>
      <c r="Q29" s="120"/>
    </row>
    <row r="30" spans="3:17" x14ac:dyDescent="0.25">
      <c r="F30" s="120"/>
      <c r="G30" s="121"/>
      <c r="H30" s="120"/>
      <c r="I30" s="121"/>
      <c r="J30" s="121"/>
      <c r="K30" s="53"/>
      <c r="L30" s="120"/>
      <c r="M30" s="120"/>
      <c r="N30" s="120"/>
      <c r="O30" s="120"/>
      <c r="P30" s="120"/>
      <c r="Q30" s="120"/>
    </row>
    <row r="31" spans="3:17" x14ac:dyDescent="0.25">
      <c r="F31" s="120"/>
      <c r="G31" s="121"/>
      <c r="H31" s="120"/>
      <c r="I31" s="121"/>
      <c r="J31" s="121"/>
      <c r="K31" s="53"/>
      <c r="L31" s="120"/>
      <c r="M31" s="120"/>
      <c r="N31" s="120"/>
      <c r="O31" s="120"/>
      <c r="P31" s="120"/>
      <c r="Q31" s="120"/>
    </row>
    <row r="32" spans="3:17" x14ac:dyDescent="0.25">
      <c r="F32" s="120"/>
      <c r="G32" s="121"/>
      <c r="H32" s="120"/>
      <c r="I32" s="121"/>
      <c r="J32" s="121"/>
      <c r="K32" s="53"/>
      <c r="L32" s="120"/>
      <c r="M32" s="120"/>
      <c r="N32" s="120"/>
      <c r="O32" s="120"/>
      <c r="P32" s="120"/>
      <c r="Q32" s="120"/>
    </row>
    <row r="33" spans="6:17" x14ac:dyDescent="0.25">
      <c r="F33" s="120"/>
      <c r="G33" s="121"/>
      <c r="H33" s="120"/>
      <c r="I33" s="121"/>
      <c r="J33" s="121"/>
      <c r="K33" s="53"/>
      <c r="L33" s="120"/>
      <c r="M33" s="120"/>
      <c r="N33" s="120"/>
      <c r="O33" s="120"/>
      <c r="P33" s="120"/>
      <c r="Q33" s="120"/>
    </row>
    <row r="34" spans="6:17" x14ac:dyDescent="0.25">
      <c r="F34" s="120"/>
      <c r="G34" s="121"/>
      <c r="H34" s="120"/>
      <c r="I34" s="121"/>
      <c r="J34" s="121"/>
      <c r="K34" s="53"/>
      <c r="L34" s="120"/>
      <c r="M34" s="120"/>
      <c r="N34" s="120"/>
      <c r="O34" s="120"/>
      <c r="P34" s="120"/>
      <c r="Q34" s="120"/>
    </row>
    <row r="35" spans="6:17" x14ac:dyDescent="0.25">
      <c r="F35" s="120"/>
      <c r="G35" s="121"/>
      <c r="H35" s="120"/>
      <c r="I35" s="121"/>
      <c r="J35" s="121"/>
      <c r="K35" s="53"/>
      <c r="L35" s="120"/>
      <c r="M35" s="120"/>
      <c r="N35" s="120"/>
      <c r="O35" s="120"/>
      <c r="P35" s="120"/>
      <c r="Q35" s="120"/>
    </row>
    <row r="36" spans="6:17" x14ac:dyDescent="0.25">
      <c r="F36" s="120"/>
      <c r="G36" s="121"/>
      <c r="H36" s="120"/>
      <c r="I36" s="121"/>
      <c r="J36" s="121"/>
      <c r="K36" s="53"/>
      <c r="L36" s="120"/>
      <c r="M36" s="120"/>
      <c r="N36" s="120"/>
      <c r="O36" s="120"/>
      <c r="P36" s="120"/>
      <c r="Q36" s="120"/>
    </row>
    <row r="37" spans="6:17" x14ac:dyDescent="0.25">
      <c r="F37" s="120"/>
      <c r="G37" s="121"/>
      <c r="H37" s="120"/>
      <c r="I37" s="121"/>
      <c r="J37" s="121"/>
      <c r="K37" s="53"/>
      <c r="L37" s="120"/>
      <c r="M37" s="120"/>
      <c r="N37" s="120"/>
      <c r="O37" s="120"/>
      <c r="P37" s="120"/>
      <c r="Q37" s="120"/>
    </row>
    <row r="38" spans="6:17" x14ac:dyDescent="0.25">
      <c r="F38" s="120"/>
      <c r="G38" s="121"/>
      <c r="H38" s="120"/>
      <c r="I38" s="121"/>
      <c r="J38" s="121"/>
      <c r="K38" s="53"/>
      <c r="L38" s="120"/>
      <c r="M38" s="120"/>
      <c r="N38" s="120"/>
      <c r="O38" s="120"/>
      <c r="P38" s="120"/>
      <c r="Q38" s="120"/>
    </row>
    <row r="39" spans="6:17" x14ac:dyDescent="0.25">
      <c r="F39" s="120"/>
      <c r="G39" s="121"/>
      <c r="H39" s="120"/>
      <c r="I39" s="121"/>
      <c r="J39" s="121"/>
      <c r="K39" s="53"/>
      <c r="L39" s="120"/>
      <c r="M39" s="120"/>
      <c r="N39" s="120"/>
      <c r="O39" s="120"/>
      <c r="P39" s="120"/>
      <c r="Q39" s="120"/>
    </row>
    <row r="40" spans="6:17" x14ac:dyDescent="0.25">
      <c r="F40" s="120"/>
      <c r="G40" s="121"/>
      <c r="H40" s="120"/>
      <c r="I40" s="121"/>
      <c r="J40" s="121"/>
      <c r="K40" s="53"/>
      <c r="L40" s="120"/>
      <c r="M40" s="120"/>
      <c r="N40" s="120"/>
      <c r="O40" s="120"/>
      <c r="P40" s="120"/>
      <c r="Q40" s="120"/>
    </row>
    <row r="41" spans="6:17" x14ac:dyDescent="0.25">
      <c r="F41" s="120"/>
      <c r="G41" s="121"/>
      <c r="H41" s="120"/>
      <c r="I41" s="121"/>
      <c r="J41" s="121"/>
      <c r="K41" s="53"/>
      <c r="L41" s="120"/>
      <c r="M41" s="120"/>
      <c r="N41" s="120"/>
      <c r="O41" s="120"/>
      <c r="P41" s="120"/>
      <c r="Q41" s="120"/>
    </row>
    <row r="42" spans="6:17" x14ac:dyDescent="0.25">
      <c r="F42" s="120"/>
      <c r="G42" s="121"/>
      <c r="H42" s="120"/>
      <c r="I42" s="121"/>
      <c r="J42" s="121"/>
      <c r="K42" s="53"/>
      <c r="L42" s="120"/>
      <c r="M42" s="120"/>
      <c r="N42" s="120"/>
      <c r="O42" s="120"/>
      <c r="P42" s="120"/>
      <c r="Q42" s="120"/>
    </row>
    <row r="43" spans="6:17" x14ac:dyDescent="0.25">
      <c r="F43" s="120"/>
      <c r="G43" s="121"/>
      <c r="H43" s="120"/>
      <c r="I43" s="121"/>
      <c r="J43" s="121"/>
      <c r="K43" s="53"/>
      <c r="L43" s="120"/>
      <c r="M43" s="120"/>
      <c r="N43" s="120"/>
      <c r="O43" s="120"/>
      <c r="P43" s="120"/>
      <c r="Q43" s="120"/>
    </row>
    <row r="44" spans="6:17" x14ac:dyDescent="0.25">
      <c r="F44" s="120"/>
      <c r="G44" s="121"/>
      <c r="H44" s="120"/>
      <c r="I44" s="121"/>
      <c r="J44" s="121"/>
      <c r="K44" s="53"/>
      <c r="L44" s="120"/>
      <c r="M44" s="120"/>
      <c r="N44" s="120"/>
      <c r="O44" s="120"/>
      <c r="P44" s="120"/>
      <c r="Q44" s="120"/>
    </row>
    <row r="45" spans="6:17" x14ac:dyDescent="0.25">
      <c r="F45" s="120"/>
      <c r="G45" s="121"/>
      <c r="H45" s="120"/>
      <c r="I45" s="121"/>
      <c r="J45" s="121"/>
      <c r="K45" s="53"/>
      <c r="L45" s="120"/>
      <c r="M45" s="120"/>
      <c r="N45" s="120"/>
      <c r="O45" s="120"/>
      <c r="P45" s="120"/>
      <c r="Q45" s="120"/>
    </row>
    <row r="46" spans="6:17" x14ac:dyDescent="0.25">
      <c r="F46" s="120"/>
      <c r="G46" s="121"/>
      <c r="H46" s="120"/>
      <c r="I46" s="121"/>
      <c r="J46" s="121"/>
      <c r="K46" s="53"/>
      <c r="L46" s="120"/>
      <c r="M46" s="120"/>
      <c r="N46" s="120"/>
      <c r="O46" s="120"/>
      <c r="P46" s="120"/>
      <c r="Q46" s="120"/>
    </row>
    <row r="47" spans="6:17" x14ac:dyDescent="0.25">
      <c r="F47" s="120"/>
      <c r="G47" s="121"/>
      <c r="H47" s="120"/>
      <c r="I47" s="121"/>
      <c r="J47" s="121"/>
      <c r="K47" s="53"/>
      <c r="L47" s="120"/>
      <c r="M47" s="120"/>
      <c r="N47" s="120"/>
      <c r="O47" s="120"/>
      <c r="P47" s="120"/>
      <c r="Q47" s="120"/>
    </row>
    <row r="48" spans="6:17" x14ac:dyDescent="0.25">
      <c r="F48" s="120"/>
      <c r="G48" s="121"/>
      <c r="H48" s="120"/>
      <c r="I48" s="121"/>
      <c r="J48" s="121"/>
      <c r="K48" s="53"/>
      <c r="L48" s="120"/>
      <c r="M48" s="120"/>
      <c r="N48" s="120"/>
      <c r="O48" s="120"/>
      <c r="P48" s="120"/>
      <c r="Q48" s="120"/>
    </row>
    <row r="49" spans="6:17" x14ac:dyDescent="0.25">
      <c r="F49" s="120"/>
      <c r="G49" s="121"/>
      <c r="H49" s="120"/>
      <c r="I49" s="121"/>
      <c r="J49" s="121"/>
      <c r="K49" s="53"/>
      <c r="L49" s="120"/>
      <c r="M49" s="120"/>
      <c r="N49" s="120"/>
      <c r="O49" s="120"/>
      <c r="P49" s="120"/>
      <c r="Q49" s="120"/>
    </row>
    <row r="50" spans="6:17" x14ac:dyDescent="0.25">
      <c r="F50" s="120"/>
      <c r="G50" s="121"/>
      <c r="H50" s="120"/>
      <c r="I50" s="121"/>
      <c r="J50" s="121"/>
      <c r="K50" s="53"/>
      <c r="L50" s="120"/>
      <c r="M50" s="120"/>
      <c r="N50" s="120"/>
      <c r="O50" s="120"/>
      <c r="P50" s="120"/>
      <c r="Q50" s="120"/>
    </row>
    <row r="51" spans="6:17" x14ac:dyDescent="0.25">
      <c r="F51" s="120"/>
      <c r="G51" s="121"/>
      <c r="H51" s="120"/>
      <c r="I51" s="121"/>
      <c r="J51" s="121"/>
      <c r="K51" s="53"/>
      <c r="L51" s="120"/>
      <c r="M51" s="120"/>
      <c r="N51" s="120"/>
      <c r="O51" s="120"/>
      <c r="P51" s="120"/>
      <c r="Q51" s="120"/>
    </row>
    <row r="52" spans="6:17" x14ac:dyDescent="0.25">
      <c r="F52" s="120"/>
      <c r="G52" s="121"/>
      <c r="H52" s="120"/>
      <c r="I52" s="121"/>
      <c r="J52" s="121"/>
      <c r="K52" s="53"/>
      <c r="L52" s="120"/>
      <c r="M52" s="120"/>
      <c r="N52" s="120"/>
      <c r="O52" s="120"/>
      <c r="P52" s="120"/>
      <c r="Q52" s="120"/>
    </row>
    <row r="53" spans="6:17" x14ac:dyDescent="0.25">
      <c r="F53" s="120"/>
      <c r="G53" s="121"/>
      <c r="H53" s="120"/>
      <c r="I53" s="121"/>
      <c r="J53" s="121"/>
      <c r="K53" s="53"/>
      <c r="L53" s="120"/>
      <c r="M53" s="120"/>
      <c r="N53" s="120"/>
      <c r="O53" s="120"/>
      <c r="P53" s="120"/>
      <c r="Q53" s="120"/>
    </row>
    <row r="54" spans="6:17" x14ac:dyDescent="0.25">
      <c r="F54" s="120"/>
      <c r="G54" s="121"/>
      <c r="H54" s="120"/>
      <c r="I54" s="121"/>
      <c r="J54" s="121"/>
      <c r="K54" s="53"/>
      <c r="L54" s="120"/>
      <c r="M54" s="120"/>
      <c r="N54" s="120"/>
      <c r="O54" s="120"/>
      <c r="P54" s="120"/>
      <c r="Q54" s="120"/>
    </row>
    <row r="55" spans="6:17" x14ac:dyDescent="0.25">
      <c r="F55" s="120"/>
      <c r="G55" s="121"/>
      <c r="H55" s="120"/>
      <c r="I55" s="121"/>
      <c r="J55" s="121"/>
      <c r="K55" s="53"/>
      <c r="L55" s="120"/>
      <c r="M55" s="120"/>
      <c r="N55" s="120"/>
      <c r="O55" s="120"/>
      <c r="P55" s="120"/>
      <c r="Q55" s="120"/>
    </row>
    <row r="56" spans="6:17" x14ac:dyDescent="0.25">
      <c r="F56" s="120"/>
      <c r="G56" s="121"/>
      <c r="H56" s="120"/>
      <c r="I56" s="121"/>
      <c r="J56" s="121"/>
      <c r="K56" s="53"/>
      <c r="L56" s="120"/>
      <c r="M56" s="120"/>
      <c r="N56" s="120"/>
      <c r="O56" s="120"/>
      <c r="P56" s="120"/>
      <c r="Q56" s="120"/>
    </row>
    <row r="57" spans="6:17" x14ac:dyDescent="0.25">
      <c r="F57" s="120"/>
      <c r="G57" s="121"/>
      <c r="H57" s="120"/>
      <c r="I57" s="121"/>
      <c r="J57" s="121"/>
      <c r="K57" s="53"/>
      <c r="L57" s="120"/>
      <c r="M57" s="120"/>
      <c r="N57" s="120"/>
      <c r="O57" s="120"/>
      <c r="P57" s="120"/>
      <c r="Q57" s="120"/>
    </row>
    <row r="58" spans="6:17" x14ac:dyDescent="0.25">
      <c r="F58" s="120"/>
      <c r="G58" s="121"/>
      <c r="H58" s="120"/>
      <c r="I58" s="121"/>
      <c r="J58" s="121"/>
      <c r="K58" s="53"/>
      <c r="L58" s="120"/>
      <c r="M58" s="120"/>
      <c r="N58" s="120"/>
      <c r="O58" s="120"/>
      <c r="P58" s="120"/>
      <c r="Q58" s="120"/>
    </row>
    <row r="59" spans="6:17" x14ac:dyDescent="0.25">
      <c r="F59" s="120"/>
      <c r="G59" s="121"/>
      <c r="H59" s="120"/>
      <c r="I59" s="121"/>
      <c r="J59" s="121"/>
      <c r="K59" s="53"/>
      <c r="L59" s="120"/>
      <c r="M59" s="120"/>
      <c r="N59" s="120"/>
      <c r="O59" s="120"/>
      <c r="P59" s="120"/>
      <c r="Q59" s="120"/>
    </row>
    <row r="60" spans="6:17" x14ac:dyDescent="0.25">
      <c r="F60" s="120"/>
      <c r="G60" s="121"/>
      <c r="H60" s="120"/>
      <c r="I60" s="121"/>
      <c r="J60" s="121"/>
      <c r="K60" s="53"/>
      <c r="L60" s="120"/>
      <c r="M60" s="120"/>
      <c r="N60" s="120"/>
      <c r="O60" s="120"/>
      <c r="P60" s="120"/>
      <c r="Q60" s="120"/>
    </row>
    <row r="61" spans="6:17" x14ac:dyDescent="0.25">
      <c r="F61" s="120"/>
      <c r="G61" s="121"/>
      <c r="H61" s="120"/>
      <c r="I61" s="121"/>
      <c r="J61" s="121"/>
      <c r="K61" s="53"/>
      <c r="L61" s="120"/>
      <c r="M61" s="120"/>
      <c r="N61" s="120"/>
      <c r="O61" s="120"/>
      <c r="P61" s="120"/>
      <c r="Q61" s="120"/>
    </row>
    <row r="62" spans="6:17" x14ac:dyDescent="0.25">
      <c r="F62" s="120"/>
      <c r="G62" s="121"/>
      <c r="H62" s="120"/>
      <c r="I62" s="121"/>
      <c r="J62" s="121"/>
      <c r="K62" s="53"/>
      <c r="L62" s="120"/>
      <c r="M62" s="120"/>
      <c r="N62" s="120"/>
      <c r="O62" s="120"/>
      <c r="P62" s="120"/>
      <c r="Q62" s="120"/>
    </row>
    <row r="63" spans="6:17" x14ac:dyDescent="0.25">
      <c r="F63" s="120"/>
      <c r="G63" s="121"/>
      <c r="H63" s="120"/>
      <c r="I63" s="121"/>
      <c r="J63" s="121"/>
      <c r="K63" s="53"/>
      <c r="L63" s="120"/>
      <c r="M63" s="120"/>
      <c r="N63" s="120"/>
      <c r="O63" s="120"/>
      <c r="P63" s="120"/>
      <c r="Q63" s="120"/>
    </row>
    <row r="64" spans="6:17" x14ac:dyDescent="0.25">
      <c r="F64" s="120"/>
      <c r="G64" s="121"/>
      <c r="H64" s="120"/>
      <c r="I64" s="121"/>
      <c r="J64" s="121"/>
      <c r="K64" s="53"/>
      <c r="L64" s="120"/>
      <c r="M64" s="120"/>
      <c r="N64" s="120"/>
      <c r="O64" s="120"/>
      <c r="P64" s="120"/>
      <c r="Q64" s="120"/>
    </row>
    <row r="65" spans="6:17" x14ac:dyDescent="0.25">
      <c r="F65" s="120"/>
      <c r="G65" s="121"/>
      <c r="H65" s="120"/>
      <c r="I65" s="121"/>
      <c r="J65" s="121"/>
      <c r="K65" s="53"/>
      <c r="L65" s="120"/>
      <c r="M65" s="120"/>
      <c r="N65" s="120"/>
      <c r="O65" s="120"/>
      <c r="P65" s="120"/>
      <c r="Q65" s="120"/>
    </row>
    <row r="66" spans="6:17" x14ac:dyDescent="0.25">
      <c r="F66" s="120"/>
      <c r="G66" s="121"/>
      <c r="H66" s="120"/>
      <c r="I66" s="121"/>
      <c r="J66" s="121"/>
      <c r="K66" s="53"/>
      <c r="L66" s="120"/>
      <c r="M66" s="120"/>
      <c r="N66" s="120"/>
      <c r="O66" s="120"/>
      <c r="P66" s="120"/>
      <c r="Q66" s="120"/>
    </row>
    <row r="67" spans="6:17" x14ac:dyDescent="0.25">
      <c r="F67" s="120"/>
      <c r="G67" s="121"/>
      <c r="H67" s="120"/>
      <c r="I67" s="121"/>
      <c r="J67" s="121"/>
      <c r="K67" s="53"/>
      <c r="L67" s="120"/>
      <c r="M67" s="120"/>
      <c r="N67" s="120"/>
      <c r="O67" s="120"/>
      <c r="P67" s="120"/>
      <c r="Q67" s="120"/>
    </row>
    <row r="68" spans="6:17" x14ac:dyDescent="0.25">
      <c r="F68" s="120"/>
      <c r="G68" s="121"/>
      <c r="H68" s="120"/>
      <c r="I68" s="121"/>
      <c r="J68" s="121"/>
      <c r="K68" s="53"/>
      <c r="L68" s="120"/>
      <c r="M68" s="120"/>
      <c r="N68" s="120"/>
      <c r="O68" s="120"/>
      <c r="P68" s="120"/>
      <c r="Q68" s="120"/>
    </row>
    <row r="69" spans="6:17" x14ac:dyDescent="0.25">
      <c r="F69" s="120"/>
      <c r="G69" s="121"/>
      <c r="H69" s="120"/>
      <c r="I69" s="121"/>
      <c r="J69" s="121"/>
      <c r="K69" s="53"/>
      <c r="L69" s="120"/>
      <c r="M69" s="120"/>
      <c r="N69" s="120"/>
      <c r="O69" s="120"/>
      <c r="P69" s="120"/>
      <c r="Q69" s="120"/>
    </row>
    <row r="70" spans="6:17" x14ac:dyDescent="0.25">
      <c r="F70" s="120"/>
      <c r="G70" s="121"/>
      <c r="H70" s="120"/>
      <c r="I70" s="121"/>
      <c r="J70" s="121"/>
      <c r="K70" s="53"/>
      <c r="L70" s="120"/>
      <c r="M70" s="120"/>
      <c r="N70" s="120"/>
      <c r="O70" s="120"/>
      <c r="P70" s="120"/>
      <c r="Q70" s="120"/>
    </row>
    <row r="71" spans="6:17" x14ac:dyDescent="0.25">
      <c r="F71" s="120"/>
      <c r="G71" s="121"/>
      <c r="H71" s="120"/>
      <c r="I71" s="121"/>
      <c r="J71" s="121"/>
      <c r="K71" s="53"/>
      <c r="L71" s="120"/>
      <c r="M71" s="120"/>
      <c r="N71" s="120"/>
      <c r="O71" s="120"/>
      <c r="P71" s="120"/>
      <c r="Q71" s="120"/>
    </row>
    <row r="72" spans="6:17" x14ac:dyDescent="0.25">
      <c r="F72" s="120"/>
      <c r="G72" s="121"/>
      <c r="H72" s="120"/>
      <c r="I72" s="121"/>
      <c r="J72" s="121"/>
      <c r="K72" s="53"/>
      <c r="L72" s="120"/>
      <c r="M72" s="120"/>
      <c r="N72" s="120"/>
      <c r="O72" s="120"/>
      <c r="P72" s="120"/>
      <c r="Q72" s="120"/>
    </row>
    <row r="73" spans="6:17" x14ac:dyDescent="0.25">
      <c r="F73" s="120"/>
      <c r="G73" s="121"/>
      <c r="H73" s="120"/>
      <c r="I73" s="121"/>
      <c r="J73" s="121"/>
      <c r="K73" s="53"/>
      <c r="L73" s="120"/>
      <c r="M73" s="120"/>
      <c r="N73" s="120"/>
      <c r="O73" s="120"/>
      <c r="P73" s="120"/>
      <c r="Q73" s="120"/>
    </row>
    <row r="74" spans="6:17" x14ac:dyDescent="0.25">
      <c r="F74" s="120"/>
      <c r="G74" s="121"/>
      <c r="H74" s="120"/>
      <c r="I74" s="121"/>
      <c r="J74" s="121"/>
      <c r="K74" s="53"/>
      <c r="L74" s="120"/>
      <c r="M74" s="120"/>
      <c r="N74" s="120"/>
      <c r="O74" s="120"/>
      <c r="P74" s="120"/>
      <c r="Q74" s="120"/>
    </row>
    <row r="75" spans="6:17" x14ac:dyDescent="0.25">
      <c r="F75" s="120"/>
      <c r="G75" s="121"/>
      <c r="H75" s="120"/>
      <c r="I75" s="121"/>
      <c r="J75" s="121"/>
      <c r="K75" s="53"/>
      <c r="L75" s="120"/>
      <c r="M75" s="120"/>
      <c r="N75" s="120"/>
      <c r="O75" s="120"/>
      <c r="P75" s="120"/>
      <c r="Q75" s="120"/>
    </row>
    <row r="76" spans="6:17" x14ac:dyDescent="0.25">
      <c r="F76" s="120"/>
      <c r="G76" s="121"/>
      <c r="H76" s="120"/>
      <c r="I76" s="121"/>
      <c r="J76" s="121"/>
      <c r="K76" s="53"/>
      <c r="L76" s="120"/>
      <c r="M76" s="120"/>
      <c r="N76" s="120"/>
      <c r="O76" s="120"/>
      <c r="P76" s="120"/>
      <c r="Q76" s="120"/>
    </row>
    <row r="77" spans="6:17" x14ac:dyDescent="0.25">
      <c r="F77" s="120"/>
      <c r="G77" s="121"/>
      <c r="H77" s="120"/>
      <c r="I77" s="121"/>
      <c r="J77" s="121"/>
      <c r="K77" s="53"/>
      <c r="L77" s="120"/>
      <c r="M77" s="120"/>
      <c r="N77" s="120"/>
      <c r="O77" s="120"/>
      <c r="P77" s="120"/>
      <c r="Q77" s="120"/>
    </row>
    <row r="78" spans="6:17" x14ac:dyDescent="0.25">
      <c r="F78" s="120"/>
      <c r="G78" s="121"/>
      <c r="H78" s="120"/>
      <c r="I78" s="121"/>
      <c r="J78" s="121"/>
      <c r="K78" s="53"/>
      <c r="L78" s="120"/>
      <c r="M78" s="120"/>
      <c r="N78" s="120"/>
      <c r="O78" s="120"/>
      <c r="P78" s="120"/>
      <c r="Q78" s="120"/>
    </row>
    <row r="79" spans="6:17" x14ac:dyDescent="0.25">
      <c r="F79" s="120"/>
      <c r="G79" s="121"/>
      <c r="H79" s="120"/>
      <c r="I79" s="121"/>
      <c r="J79" s="121"/>
      <c r="K79" s="53"/>
      <c r="L79" s="120"/>
      <c r="M79" s="120"/>
      <c r="N79" s="120"/>
      <c r="O79" s="120"/>
      <c r="P79" s="120"/>
      <c r="Q79" s="120"/>
    </row>
    <row r="80" spans="6:17" x14ac:dyDescent="0.25">
      <c r="F80" s="120"/>
      <c r="G80" s="121"/>
      <c r="H80" s="120"/>
      <c r="I80" s="121"/>
      <c r="J80" s="121"/>
      <c r="K80" s="53"/>
      <c r="L80" s="120"/>
      <c r="M80" s="120"/>
      <c r="N80" s="120"/>
      <c r="O80" s="120"/>
      <c r="P80" s="120"/>
      <c r="Q80" s="120"/>
    </row>
    <row r="81" spans="6:17" x14ac:dyDescent="0.25">
      <c r="F81" s="120"/>
      <c r="G81" s="121"/>
      <c r="H81" s="120"/>
      <c r="I81" s="121"/>
      <c r="J81" s="121"/>
      <c r="K81" s="53"/>
      <c r="L81" s="120"/>
      <c r="M81" s="120"/>
      <c r="N81" s="120"/>
      <c r="O81" s="120"/>
      <c r="P81" s="120"/>
      <c r="Q81" s="120"/>
    </row>
    <row r="82" spans="6:17" x14ac:dyDescent="0.25">
      <c r="F82" s="120"/>
      <c r="G82" s="121"/>
      <c r="H82" s="120"/>
      <c r="I82" s="121"/>
      <c r="J82" s="121"/>
      <c r="K82" s="53"/>
      <c r="L82" s="120"/>
      <c r="M82" s="120"/>
      <c r="N82" s="120"/>
      <c r="O82" s="120"/>
      <c r="P82" s="120"/>
      <c r="Q82" s="120"/>
    </row>
    <row r="83" spans="6:17" x14ac:dyDescent="0.25">
      <c r="F83" s="120"/>
      <c r="G83" s="121"/>
      <c r="H83" s="120"/>
      <c r="I83" s="121"/>
      <c r="J83" s="121"/>
      <c r="K83" s="53"/>
      <c r="L83" s="120"/>
      <c r="M83" s="120"/>
      <c r="N83" s="120"/>
      <c r="O83" s="120"/>
      <c r="P83" s="120"/>
      <c r="Q83" s="120"/>
    </row>
    <row r="84" spans="6:17" x14ac:dyDescent="0.25">
      <c r="F84" s="120"/>
      <c r="G84" s="121"/>
      <c r="H84" s="120"/>
      <c r="I84" s="121"/>
      <c r="J84" s="121"/>
      <c r="K84" s="53"/>
      <c r="L84" s="120"/>
      <c r="M84" s="120"/>
      <c r="N84" s="120"/>
      <c r="O84" s="120"/>
      <c r="P84" s="120"/>
      <c r="Q84" s="120"/>
    </row>
    <row r="85" spans="6:17" x14ac:dyDescent="0.25">
      <c r="F85" s="120"/>
      <c r="G85" s="121"/>
      <c r="H85" s="120"/>
      <c r="I85" s="121"/>
      <c r="J85" s="121"/>
      <c r="K85" s="53"/>
      <c r="L85" s="120"/>
      <c r="M85" s="120"/>
      <c r="N85" s="120"/>
      <c r="O85" s="120"/>
      <c r="P85" s="120"/>
      <c r="Q85" s="120"/>
    </row>
    <row r="86" spans="6:17" x14ac:dyDescent="0.25">
      <c r="F86" s="120"/>
      <c r="G86" s="121"/>
      <c r="H86" s="120"/>
      <c r="I86" s="121"/>
      <c r="J86" s="121"/>
      <c r="K86" s="53"/>
      <c r="L86" s="120"/>
      <c r="M86" s="120"/>
      <c r="N86" s="120"/>
      <c r="O86" s="120"/>
      <c r="P86" s="120"/>
      <c r="Q86" s="120"/>
    </row>
    <row r="87" spans="6:17" x14ac:dyDescent="0.25">
      <c r="F87" s="120"/>
      <c r="G87" s="121"/>
      <c r="H87" s="120"/>
      <c r="I87" s="121"/>
      <c r="J87" s="121"/>
      <c r="K87" s="53"/>
      <c r="L87" s="120"/>
      <c r="M87" s="120"/>
      <c r="N87" s="120"/>
      <c r="O87" s="120"/>
      <c r="P87" s="120"/>
      <c r="Q87" s="120"/>
    </row>
    <row r="88" spans="6:17" x14ac:dyDescent="0.25">
      <c r="F88" s="120"/>
      <c r="G88" s="121"/>
      <c r="H88" s="120"/>
      <c r="I88" s="121"/>
      <c r="J88" s="121"/>
      <c r="K88" s="53"/>
      <c r="L88" s="120"/>
      <c r="M88" s="120"/>
      <c r="N88" s="120"/>
      <c r="O88" s="120"/>
      <c r="P88" s="120"/>
      <c r="Q88" s="120"/>
    </row>
    <row r="89" spans="6:17" x14ac:dyDescent="0.25">
      <c r="F89" s="120"/>
      <c r="G89" s="121"/>
      <c r="H89" s="120"/>
      <c r="I89" s="121"/>
      <c r="J89" s="121"/>
      <c r="K89" s="53"/>
      <c r="L89" s="120"/>
      <c r="M89" s="120"/>
      <c r="N89" s="120"/>
      <c r="O89" s="120"/>
      <c r="P89" s="120"/>
      <c r="Q89" s="120"/>
    </row>
    <row r="90" spans="6:17" x14ac:dyDescent="0.25">
      <c r="F90" s="120"/>
      <c r="G90" s="121"/>
      <c r="H90" s="120"/>
      <c r="I90" s="121"/>
      <c r="J90" s="121"/>
      <c r="K90" s="53"/>
      <c r="L90" s="120"/>
      <c r="M90" s="120"/>
      <c r="N90" s="120"/>
      <c r="O90" s="120"/>
      <c r="P90" s="120"/>
      <c r="Q90" s="120"/>
    </row>
    <row r="91" spans="6:17" x14ac:dyDescent="0.25">
      <c r="F91" s="120"/>
      <c r="G91" s="121"/>
      <c r="H91" s="120"/>
      <c r="I91" s="121"/>
      <c r="J91" s="121"/>
      <c r="K91" s="53"/>
      <c r="L91" s="120"/>
      <c r="M91" s="120"/>
      <c r="N91" s="120"/>
      <c r="O91" s="120"/>
      <c r="P91" s="120"/>
      <c r="Q91" s="120"/>
    </row>
    <row r="92" spans="6:17" x14ac:dyDescent="0.25">
      <c r="F92" s="120"/>
      <c r="G92" s="121"/>
      <c r="H92" s="120"/>
      <c r="I92" s="121"/>
      <c r="J92" s="121"/>
      <c r="K92" s="53"/>
      <c r="L92" s="120"/>
      <c r="M92" s="120"/>
      <c r="N92" s="120"/>
      <c r="O92" s="120"/>
      <c r="P92" s="120"/>
      <c r="Q92" s="120"/>
    </row>
    <row r="93" spans="6:17" x14ac:dyDescent="0.25">
      <c r="F93" s="120"/>
      <c r="G93" s="121"/>
      <c r="H93" s="120"/>
      <c r="I93" s="121"/>
      <c r="J93" s="121"/>
      <c r="K93" s="53"/>
      <c r="L93" s="120"/>
      <c r="M93" s="120"/>
      <c r="N93" s="120"/>
      <c r="O93" s="120"/>
      <c r="P93" s="120"/>
      <c r="Q93" s="120"/>
    </row>
    <row r="94" spans="6:17" x14ac:dyDescent="0.25">
      <c r="F94" s="120"/>
      <c r="G94" s="121"/>
      <c r="H94" s="120"/>
      <c r="I94" s="121"/>
      <c r="J94" s="121"/>
      <c r="K94" s="53"/>
      <c r="L94" s="120"/>
      <c r="M94" s="120"/>
      <c r="N94" s="120"/>
      <c r="O94" s="120"/>
      <c r="P94" s="120"/>
      <c r="Q94" s="120"/>
    </row>
    <row r="95" spans="6:17" x14ac:dyDescent="0.25">
      <c r="F95" s="120"/>
      <c r="G95" s="121"/>
      <c r="H95" s="120"/>
      <c r="I95" s="121"/>
      <c r="J95" s="121"/>
      <c r="K95" s="53"/>
      <c r="L95" s="120"/>
      <c r="M95" s="120"/>
      <c r="N95" s="120"/>
      <c r="O95" s="120"/>
      <c r="P95" s="120"/>
      <c r="Q95" s="120"/>
    </row>
    <row r="96" spans="6:17" x14ac:dyDescent="0.25">
      <c r="F96" s="120"/>
      <c r="G96" s="121"/>
      <c r="H96" s="120"/>
      <c r="I96" s="121"/>
      <c r="J96" s="121"/>
      <c r="K96" s="53"/>
      <c r="L96" s="120"/>
      <c r="M96" s="120"/>
      <c r="N96" s="120"/>
      <c r="O96" s="120"/>
      <c r="P96" s="120"/>
      <c r="Q96" s="120"/>
    </row>
    <row r="97" spans="6:17" x14ac:dyDescent="0.25">
      <c r="F97" s="120"/>
      <c r="G97" s="121"/>
      <c r="H97" s="120"/>
      <c r="I97" s="121"/>
      <c r="J97" s="121"/>
      <c r="K97" s="53"/>
      <c r="L97" s="120"/>
      <c r="M97" s="120"/>
      <c r="N97" s="120"/>
      <c r="O97" s="120"/>
      <c r="P97" s="120"/>
      <c r="Q97" s="120"/>
    </row>
    <row r="98" spans="6:17" x14ac:dyDescent="0.25">
      <c r="F98" s="120"/>
      <c r="G98" s="121"/>
      <c r="H98" s="120"/>
      <c r="I98" s="121"/>
      <c r="J98" s="121"/>
      <c r="K98" s="53"/>
      <c r="L98" s="120"/>
      <c r="M98" s="120"/>
      <c r="N98" s="120"/>
      <c r="O98" s="120"/>
      <c r="P98" s="120"/>
      <c r="Q98" s="120"/>
    </row>
    <row r="99" spans="6:17" x14ac:dyDescent="0.25">
      <c r="F99" s="120"/>
      <c r="G99" s="121"/>
      <c r="H99" s="120"/>
      <c r="I99" s="121"/>
      <c r="J99" s="121"/>
      <c r="K99" s="53"/>
      <c r="L99" s="120"/>
      <c r="M99" s="120"/>
      <c r="N99" s="120"/>
      <c r="O99" s="120"/>
      <c r="P99" s="120"/>
      <c r="Q99" s="120"/>
    </row>
    <row r="100" spans="6:17" x14ac:dyDescent="0.25">
      <c r="F100" s="120"/>
      <c r="G100" s="121"/>
      <c r="H100" s="120"/>
      <c r="I100" s="121"/>
      <c r="J100" s="121"/>
      <c r="K100" s="53"/>
      <c r="L100" s="120"/>
      <c r="M100" s="120"/>
      <c r="N100" s="120"/>
      <c r="O100" s="120"/>
      <c r="P100" s="120"/>
      <c r="Q100" s="120"/>
    </row>
    <row r="101" spans="6:17" x14ac:dyDescent="0.25">
      <c r="F101" s="120"/>
      <c r="G101" s="121"/>
      <c r="H101" s="120"/>
      <c r="I101" s="121"/>
      <c r="J101" s="121"/>
      <c r="K101" s="53"/>
      <c r="L101" s="120"/>
      <c r="M101" s="120"/>
      <c r="N101" s="120"/>
      <c r="O101" s="120"/>
      <c r="P101" s="120"/>
      <c r="Q101" s="120"/>
    </row>
    <row r="102" spans="6:17" x14ac:dyDescent="0.25">
      <c r="F102" s="120"/>
      <c r="G102" s="121"/>
      <c r="H102" s="120"/>
      <c r="I102" s="121"/>
      <c r="J102" s="121"/>
      <c r="K102" s="53"/>
      <c r="L102" s="120"/>
      <c r="M102" s="120"/>
      <c r="N102" s="120"/>
      <c r="O102" s="120"/>
      <c r="P102" s="120"/>
      <c r="Q102" s="120"/>
    </row>
    <row r="103" spans="6:17" x14ac:dyDescent="0.25">
      <c r="F103" s="120"/>
      <c r="G103" s="121"/>
      <c r="H103" s="120"/>
      <c r="I103" s="121"/>
      <c r="J103" s="121"/>
      <c r="K103" s="53"/>
      <c r="L103" s="120"/>
      <c r="M103" s="120"/>
      <c r="N103" s="120"/>
      <c r="O103" s="120"/>
      <c r="P103" s="120"/>
      <c r="Q103" s="120"/>
    </row>
    <row r="104" spans="6:17" x14ac:dyDescent="0.25">
      <c r="F104" s="120"/>
      <c r="G104" s="121"/>
      <c r="H104" s="120"/>
      <c r="I104" s="121"/>
      <c r="J104" s="121"/>
      <c r="K104" s="53"/>
      <c r="L104" s="120"/>
      <c r="M104" s="120"/>
      <c r="N104" s="120"/>
      <c r="O104" s="120"/>
      <c r="P104" s="120"/>
      <c r="Q104" s="120"/>
    </row>
    <row r="105" spans="6:17" x14ac:dyDescent="0.25">
      <c r="F105" s="120"/>
      <c r="G105" s="121"/>
      <c r="H105" s="120"/>
      <c r="I105" s="121"/>
      <c r="J105" s="121"/>
      <c r="K105" s="53"/>
      <c r="L105" s="120"/>
      <c r="M105" s="120"/>
      <c r="N105" s="120"/>
      <c r="O105" s="120"/>
      <c r="P105" s="120"/>
      <c r="Q105" s="120"/>
    </row>
    <row r="106" spans="6:17" x14ac:dyDescent="0.25">
      <c r="F106" s="120"/>
      <c r="G106" s="121"/>
      <c r="H106" s="120"/>
      <c r="I106" s="121"/>
      <c r="J106" s="121"/>
      <c r="K106" s="53"/>
      <c r="L106" s="120"/>
      <c r="M106" s="120"/>
      <c r="N106" s="120"/>
      <c r="O106" s="120"/>
      <c r="P106" s="120"/>
      <c r="Q106" s="120"/>
    </row>
    <row r="107" spans="6:17" x14ac:dyDescent="0.25">
      <c r="F107" s="120"/>
      <c r="G107" s="121"/>
      <c r="H107" s="120"/>
      <c r="I107" s="121"/>
      <c r="J107" s="121"/>
      <c r="K107" s="53"/>
      <c r="L107" s="120"/>
      <c r="M107" s="120"/>
      <c r="N107" s="120"/>
      <c r="O107" s="120"/>
      <c r="P107" s="120"/>
      <c r="Q107" s="120"/>
    </row>
    <row r="108" spans="6:17" x14ac:dyDescent="0.25">
      <c r="F108" s="120"/>
      <c r="G108" s="121"/>
      <c r="H108" s="120"/>
      <c r="I108" s="121"/>
      <c r="J108" s="121"/>
      <c r="K108" s="53"/>
      <c r="L108" s="120"/>
      <c r="M108" s="120"/>
      <c r="N108" s="120"/>
      <c r="O108" s="120"/>
      <c r="P108" s="120"/>
      <c r="Q108" s="120"/>
    </row>
    <row r="109" spans="6:17" x14ac:dyDescent="0.25">
      <c r="F109" s="120"/>
      <c r="G109" s="121"/>
      <c r="H109" s="120"/>
      <c r="I109" s="121"/>
      <c r="J109" s="121"/>
      <c r="K109" s="53"/>
      <c r="L109" s="120"/>
      <c r="M109" s="120"/>
      <c r="N109" s="120"/>
      <c r="O109" s="120"/>
      <c r="P109" s="120"/>
      <c r="Q109" s="120"/>
    </row>
    <row r="110" spans="6:17" x14ac:dyDescent="0.25">
      <c r="F110" s="120"/>
      <c r="G110" s="121"/>
      <c r="H110" s="120"/>
      <c r="I110" s="121"/>
      <c r="J110" s="121"/>
      <c r="K110" s="53"/>
      <c r="L110" s="120"/>
      <c r="M110" s="120"/>
      <c r="N110" s="120"/>
      <c r="O110" s="120"/>
      <c r="P110" s="120"/>
      <c r="Q110" s="120"/>
    </row>
    <row r="111" spans="6:17" x14ac:dyDescent="0.25">
      <c r="F111" s="120"/>
      <c r="G111" s="121"/>
      <c r="H111" s="120"/>
      <c r="I111" s="121"/>
      <c r="J111" s="121"/>
      <c r="K111" s="53"/>
      <c r="L111" s="120"/>
      <c r="M111" s="120"/>
      <c r="N111" s="120"/>
      <c r="O111" s="120"/>
      <c r="P111" s="120"/>
      <c r="Q111" s="120"/>
    </row>
    <row r="112" spans="6:17" x14ac:dyDescent="0.25">
      <c r="F112" s="120"/>
      <c r="G112" s="121"/>
      <c r="H112" s="120"/>
      <c r="I112" s="121"/>
      <c r="J112" s="121"/>
      <c r="K112" s="53"/>
      <c r="L112" s="120"/>
      <c r="M112" s="120"/>
      <c r="N112" s="120"/>
      <c r="O112" s="120"/>
      <c r="P112" s="120"/>
      <c r="Q112" s="120"/>
    </row>
    <row r="113" spans="6:17" x14ac:dyDescent="0.25">
      <c r="F113" s="120"/>
      <c r="G113" s="121"/>
      <c r="H113" s="120"/>
      <c r="I113" s="121"/>
      <c r="J113" s="121"/>
      <c r="K113" s="53"/>
      <c r="L113" s="120"/>
      <c r="M113" s="120"/>
      <c r="N113" s="120"/>
      <c r="O113" s="120"/>
      <c r="P113" s="120"/>
      <c r="Q113" s="120"/>
    </row>
    <row r="114" spans="6:17" x14ac:dyDescent="0.25">
      <c r="F114" s="120"/>
      <c r="G114" s="121"/>
      <c r="H114" s="120"/>
      <c r="I114" s="121"/>
      <c r="J114" s="121"/>
      <c r="K114" s="53"/>
      <c r="L114" s="120"/>
      <c r="M114" s="120"/>
      <c r="N114" s="120"/>
      <c r="O114" s="120"/>
      <c r="P114" s="120"/>
      <c r="Q114" s="120"/>
    </row>
    <row r="115" spans="6:17" x14ac:dyDescent="0.25">
      <c r="F115" s="120"/>
      <c r="G115" s="121"/>
      <c r="H115" s="120"/>
      <c r="I115" s="121"/>
      <c r="J115" s="121"/>
      <c r="K115" s="53"/>
      <c r="L115" s="120"/>
      <c r="M115" s="120"/>
      <c r="N115" s="120"/>
      <c r="O115" s="120"/>
      <c r="P115" s="120"/>
      <c r="Q115" s="120"/>
    </row>
    <row r="116" spans="6:17" x14ac:dyDescent="0.25">
      <c r="F116" s="120"/>
      <c r="G116" s="121"/>
      <c r="H116" s="120"/>
      <c r="I116" s="121"/>
      <c r="J116" s="121"/>
      <c r="K116" s="53"/>
      <c r="L116" s="120"/>
      <c r="M116" s="120"/>
      <c r="N116" s="120"/>
      <c r="O116" s="120"/>
      <c r="P116" s="120"/>
      <c r="Q116" s="120"/>
    </row>
    <row r="117" spans="6:17" x14ac:dyDescent="0.25">
      <c r="F117" s="120"/>
      <c r="G117" s="121"/>
      <c r="H117" s="120"/>
      <c r="I117" s="121"/>
      <c r="J117" s="121"/>
      <c r="K117" s="53"/>
      <c r="L117" s="120"/>
      <c r="M117" s="120"/>
      <c r="N117" s="120"/>
      <c r="O117" s="120"/>
      <c r="P117" s="120"/>
      <c r="Q117" s="120"/>
    </row>
    <row r="118" spans="6:17" x14ac:dyDescent="0.25">
      <c r="F118" s="120"/>
      <c r="G118" s="121"/>
      <c r="H118" s="120"/>
      <c r="I118" s="121"/>
      <c r="J118" s="121"/>
      <c r="K118" s="53"/>
      <c r="L118" s="120"/>
      <c r="M118" s="120"/>
      <c r="N118" s="120"/>
      <c r="O118" s="120"/>
      <c r="P118" s="120"/>
      <c r="Q118" s="120"/>
    </row>
    <row r="119" spans="6:17" x14ac:dyDescent="0.25">
      <c r="F119" s="120"/>
      <c r="G119" s="121"/>
      <c r="H119" s="120"/>
      <c r="I119" s="121"/>
      <c r="J119" s="121"/>
      <c r="K119" s="53"/>
      <c r="L119" s="120"/>
      <c r="M119" s="120"/>
      <c r="N119" s="120"/>
      <c r="O119" s="120"/>
      <c r="P119" s="120"/>
      <c r="Q119" s="120"/>
    </row>
    <row r="120" spans="6:17" x14ac:dyDescent="0.25">
      <c r="F120" s="120"/>
      <c r="G120" s="121"/>
      <c r="H120" s="120"/>
      <c r="I120" s="121"/>
      <c r="J120" s="121"/>
      <c r="K120" s="53"/>
      <c r="L120" s="120"/>
      <c r="M120" s="120"/>
      <c r="N120" s="120"/>
      <c r="O120" s="120"/>
      <c r="P120" s="120"/>
      <c r="Q120" s="120"/>
    </row>
    <row r="121" spans="6:17" x14ac:dyDescent="0.25">
      <c r="F121" s="120"/>
      <c r="G121" s="121"/>
      <c r="H121" s="120"/>
      <c r="I121" s="121"/>
      <c r="J121" s="121"/>
      <c r="K121" s="53"/>
      <c r="L121" s="120"/>
      <c r="M121" s="120"/>
      <c r="N121" s="120"/>
      <c r="O121" s="120"/>
      <c r="P121" s="120"/>
      <c r="Q121" s="120"/>
    </row>
    <row r="122" spans="6:17" x14ac:dyDescent="0.25">
      <c r="F122" s="120"/>
      <c r="G122" s="121"/>
      <c r="H122" s="120"/>
      <c r="I122" s="121"/>
      <c r="J122" s="121"/>
      <c r="K122" s="53"/>
      <c r="L122" s="120"/>
      <c r="M122" s="120"/>
      <c r="N122" s="120"/>
      <c r="O122" s="120"/>
      <c r="P122" s="120"/>
      <c r="Q122" s="120"/>
    </row>
    <row r="123" spans="6:17" x14ac:dyDescent="0.25">
      <c r="F123" s="120"/>
      <c r="G123" s="121"/>
      <c r="H123" s="120"/>
      <c r="I123" s="121"/>
      <c r="J123" s="121"/>
      <c r="K123" s="53"/>
      <c r="L123" s="120"/>
      <c r="M123" s="120"/>
      <c r="N123" s="120"/>
      <c r="O123" s="120"/>
      <c r="P123" s="120"/>
      <c r="Q123" s="120"/>
    </row>
    <row r="124" spans="6:17" x14ac:dyDescent="0.25">
      <c r="F124" s="120"/>
      <c r="G124" s="121"/>
      <c r="H124" s="120"/>
      <c r="I124" s="121"/>
      <c r="J124" s="121"/>
      <c r="K124" s="53"/>
      <c r="L124" s="120"/>
      <c r="M124" s="120"/>
      <c r="N124" s="120"/>
      <c r="O124" s="120"/>
      <c r="P124" s="120"/>
      <c r="Q124" s="120"/>
    </row>
    <row r="125" spans="6:17" x14ac:dyDescent="0.25">
      <c r="F125" s="120"/>
      <c r="G125" s="121"/>
      <c r="H125" s="120"/>
      <c r="I125" s="121"/>
      <c r="J125" s="121"/>
      <c r="K125" s="53"/>
      <c r="L125" s="120"/>
      <c r="M125" s="120"/>
      <c r="N125" s="120"/>
      <c r="O125" s="120"/>
      <c r="P125" s="120"/>
      <c r="Q125" s="120"/>
    </row>
    <row r="126" spans="6:17" x14ac:dyDescent="0.25">
      <c r="F126" s="120"/>
      <c r="G126" s="121"/>
      <c r="H126" s="120"/>
      <c r="I126" s="121"/>
      <c r="J126" s="121"/>
      <c r="K126" s="53"/>
      <c r="L126" s="120"/>
      <c r="M126" s="120"/>
      <c r="N126" s="120"/>
      <c r="O126" s="120"/>
      <c r="P126" s="120"/>
      <c r="Q126" s="120"/>
    </row>
    <row r="127" spans="6:17" x14ac:dyDescent="0.25">
      <c r="F127" s="120"/>
      <c r="G127" s="121"/>
      <c r="H127" s="120"/>
      <c r="I127" s="121"/>
      <c r="J127" s="121"/>
      <c r="K127" s="53"/>
      <c r="L127" s="120"/>
      <c r="M127" s="120"/>
      <c r="N127" s="120"/>
      <c r="O127" s="120"/>
      <c r="P127" s="120"/>
      <c r="Q127" s="120"/>
    </row>
    <row r="128" spans="6:17" x14ac:dyDescent="0.25">
      <c r="F128" s="120"/>
      <c r="G128" s="121"/>
      <c r="H128" s="120"/>
      <c r="I128" s="121"/>
      <c r="J128" s="121"/>
      <c r="K128" s="53"/>
      <c r="L128" s="120"/>
      <c r="M128" s="120"/>
      <c r="N128" s="120"/>
      <c r="O128" s="120"/>
      <c r="P128" s="120"/>
      <c r="Q128" s="120"/>
    </row>
    <row r="129" spans="6:17" x14ac:dyDescent="0.25">
      <c r="F129" s="120"/>
      <c r="G129" s="121"/>
      <c r="H129" s="120"/>
      <c r="I129" s="121"/>
      <c r="J129" s="121"/>
      <c r="K129" s="53"/>
      <c r="L129" s="120"/>
      <c r="M129" s="120"/>
      <c r="N129" s="120"/>
      <c r="O129" s="120"/>
      <c r="P129" s="120"/>
      <c r="Q129" s="120"/>
    </row>
    <row r="130" spans="6:17" x14ac:dyDescent="0.25">
      <c r="F130" s="120"/>
      <c r="G130" s="121"/>
      <c r="H130" s="120"/>
      <c r="I130" s="121"/>
      <c r="J130" s="121"/>
      <c r="K130" s="53"/>
      <c r="L130" s="120"/>
      <c r="M130" s="120"/>
      <c r="N130" s="120"/>
      <c r="O130" s="120"/>
      <c r="P130" s="120"/>
      <c r="Q130" s="120"/>
    </row>
    <row r="131" spans="6:17" x14ac:dyDescent="0.25">
      <c r="F131" s="120"/>
      <c r="G131" s="121"/>
      <c r="H131" s="120"/>
      <c r="I131" s="121"/>
      <c r="J131" s="121"/>
      <c r="K131" s="53"/>
      <c r="L131" s="120"/>
      <c r="M131" s="120"/>
      <c r="N131" s="120"/>
      <c r="O131" s="120"/>
      <c r="P131" s="120"/>
      <c r="Q131" s="120"/>
    </row>
    <row r="132" spans="6:17" x14ac:dyDescent="0.25">
      <c r="F132" s="120"/>
      <c r="G132" s="121"/>
      <c r="H132" s="120"/>
      <c r="I132" s="121"/>
      <c r="J132" s="121"/>
      <c r="K132" s="53"/>
      <c r="L132" s="120"/>
      <c r="M132" s="120"/>
      <c r="N132" s="120"/>
      <c r="O132" s="120"/>
      <c r="P132" s="120"/>
      <c r="Q132" s="120"/>
    </row>
    <row r="133" spans="6:17" x14ac:dyDescent="0.25">
      <c r="F133" s="120"/>
      <c r="G133" s="121"/>
      <c r="H133" s="120"/>
      <c r="I133" s="121"/>
      <c r="J133" s="121"/>
      <c r="K133" s="53"/>
      <c r="L133" s="120"/>
      <c r="M133" s="120"/>
      <c r="N133" s="120"/>
      <c r="O133" s="120"/>
      <c r="P133" s="120"/>
      <c r="Q133" s="120"/>
    </row>
    <row r="134" spans="6:17" x14ac:dyDescent="0.25">
      <c r="F134" s="120"/>
      <c r="G134" s="121"/>
      <c r="H134" s="120"/>
      <c r="I134" s="121"/>
      <c r="J134" s="121"/>
      <c r="K134" s="53"/>
      <c r="L134" s="120"/>
      <c r="M134" s="120"/>
      <c r="N134" s="120"/>
      <c r="O134" s="120"/>
      <c r="P134" s="120"/>
      <c r="Q134" s="120"/>
    </row>
    <row r="135" spans="6:17" x14ac:dyDescent="0.25">
      <c r="F135" s="120"/>
      <c r="G135" s="121"/>
      <c r="H135" s="120"/>
      <c r="I135" s="121"/>
      <c r="J135" s="121"/>
      <c r="K135" s="53"/>
      <c r="L135" s="120"/>
      <c r="M135" s="120"/>
      <c r="N135" s="120"/>
      <c r="O135" s="120"/>
      <c r="P135" s="120"/>
      <c r="Q135" s="120"/>
    </row>
    <row r="136" spans="6:17" x14ac:dyDescent="0.25">
      <c r="F136" s="120"/>
      <c r="G136" s="121"/>
      <c r="H136" s="120"/>
      <c r="I136" s="121"/>
      <c r="J136" s="121"/>
      <c r="K136" s="53"/>
      <c r="L136" s="120"/>
      <c r="M136" s="120"/>
      <c r="N136" s="120"/>
      <c r="O136" s="120"/>
      <c r="P136" s="120"/>
      <c r="Q136" s="120"/>
    </row>
    <row r="137" spans="6:17" x14ac:dyDescent="0.25">
      <c r="F137" s="120"/>
      <c r="G137" s="121"/>
      <c r="H137" s="120"/>
      <c r="I137" s="121"/>
      <c r="J137" s="121"/>
      <c r="K137" s="53"/>
      <c r="L137" s="120"/>
      <c r="M137" s="120"/>
      <c r="N137" s="120"/>
      <c r="O137" s="120"/>
      <c r="P137" s="120"/>
      <c r="Q137" s="120"/>
    </row>
    <row r="138" spans="6:17" x14ac:dyDescent="0.25">
      <c r="F138" s="120"/>
      <c r="G138" s="121"/>
      <c r="H138" s="120"/>
      <c r="I138" s="121"/>
      <c r="J138" s="121"/>
      <c r="K138" s="53"/>
      <c r="L138" s="120"/>
      <c r="M138" s="120"/>
      <c r="N138" s="120"/>
      <c r="O138" s="120"/>
      <c r="P138" s="120"/>
      <c r="Q138" s="120"/>
    </row>
    <row r="139" spans="6:17" x14ac:dyDescent="0.25">
      <c r="F139" s="120"/>
      <c r="G139" s="121"/>
      <c r="H139" s="120"/>
      <c r="I139" s="121"/>
      <c r="J139" s="121"/>
      <c r="K139" s="53"/>
      <c r="L139" s="120"/>
      <c r="M139" s="120"/>
      <c r="N139" s="120"/>
      <c r="O139" s="120"/>
      <c r="P139" s="120"/>
      <c r="Q139" s="120"/>
    </row>
    <row r="140" spans="6:17" x14ac:dyDescent="0.25">
      <c r="F140" s="120"/>
      <c r="G140" s="121"/>
      <c r="H140" s="120"/>
      <c r="I140" s="121"/>
      <c r="J140" s="121"/>
      <c r="K140" s="53"/>
      <c r="L140" s="120"/>
      <c r="M140" s="120"/>
      <c r="N140" s="120"/>
      <c r="O140" s="120"/>
      <c r="P140" s="120"/>
      <c r="Q140" s="120"/>
    </row>
    <row r="141" spans="6:17" x14ac:dyDescent="0.25">
      <c r="F141" s="120"/>
      <c r="G141" s="121"/>
      <c r="H141" s="120"/>
      <c r="I141" s="121"/>
      <c r="J141" s="121"/>
      <c r="K141" s="53"/>
      <c r="L141" s="120"/>
      <c r="M141" s="120"/>
      <c r="N141" s="120"/>
      <c r="O141" s="120"/>
      <c r="P141" s="120"/>
      <c r="Q141" s="120"/>
    </row>
    <row r="142" spans="6:17" x14ac:dyDescent="0.25">
      <c r="F142" s="120"/>
      <c r="G142" s="121"/>
      <c r="H142" s="120"/>
      <c r="I142" s="121"/>
      <c r="J142" s="121"/>
      <c r="K142" s="53"/>
      <c r="L142" s="120"/>
      <c r="M142" s="120"/>
      <c r="N142" s="120"/>
      <c r="O142" s="120"/>
      <c r="P142" s="120"/>
      <c r="Q142" s="120"/>
    </row>
    <row r="143" spans="6:17" x14ac:dyDescent="0.25">
      <c r="F143" s="120"/>
      <c r="G143" s="121"/>
      <c r="H143" s="120"/>
      <c r="I143" s="121"/>
      <c r="J143" s="121"/>
      <c r="K143" s="53"/>
      <c r="L143" s="120"/>
      <c r="M143" s="120"/>
      <c r="N143" s="120"/>
      <c r="O143" s="120"/>
      <c r="P143" s="120"/>
      <c r="Q143" s="120"/>
    </row>
    <row r="144" spans="6:17" x14ac:dyDescent="0.25">
      <c r="F144" s="120"/>
      <c r="G144" s="121"/>
      <c r="H144" s="120"/>
      <c r="I144" s="121"/>
      <c r="J144" s="121"/>
      <c r="K144" s="53"/>
      <c r="L144" s="120"/>
      <c r="M144" s="120"/>
      <c r="N144" s="120"/>
      <c r="O144" s="120"/>
      <c r="P144" s="120"/>
      <c r="Q144" s="120"/>
    </row>
    <row r="145" spans="6:17" x14ac:dyDescent="0.25">
      <c r="F145" s="120"/>
      <c r="G145" s="121"/>
      <c r="H145" s="120"/>
      <c r="I145" s="121"/>
      <c r="J145" s="121"/>
      <c r="K145" s="53"/>
      <c r="L145" s="120"/>
      <c r="M145" s="120"/>
      <c r="N145" s="120"/>
      <c r="O145" s="120"/>
      <c r="P145" s="120"/>
      <c r="Q145" s="120"/>
    </row>
    <row r="146" spans="6:17" x14ac:dyDescent="0.25">
      <c r="F146" s="120"/>
      <c r="G146" s="121"/>
      <c r="H146" s="120"/>
      <c r="I146" s="121"/>
      <c r="J146" s="121"/>
      <c r="K146" s="53"/>
      <c r="L146" s="120"/>
      <c r="M146" s="120"/>
      <c r="N146" s="120"/>
      <c r="O146" s="120"/>
      <c r="P146" s="120"/>
      <c r="Q146" s="120"/>
    </row>
    <row r="147" spans="6:17" x14ac:dyDescent="0.25">
      <c r="F147" s="120"/>
      <c r="G147" s="121"/>
      <c r="H147" s="120"/>
      <c r="I147" s="121"/>
      <c r="J147" s="121"/>
      <c r="K147" s="53"/>
      <c r="L147" s="120"/>
      <c r="M147" s="120"/>
      <c r="N147" s="120"/>
      <c r="O147" s="120"/>
      <c r="P147" s="120"/>
      <c r="Q147" s="120"/>
    </row>
    <row r="148" spans="6:17" x14ac:dyDescent="0.25">
      <c r="F148" s="120"/>
      <c r="G148" s="121"/>
      <c r="H148" s="120"/>
      <c r="I148" s="121"/>
      <c r="J148" s="121"/>
      <c r="K148" s="53"/>
      <c r="L148" s="120"/>
      <c r="M148" s="120"/>
      <c r="N148" s="120"/>
      <c r="O148" s="120"/>
      <c r="P148" s="120"/>
      <c r="Q148" s="120"/>
    </row>
    <row r="149" spans="6:17" x14ac:dyDescent="0.25">
      <c r="F149" s="120"/>
      <c r="G149" s="121"/>
      <c r="H149" s="120"/>
      <c r="I149" s="121"/>
      <c r="J149" s="121"/>
      <c r="K149" s="53"/>
      <c r="L149" s="120"/>
      <c r="M149" s="120"/>
      <c r="N149" s="120"/>
      <c r="O149" s="120"/>
      <c r="P149" s="120"/>
      <c r="Q149" s="120"/>
    </row>
    <row r="150" spans="6:17" x14ac:dyDescent="0.25">
      <c r="F150" s="120"/>
      <c r="G150" s="121"/>
      <c r="H150" s="120"/>
      <c r="I150" s="121"/>
      <c r="J150" s="121"/>
      <c r="K150" s="53"/>
      <c r="L150" s="120"/>
      <c r="M150" s="120"/>
      <c r="N150" s="120"/>
      <c r="O150" s="120"/>
      <c r="P150" s="120"/>
      <c r="Q150" s="120"/>
    </row>
    <row r="151" spans="6:17" x14ac:dyDescent="0.25">
      <c r="F151" s="120"/>
      <c r="G151" s="121"/>
      <c r="H151" s="120"/>
      <c r="I151" s="121"/>
      <c r="J151" s="121"/>
      <c r="K151" s="53"/>
      <c r="L151" s="120"/>
      <c r="M151" s="120"/>
      <c r="N151" s="120"/>
      <c r="O151" s="120"/>
      <c r="P151" s="120"/>
      <c r="Q151" s="120"/>
    </row>
    <row r="152" spans="6:17" x14ac:dyDescent="0.25">
      <c r="F152" s="120"/>
      <c r="G152" s="121"/>
      <c r="H152" s="120"/>
      <c r="I152" s="121"/>
      <c r="J152" s="121"/>
      <c r="K152" s="53"/>
      <c r="L152" s="120"/>
      <c r="M152" s="120"/>
      <c r="N152" s="120"/>
      <c r="O152" s="120"/>
      <c r="P152" s="120"/>
      <c r="Q152" s="120"/>
    </row>
    <row r="153" spans="6:17" x14ac:dyDescent="0.25">
      <c r="F153" s="120"/>
      <c r="G153" s="121"/>
      <c r="H153" s="120"/>
      <c r="I153" s="121"/>
      <c r="J153" s="121"/>
      <c r="K153" s="53"/>
      <c r="L153" s="120"/>
      <c r="M153" s="120"/>
      <c r="N153" s="120"/>
      <c r="O153" s="120"/>
      <c r="P153" s="120"/>
      <c r="Q153" s="120"/>
    </row>
    <row r="154" spans="6:17" x14ac:dyDescent="0.25">
      <c r="F154" s="120"/>
      <c r="G154" s="121"/>
      <c r="H154" s="120"/>
      <c r="I154" s="121"/>
      <c r="J154" s="121"/>
      <c r="K154" s="53"/>
      <c r="L154" s="120"/>
      <c r="M154" s="120"/>
      <c r="N154" s="120"/>
      <c r="O154" s="120"/>
      <c r="P154" s="120"/>
      <c r="Q154" s="120"/>
    </row>
    <row r="155" spans="6:17" x14ac:dyDescent="0.25">
      <c r="F155" s="120"/>
      <c r="G155" s="121"/>
      <c r="H155" s="120"/>
      <c r="I155" s="121"/>
      <c r="J155" s="121"/>
      <c r="K155" s="53"/>
      <c r="L155" s="120"/>
      <c r="M155" s="120"/>
      <c r="N155" s="120"/>
      <c r="O155" s="120"/>
      <c r="P155" s="120"/>
      <c r="Q155" s="120"/>
    </row>
    <row r="156" spans="6:17" x14ac:dyDescent="0.25">
      <c r="F156" s="120"/>
      <c r="G156" s="121"/>
      <c r="H156" s="120"/>
      <c r="I156" s="121"/>
      <c r="J156" s="121"/>
      <c r="K156" s="53"/>
      <c r="L156" s="120"/>
      <c r="M156" s="120"/>
      <c r="N156" s="120"/>
      <c r="O156" s="120"/>
      <c r="P156" s="120"/>
      <c r="Q156" s="120"/>
    </row>
    <row r="157" spans="6:17" x14ac:dyDescent="0.25">
      <c r="F157" s="120"/>
      <c r="G157" s="121"/>
      <c r="H157" s="120"/>
      <c r="I157" s="121"/>
      <c r="J157" s="121"/>
      <c r="K157" s="53"/>
      <c r="L157" s="120"/>
      <c r="M157" s="120"/>
      <c r="N157" s="120"/>
      <c r="O157" s="120"/>
      <c r="P157" s="120"/>
      <c r="Q157" s="120"/>
    </row>
    <row r="158" spans="6:17" x14ac:dyDescent="0.25">
      <c r="F158" s="120"/>
      <c r="G158" s="121"/>
      <c r="H158" s="120"/>
      <c r="I158" s="121"/>
      <c r="J158" s="121"/>
      <c r="K158" s="53"/>
      <c r="L158" s="120"/>
      <c r="M158" s="120"/>
      <c r="N158" s="120"/>
      <c r="O158" s="120"/>
      <c r="P158" s="120"/>
      <c r="Q158" s="120"/>
    </row>
    <row r="159" spans="6:17" x14ac:dyDescent="0.25">
      <c r="F159" s="120"/>
      <c r="G159" s="121"/>
      <c r="H159" s="120"/>
      <c r="I159" s="121"/>
      <c r="J159" s="121"/>
      <c r="K159" s="53"/>
      <c r="L159" s="120"/>
      <c r="M159" s="120"/>
      <c r="N159" s="120"/>
      <c r="O159" s="120"/>
      <c r="P159" s="120"/>
      <c r="Q159" s="120"/>
    </row>
    <row r="160" spans="6:17" x14ac:dyDescent="0.25">
      <c r="F160" s="120"/>
      <c r="G160" s="121"/>
      <c r="H160" s="120"/>
      <c r="I160" s="121"/>
      <c r="J160" s="121"/>
      <c r="K160" s="53"/>
      <c r="L160" s="120"/>
      <c r="M160" s="120"/>
      <c r="N160" s="120"/>
      <c r="O160" s="120"/>
      <c r="P160" s="120"/>
      <c r="Q160" s="120"/>
    </row>
    <row r="161" spans="6:17" x14ac:dyDescent="0.25">
      <c r="F161" s="120"/>
      <c r="G161" s="121"/>
      <c r="H161" s="120"/>
      <c r="I161" s="121"/>
      <c r="J161" s="121"/>
      <c r="K161" s="53"/>
      <c r="L161" s="120"/>
      <c r="M161" s="120"/>
      <c r="N161" s="120"/>
      <c r="O161" s="120"/>
      <c r="P161" s="120"/>
      <c r="Q161" s="120"/>
    </row>
    <row r="162" spans="6:17" x14ac:dyDescent="0.25">
      <c r="F162" s="120"/>
      <c r="G162" s="121"/>
      <c r="H162" s="120"/>
      <c r="I162" s="121"/>
      <c r="J162" s="121"/>
      <c r="K162" s="53"/>
      <c r="L162" s="120"/>
      <c r="M162" s="120"/>
      <c r="N162" s="120"/>
      <c r="O162" s="120"/>
      <c r="P162" s="120"/>
      <c r="Q162" s="120"/>
    </row>
    <row r="163" spans="6:17" x14ac:dyDescent="0.25">
      <c r="F163" s="120"/>
      <c r="G163" s="121"/>
      <c r="H163" s="120"/>
      <c r="I163" s="121"/>
      <c r="J163" s="121"/>
      <c r="K163" s="53"/>
      <c r="L163" s="120"/>
      <c r="M163" s="120"/>
      <c r="N163" s="120"/>
      <c r="O163" s="120"/>
      <c r="P163" s="120"/>
      <c r="Q163" s="120"/>
    </row>
    <row r="164" spans="6:17" x14ac:dyDescent="0.25">
      <c r="F164" s="120"/>
      <c r="G164" s="121"/>
      <c r="H164" s="120"/>
      <c r="I164" s="121"/>
      <c r="J164" s="121"/>
      <c r="K164" s="53"/>
      <c r="L164" s="120"/>
      <c r="M164" s="120"/>
      <c r="N164" s="120"/>
      <c r="O164" s="120"/>
      <c r="P164" s="120"/>
      <c r="Q164" s="120"/>
    </row>
    <row r="165" spans="6:17" x14ac:dyDescent="0.25">
      <c r="F165" s="120"/>
      <c r="G165" s="121"/>
      <c r="H165" s="120"/>
      <c r="I165" s="121"/>
      <c r="J165" s="121"/>
      <c r="K165" s="53"/>
      <c r="L165" s="120"/>
      <c r="M165" s="120"/>
      <c r="N165" s="120"/>
      <c r="O165" s="120"/>
      <c r="P165" s="120"/>
      <c r="Q165" s="120"/>
    </row>
    <row r="166" spans="6:17" x14ac:dyDescent="0.25">
      <c r="F166" s="120"/>
      <c r="G166" s="121"/>
      <c r="H166" s="120"/>
      <c r="I166" s="121"/>
      <c r="J166" s="121"/>
      <c r="K166" s="53"/>
      <c r="L166" s="120"/>
      <c r="M166" s="120"/>
      <c r="N166" s="120"/>
      <c r="O166" s="120"/>
      <c r="P166" s="120"/>
      <c r="Q166" s="120"/>
    </row>
    <row r="167" spans="6:17" x14ac:dyDescent="0.25">
      <c r="F167" s="120"/>
      <c r="G167" s="121"/>
      <c r="H167" s="120"/>
      <c r="I167" s="121"/>
      <c r="J167" s="121"/>
      <c r="K167" s="53"/>
      <c r="L167" s="120"/>
      <c r="M167" s="120"/>
      <c r="N167" s="120"/>
      <c r="O167" s="120"/>
      <c r="P167" s="120"/>
      <c r="Q167" s="120"/>
    </row>
    <row r="168" spans="6:17" x14ac:dyDescent="0.25">
      <c r="F168" s="120"/>
      <c r="G168" s="121"/>
      <c r="H168" s="120"/>
      <c r="I168" s="121"/>
      <c r="J168" s="121"/>
      <c r="K168" s="53"/>
      <c r="L168" s="120"/>
      <c r="M168" s="120"/>
      <c r="N168" s="120"/>
      <c r="O168" s="120"/>
      <c r="P168" s="120"/>
      <c r="Q168" s="120"/>
    </row>
    <row r="169" spans="6:17" x14ac:dyDescent="0.25">
      <c r="F169" s="120"/>
      <c r="G169" s="121"/>
      <c r="H169" s="120"/>
      <c r="I169" s="121"/>
      <c r="J169" s="121"/>
      <c r="K169" s="53"/>
      <c r="L169" s="120"/>
      <c r="M169" s="120"/>
      <c r="N169" s="120"/>
      <c r="O169" s="120"/>
      <c r="P169" s="120"/>
      <c r="Q169" s="120"/>
    </row>
    <row r="170" spans="6:17" x14ac:dyDescent="0.25">
      <c r="F170" s="120"/>
      <c r="G170" s="121"/>
      <c r="H170" s="120"/>
      <c r="I170" s="121"/>
      <c r="J170" s="121"/>
      <c r="K170" s="53"/>
      <c r="L170" s="120"/>
      <c r="M170" s="120"/>
      <c r="N170" s="120"/>
      <c r="O170" s="120"/>
      <c r="P170" s="120"/>
      <c r="Q170" s="120"/>
    </row>
    <row r="171" spans="6:17" x14ac:dyDescent="0.25">
      <c r="F171" s="120"/>
      <c r="G171" s="121"/>
      <c r="H171" s="120"/>
      <c r="I171" s="121"/>
      <c r="J171" s="121"/>
      <c r="K171" s="53"/>
      <c r="L171" s="120"/>
      <c r="M171" s="120"/>
      <c r="N171" s="120"/>
      <c r="O171" s="120"/>
      <c r="P171" s="120"/>
      <c r="Q171" s="120"/>
    </row>
    <row r="172" spans="6:17" x14ac:dyDescent="0.25">
      <c r="F172" s="120"/>
      <c r="G172" s="121"/>
      <c r="H172" s="120"/>
      <c r="I172" s="121"/>
      <c r="J172" s="121"/>
      <c r="K172" s="53"/>
      <c r="L172" s="120"/>
      <c r="M172" s="120"/>
      <c r="N172" s="120"/>
      <c r="O172" s="120"/>
      <c r="P172" s="120"/>
      <c r="Q172" s="120"/>
    </row>
    <row r="173" spans="6:17" x14ac:dyDescent="0.25">
      <c r="F173" s="120"/>
      <c r="G173" s="121"/>
      <c r="H173" s="120"/>
      <c r="I173" s="121"/>
      <c r="J173" s="121"/>
      <c r="K173" s="53"/>
      <c r="L173" s="120"/>
      <c r="M173" s="120"/>
      <c r="N173" s="120"/>
      <c r="O173" s="120"/>
      <c r="P173" s="120"/>
      <c r="Q173" s="120"/>
    </row>
    <row r="174" spans="6:17" x14ac:dyDescent="0.25">
      <c r="F174" s="120"/>
      <c r="G174" s="121"/>
      <c r="H174" s="120"/>
      <c r="I174" s="121"/>
      <c r="J174" s="121"/>
      <c r="K174" s="53"/>
      <c r="L174" s="120"/>
      <c r="M174" s="120"/>
      <c r="N174" s="120"/>
      <c r="O174" s="120"/>
      <c r="P174" s="120"/>
      <c r="Q174" s="120"/>
    </row>
    <row r="175" spans="6:17" x14ac:dyDescent="0.25">
      <c r="F175" s="120"/>
      <c r="G175" s="121"/>
      <c r="H175" s="120"/>
      <c r="I175" s="121"/>
      <c r="J175" s="121"/>
      <c r="K175" s="53"/>
      <c r="L175" s="120"/>
      <c r="M175" s="120"/>
      <c r="N175" s="120"/>
      <c r="O175" s="120"/>
      <c r="P175" s="120"/>
      <c r="Q175" s="120"/>
    </row>
    <row r="176" spans="6:17" x14ac:dyDescent="0.25">
      <c r="F176" s="120"/>
      <c r="G176" s="121"/>
      <c r="H176" s="120"/>
      <c r="I176" s="121"/>
      <c r="J176" s="121"/>
      <c r="K176" s="53"/>
      <c r="L176" s="120"/>
      <c r="M176" s="120"/>
      <c r="N176" s="120"/>
      <c r="O176" s="120"/>
      <c r="P176" s="120"/>
      <c r="Q176" s="120"/>
    </row>
    <row r="177" spans="6:17" x14ac:dyDescent="0.25">
      <c r="F177" s="120"/>
      <c r="G177" s="121"/>
      <c r="H177" s="120"/>
      <c r="I177" s="121"/>
      <c r="J177" s="121"/>
      <c r="K177" s="53"/>
      <c r="L177" s="120"/>
      <c r="M177" s="120"/>
      <c r="N177" s="120"/>
      <c r="O177" s="120"/>
      <c r="P177" s="120"/>
      <c r="Q177" s="120"/>
    </row>
    <row r="178" spans="6:17" x14ac:dyDescent="0.25">
      <c r="F178" s="120"/>
      <c r="G178" s="121"/>
      <c r="H178" s="120"/>
      <c r="I178" s="121"/>
      <c r="J178" s="121"/>
      <c r="K178" s="53"/>
      <c r="L178" s="120"/>
      <c r="M178" s="120"/>
      <c r="N178" s="120"/>
      <c r="O178" s="120"/>
      <c r="P178" s="120"/>
      <c r="Q178" s="120"/>
    </row>
    <row r="179" spans="6:17" x14ac:dyDescent="0.25">
      <c r="F179" s="120"/>
      <c r="G179" s="121"/>
      <c r="H179" s="120"/>
      <c r="I179" s="121"/>
      <c r="J179" s="121"/>
      <c r="K179" s="53"/>
      <c r="L179" s="120"/>
      <c r="M179" s="120"/>
      <c r="N179" s="120"/>
      <c r="O179" s="120"/>
      <c r="P179" s="120"/>
      <c r="Q179" s="120"/>
    </row>
    <row r="180" spans="6:17" x14ac:dyDescent="0.25">
      <c r="F180" s="120"/>
      <c r="G180" s="121"/>
      <c r="H180" s="120"/>
      <c r="I180" s="121"/>
      <c r="J180" s="121"/>
      <c r="K180" s="53"/>
      <c r="L180" s="120"/>
      <c r="M180" s="120"/>
      <c r="N180" s="120"/>
      <c r="O180" s="120"/>
      <c r="P180" s="120"/>
      <c r="Q180" s="120"/>
    </row>
    <row r="181" spans="6:17" x14ac:dyDescent="0.25">
      <c r="F181" s="120"/>
      <c r="G181" s="121"/>
      <c r="H181" s="120"/>
      <c r="I181" s="121"/>
      <c r="J181" s="121"/>
      <c r="K181" s="53"/>
      <c r="L181" s="120"/>
      <c r="M181" s="120"/>
      <c r="N181" s="120"/>
      <c r="O181" s="120"/>
      <c r="P181" s="120"/>
      <c r="Q181" s="120"/>
    </row>
    <row r="182" spans="6:17" x14ac:dyDescent="0.25">
      <c r="F182" s="120"/>
      <c r="G182" s="121"/>
      <c r="H182" s="120"/>
      <c r="I182" s="121"/>
      <c r="J182" s="121"/>
      <c r="K182" s="53"/>
      <c r="L182" s="120"/>
      <c r="M182" s="120"/>
      <c r="N182" s="120"/>
      <c r="O182" s="120"/>
      <c r="P182" s="120"/>
      <c r="Q182" s="120"/>
    </row>
    <row r="183" spans="6:17" x14ac:dyDescent="0.25">
      <c r="F183" s="120"/>
      <c r="G183" s="121"/>
      <c r="H183" s="120"/>
      <c r="I183" s="121"/>
      <c r="J183" s="121"/>
      <c r="K183" s="53"/>
      <c r="L183" s="120"/>
      <c r="M183" s="120"/>
      <c r="N183" s="120"/>
      <c r="O183" s="120"/>
      <c r="P183" s="120"/>
      <c r="Q183" s="120"/>
    </row>
    <row r="184" spans="6:17" x14ac:dyDescent="0.25">
      <c r="F184" s="120"/>
      <c r="G184" s="121"/>
      <c r="H184" s="120"/>
      <c r="I184" s="121"/>
      <c r="J184" s="121"/>
      <c r="K184" s="53"/>
      <c r="L184" s="120"/>
      <c r="M184" s="120"/>
      <c r="N184" s="120"/>
      <c r="O184" s="120"/>
      <c r="P184" s="120"/>
      <c r="Q184" s="120"/>
    </row>
    <row r="185" spans="6:17" x14ac:dyDescent="0.25">
      <c r="F185" s="120"/>
      <c r="G185" s="121"/>
      <c r="H185" s="120"/>
      <c r="I185" s="121"/>
      <c r="J185" s="121"/>
      <c r="K185" s="53"/>
      <c r="L185" s="120"/>
      <c r="M185" s="120"/>
      <c r="N185" s="120"/>
      <c r="O185" s="120"/>
      <c r="P185" s="120"/>
      <c r="Q185" s="120"/>
    </row>
    <row r="186" spans="6:17" x14ac:dyDescent="0.25">
      <c r="F186" s="120"/>
      <c r="G186" s="121"/>
      <c r="H186" s="120"/>
      <c r="I186" s="121"/>
      <c r="J186" s="121"/>
      <c r="K186" s="53"/>
      <c r="L186" s="120"/>
      <c r="M186" s="120"/>
      <c r="N186" s="120"/>
      <c r="O186" s="120"/>
      <c r="P186" s="120"/>
      <c r="Q186" s="120"/>
    </row>
    <row r="187" spans="6:17" x14ac:dyDescent="0.25">
      <c r="F187" s="120"/>
      <c r="G187" s="121"/>
      <c r="H187" s="120"/>
      <c r="I187" s="121"/>
      <c r="J187" s="121"/>
      <c r="K187" s="53"/>
      <c r="L187" s="120"/>
      <c r="M187" s="120"/>
      <c r="N187" s="120"/>
      <c r="O187" s="120"/>
      <c r="P187" s="120"/>
      <c r="Q187" s="120"/>
    </row>
    <row r="188" spans="6:17" x14ac:dyDescent="0.25">
      <c r="F188" s="120"/>
      <c r="G188" s="121"/>
      <c r="H188" s="120"/>
      <c r="I188" s="121"/>
      <c r="J188" s="121"/>
      <c r="K188" s="53"/>
      <c r="L188" s="120"/>
      <c r="M188" s="120"/>
      <c r="N188" s="120"/>
      <c r="O188" s="120"/>
      <c r="P188" s="120"/>
      <c r="Q188" s="120"/>
    </row>
    <row r="189" spans="6:17" x14ac:dyDescent="0.25">
      <c r="F189" s="120"/>
      <c r="G189" s="121"/>
      <c r="H189" s="120"/>
      <c r="I189" s="121"/>
      <c r="J189" s="121"/>
      <c r="K189" s="53"/>
      <c r="L189" s="120"/>
      <c r="M189" s="120"/>
      <c r="N189" s="120"/>
      <c r="O189" s="120"/>
      <c r="P189" s="120"/>
      <c r="Q189" s="120"/>
    </row>
    <row r="190" spans="6:17" x14ac:dyDescent="0.25">
      <c r="F190" s="120"/>
      <c r="G190" s="121"/>
      <c r="H190" s="120"/>
      <c r="I190" s="121"/>
      <c r="J190" s="121"/>
      <c r="K190" s="53"/>
      <c r="L190" s="120"/>
      <c r="M190" s="120"/>
      <c r="N190" s="120"/>
      <c r="O190" s="120"/>
      <c r="P190" s="120"/>
      <c r="Q190" s="120"/>
    </row>
    <row r="191" spans="6:17" x14ac:dyDescent="0.25">
      <c r="F191" s="120"/>
      <c r="G191" s="121"/>
      <c r="H191" s="120"/>
      <c r="I191" s="121"/>
      <c r="J191" s="121"/>
      <c r="K191" s="53"/>
      <c r="L191" s="120"/>
      <c r="M191" s="120"/>
      <c r="N191" s="120"/>
      <c r="O191" s="120"/>
      <c r="P191" s="120"/>
      <c r="Q191" s="120"/>
    </row>
    <row r="192" spans="6:17" x14ac:dyDescent="0.25">
      <c r="F192" s="120"/>
      <c r="G192" s="121"/>
      <c r="H192" s="120"/>
      <c r="I192" s="121"/>
      <c r="J192" s="121"/>
      <c r="K192" s="53"/>
      <c r="L192" s="120"/>
      <c r="M192" s="120"/>
      <c r="N192" s="120"/>
      <c r="O192" s="120"/>
      <c r="P192" s="120"/>
      <c r="Q192" s="120"/>
    </row>
    <row r="193" spans="6:17" x14ac:dyDescent="0.25">
      <c r="F193" s="120"/>
      <c r="G193" s="121"/>
      <c r="H193" s="120"/>
      <c r="I193" s="121"/>
      <c r="J193" s="121"/>
      <c r="K193" s="53"/>
      <c r="L193" s="120"/>
      <c r="M193" s="120"/>
      <c r="N193" s="120"/>
      <c r="O193" s="120"/>
      <c r="P193" s="120"/>
      <c r="Q193" s="120"/>
    </row>
    <row r="194" spans="6:17" x14ac:dyDescent="0.25">
      <c r="F194" s="120"/>
      <c r="G194" s="121"/>
      <c r="H194" s="120"/>
      <c r="I194" s="121"/>
      <c r="J194" s="121"/>
      <c r="K194" s="53"/>
      <c r="L194" s="120"/>
      <c r="M194" s="120"/>
      <c r="N194" s="120"/>
      <c r="O194" s="120"/>
      <c r="P194" s="120"/>
      <c r="Q194" s="120"/>
    </row>
    <row r="195" spans="6:17" x14ac:dyDescent="0.25">
      <c r="F195" s="120"/>
      <c r="G195" s="121"/>
      <c r="H195" s="120"/>
      <c r="I195" s="121"/>
      <c r="J195" s="121"/>
      <c r="K195" s="53"/>
      <c r="L195" s="120"/>
      <c r="M195" s="120"/>
      <c r="N195" s="120"/>
      <c r="O195" s="120"/>
      <c r="P195" s="120"/>
      <c r="Q195" s="120"/>
    </row>
    <row r="196" spans="6:17" x14ac:dyDescent="0.25">
      <c r="F196" s="120"/>
      <c r="G196" s="121"/>
      <c r="H196" s="120"/>
      <c r="I196" s="121"/>
      <c r="J196" s="121"/>
      <c r="K196" s="53"/>
      <c r="L196" s="120"/>
      <c r="M196" s="120"/>
      <c r="N196" s="120"/>
      <c r="O196" s="120"/>
      <c r="P196" s="120"/>
      <c r="Q196" s="120"/>
    </row>
    <row r="197" spans="6:17" x14ac:dyDescent="0.25">
      <c r="F197" s="120"/>
      <c r="G197" s="121"/>
      <c r="H197" s="120"/>
      <c r="I197" s="121"/>
      <c r="J197" s="121"/>
      <c r="K197" s="53"/>
      <c r="L197" s="120"/>
      <c r="M197" s="120"/>
      <c r="N197" s="120"/>
      <c r="O197" s="120"/>
      <c r="P197" s="120"/>
      <c r="Q197" s="120"/>
    </row>
    <row r="198" spans="6:17" x14ac:dyDescent="0.25">
      <c r="F198" s="120"/>
      <c r="G198" s="121"/>
      <c r="H198" s="120"/>
      <c r="I198" s="121"/>
      <c r="J198" s="121"/>
      <c r="K198" s="53"/>
      <c r="L198" s="120"/>
      <c r="M198" s="120"/>
      <c r="N198" s="120"/>
      <c r="O198" s="120"/>
      <c r="P198" s="120"/>
      <c r="Q198" s="120"/>
    </row>
    <row r="199" spans="6:17" x14ac:dyDescent="0.25">
      <c r="F199" s="120"/>
      <c r="G199" s="121"/>
      <c r="H199" s="120"/>
      <c r="I199" s="121"/>
      <c r="J199" s="121"/>
      <c r="K199" s="53"/>
      <c r="L199" s="120"/>
      <c r="M199" s="120"/>
      <c r="N199" s="120"/>
      <c r="O199" s="120"/>
      <c r="P199" s="120"/>
      <c r="Q199" s="120"/>
    </row>
    <row r="200" spans="6:17" x14ac:dyDescent="0.25">
      <c r="F200" s="120"/>
      <c r="G200" s="121"/>
      <c r="H200" s="120"/>
      <c r="I200" s="121"/>
      <c r="J200" s="121"/>
      <c r="K200" s="53"/>
      <c r="L200" s="120"/>
      <c r="M200" s="120"/>
      <c r="N200" s="120"/>
      <c r="O200" s="120"/>
      <c r="P200" s="120"/>
      <c r="Q200" s="120"/>
    </row>
    <row r="201" spans="6:17" x14ac:dyDescent="0.25">
      <c r="F201" s="120"/>
      <c r="G201" s="121"/>
      <c r="H201" s="120"/>
      <c r="I201" s="121"/>
      <c r="J201" s="121"/>
      <c r="K201" s="53"/>
      <c r="L201" s="120"/>
      <c r="M201" s="120"/>
      <c r="N201" s="120"/>
      <c r="O201" s="120"/>
      <c r="P201" s="120"/>
      <c r="Q201" s="120"/>
    </row>
    <row r="202" spans="6:17" x14ac:dyDescent="0.25">
      <c r="F202" s="120"/>
      <c r="G202" s="121"/>
      <c r="H202" s="120"/>
      <c r="I202" s="121"/>
      <c r="J202" s="121"/>
      <c r="K202" s="53"/>
      <c r="L202" s="120"/>
      <c r="M202" s="120"/>
      <c r="N202" s="120"/>
      <c r="O202" s="120"/>
      <c r="P202" s="120"/>
      <c r="Q202" s="120"/>
    </row>
    <row r="203" spans="6:17" x14ac:dyDescent="0.25">
      <c r="F203" s="120"/>
      <c r="G203" s="121"/>
      <c r="H203" s="120"/>
      <c r="I203" s="121"/>
      <c r="J203" s="121"/>
      <c r="K203" s="53"/>
      <c r="L203" s="120"/>
      <c r="M203" s="120"/>
      <c r="N203" s="120"/>
      <c r="O203" s="120"/>
      <c r="P203" s="120"/>
      <c r="Q203" s="120"/>
    </row>
    <row r="204" spans="6:17" x14ac:dyDescent="0.25">
      <c r="F204" s="120"/>
      <c r="G204" s="121"/>
      <c r="H204" s="120"/>
      <c r="I204" s="121"/>
      <c r="J204" s="121"/>
      <c r="K204" s="53"/>
      <c r="L204" s="120"/>
      <c r="M204" s="120"/>
      <c r="N204" s="120"/>
      <c r="O204" s="120"/>
      <c r="P204" s="120"/>
      <c r="Q204" s="120"/>
    </row>
    <row r="205" spans="6:17" x14ac:dyDescent="0.25">
      <c r="F205" s="120"/>
      <c r="G205" s="121"/>
      <c r="H205" s="120"/>
      <c r="I205" s="121"/>
      <c r="J205" s="121"/>
      <c r="K205" s="53"/>
      <c r="L205" s="120"/>
      <c r="M205" s="120"/>
      <c r="N205" s="120"/>
      <c r="O205" s="120"/>
      <c r="P205" s="120"/>
      <c r="Q205" s="120"/>
    </row>
    <row r="206" spans="6:17" x14ac:dyDescent="0.25">
      <c r="F206" s="120"/>
      <c r="G206" s="121"/>
      <c r="H206" s="120"/>
      <c r="I206" s="121"/>
      <c r="J206" s="121"/>
      <c r="K206" s="53"/>
      <c r="L206" s="120"/>
      <c r="M206" s="120"/>
      <c r="N206" s="120"/>
      <c r="O206" s="120"/>
      <c r="P206" s="120"/>
      <c r="Q206" s="120"/>
    </row>
    <row r="207" spans="6:17" x14ac:dyDescent="0.25">
      <c r="F207" s="120"/>
      <c r="G207" s="121"/>
      <c r="H207" s="120"/>
      <c r="I207" s="121"/>
      <c r="J207" s="121"/>
      <c r="K207" s="53"/>
      <c r="L207" s="120"/>
      <c r="M207" s="120"/>
      <c r="N207" s="120"/>
      <c r="O207" s="120"/>
      <c r="P207" s="120"/>
      <c r="Q207" s="120"/>
    </row>
    <row r="208" spans="6:17" x14ac:dyDescent="0.25">
      <c r="F208" s="120"/>
      <c r="G208" s="121"/>
      <c r="H208" s="120"/>
      <c r="I208" s="121"/>
      <c r="J208" s="121"/>
      <c r="K208" s="53"/>
      <c r="L208" s="120"/>
      <c r="M208" s="120"/>
      <c r="N208" s="120"/>
      <c r="O208" s="120"/>
      <c r="P208" s="120"/>
      <c r="Q208" s="120"/>
    </row>
    <row r="209" spans="6:17" x14ac:dyDescent="0.25">
      <c r="F209" s="120"/>
      <c r="G209" s="121"/>
      <c r="H209" s="120"/>
      <c r="I209" s="121"/>
      <c r="J209" s="121"/>
      <c r="K209" s="53"/>
      <c r="L209" s="120"/>
      <c r="M209" s="120"/>
      <c r="N209" s="120"/>
      <c r="O209" s="120"/>
      <c r="P209" s="120"/>
      <c r="Q209" s="120"/>
    </row>
    <row r="210" spans="6:17" x14ac:dyDescent="0.25">
      <c r="F210" s="120"/>
      <c r="G210" s="121"/>
      <c r="H210" s="120"/>
      <c r="I210" s="121"/>
      <c r="J210" s="121"/>
      <c r="K210" s="53"/>
      <c r="L210" s="120"/>
      <c r="M210" s="120"/>
      <c r="N210" s="120"/>
      <c r="O210" s="120"/>
      <c r="P210" s="120"/>
      <c r="Q210" s="120"/>
    </row>
    <row r="211" spans="6:17" x14ac:dyDescent="0.25">
      <c r="F211" s="120"/>
      <c r="G211" s="121"/>
      <c r="H211" s="120"/>
      <c r="I211" s="121"/>
      <c r="J211" s="121"/>
      <c r="K211" s="53"/>
      <c r="L211" s="120"/>
      <c r="M211" s="120"/>
      <c r="N211" s="120"/>
      <c r="O211" s="120"/>
      <c r="P211" s="120"/>
      <c r="Q211" s="120"/>
    </row>
    <row r="212" spans="6:17" x14ac:dyDescent="0.25">
      <c r="F212" s="120"/>
      <c r="G212" s="121"/>
      <c r="H212" s="120"/>
      <c r="I212" s="121"/>
      <c r="J212" s="121"/>
      <c r="K212" s="53"/>
      <c r="L212" s="120"/>
      <c r="M212" s="120"/>
      <c r="N212" s="120"/>
      <c r="O212" s="120"/>
      <c r="P212" s="120"/>
      <c r="Q212" s="120"/>
    </row>
    <row r="213" spans="6:17" x14ac:dyDescent="0.25">
      <c r="F213" s="120"/>
      <c r="G213" s="121"/>
      <c r="H213" s="120"/>
      <c r="I213" s="121"/>
      <c r="J213" s="121"/>
      <c r="K213" s="53"/>
      <c r="L213" s="120"/>
      <c r="M213" s="120"/>
      <c r="N213" s="120"/>
      <c r="O213" s="120"/>
      <c r="P213" s="120"/>
      <c r="Q213" s="120"/>
    </row>
    <row r="214" spans="6:17" x14ac:dyDescent="0.25">
      <c r="F214" s="120"/>
      <c r="G214" s="121"/>
      <c r="H214" s="120"/>
      <c r="I214" s="121"/>
      <c r="J214" s="121"/>
      <c r="K214" s="53"/>
      <c r="L214" s="120"/>
      <c r="M214" s="120"/>
      <c r="N214" s="120"/>
      <c r="O214" s="120"/>
      <c r="P214" s="120"/>
      <c r="Q214" s="120"/>
    </row>
    <row r="215" spans="6:17" x14ac:dyDescent="0.25">
      <c r="F215" s="120"/>
      <c r="G215" s="121"/>
      <c r="H215" s="120"/>
      <c r="I215" s="121"/>
      <c r="J215" s="121"/>
      <c r="K215" s="53"/>
      <c r="L215" s="120"/>
      <c r="M215" s="120"/>
      <c r="N215" s="120"/>
      <c r="O215" s="120"/>
      <c r="P215" s="120"/>
      <c r="Q215" s="120"/>
    </row>
    <row r="216" spans="6:17" x14ac:dyDescent="0.25">
      <c r="F216" s="120"/>
      <c r="G216" s="121"/>
      <c r="H216" s="120"/>
      <c r="I216" s="121"/>
      <c r="J216" s="121"/>
      <c r="K216" s="53"/>
      <c r="L216" s="120"/>
      <c r="M216" s="120"/>
      <c r="N216" s="120"/>
      <c r="O216" s="120"/>
      <c r="P216" s="120"/>
      <c r="Q216" s="120"/>
    </row>
    <row r="217" spans="6:17" x14ac:dyDescent="0.25">
      <c r="F217" s="120"/>
      <c r="G217" s="121"/>
      <c r="H217" s="120"/>
      <c r="I217" s="121"/>
      <c r="J217" s="121"/>
      <c r="K217" s="53"/>
      <c r="L217" s="120"/>
      <c r="M217" s="120"/>
      <c r="N217" s="120"/>
      <c r="O217" s="120"/>
      <c r="P217" s="120"/>
      <c r="Q217" s="120"/>
    </row>
    <row r="218" spans="6:17" x14ac:dyDescent="0.25">
      <c r="F218" s="120"/>
      <c r="G218" s="121"/>
      <c r="H218" s="120"/>
      <c r="I218" s="121"/>
      <c r="J218" s="121"/>
      <c r="K218" s="53"/>
      <c r="L218" s="120"/>
      <c r="M218" s="120"/>
      <c r="N218" s="120"/>
      <c r="O218" s="120"/>
      <c r="P218" s="120"/>
      <c r="Q218" s="120"/>
    </row>
    <row r="219" spans="6:17" x14ac:dyDescent="0.25">
      <c r="F219" s="120"/>
      <c r="G219" s="121"/>
      <c r="H219" s="120"/>
      <c r="I219" s="121"/>
      <c r="J219" s="121"/>
      <c r="K219" s="53"/>
      <c r="L219" s="120"/>
      <c r="M219" s="120"/>
      <c r="N219" s="120"/>
      <c r="O219" s="120"/>
      <c r="P219" s="120"/>
      <c r="Q219" s="120"/>
    </row>
    <row r="220" spans="6:17" x14ac:dyDescent="0.25">
      <c r="F220" s="120"/>
      <c r="G220" s="121"/>
      <c r="H220" s="120"/>
      <c r="I220" s="121"/>
      <c r="J220" s="121"/>
      <c r="K220" s="53"/>
      <c r="L220" s="120"/>
      <c r="M220" s="120"/>
      <c r="N220" s="120"/>
      <c r="O220" s="120"/>
      <c r="P220" s="120"/>
      <c r="Q220" s="120"/>
    </row>
    <row r="221" spans="6:17" x14ac:dyDescent="0.25">
      <c r="F221" s="120"/>
      <c r="G221" s="121"/>
      <c r="H221" s="120"/>
      <c r="I221" s="121"/>
      <c r="J221" s="121"/>
      <c r="K221" s="53"/>
      <c r="L221" s="120"/>
      <c r="M221" s="120"/>
      <c r="N221" s="120"/>
      <c r="O221" s="120"/>
      <c r="P221" s="120"/>
      <c r="Q221" s="120"/>
    </row>
    <row r="222" spans="6:17" x14ac:dyDescent="0.25">
      <c r="F222" s="120"/>
      <c r="G222" s="121"/>
      <c r="H222" s="120"/>
      <c r="I222" s="121"/>
      <c r="J222" s="121"/>
      <c r="K222" s="53"/>
      <c r="L222" s="120"/>
      <c r="M222" s="120"/>
      <c r="N222" s="120"/>
      <c r="O222" s="120"/>
      <c r="P222" s="120"/>
      <c r="Q222" s="120"/>
    </row>
    <row r="223" spans="6:17" x14ac:dyDescent="0.25">
      <c r="F223" s="120"/>
      <c r="G223" s="121"/>
      <c r="H223" s="120"/>
      <c r="I223" s="121"/>
      <c r="J223" s="121"/>
      <c r="K223" s="53"/>
      <c r="L223" s="120"/>
      <c r="M223" s="120"/>
      <c r="N223" s="120"/>
      <c r="O223" s="120"/>
      <c r="P223" s="120"/>
      <c r="Q223" s="120"/>
    </row>
    <row r="224" spans="6:17" x14ac:dyDescent="0.25">
      <c r="F224" s="120"/>
      <c r="G224" s="121"/>
      <c r="H224" s="120"/>
      <c r="I224" s="121"/>
      <c r="J224" s="121"/>
      <c r="K224" s="53"/>
      <c r="L224" s="120"/>
      <c r="M224" s="120"/>
      <c r="N224" s="120"/>
      <c r="O224" s="120"/>
      <c r="P224" s="120"/>
      <c r="Q224" s="120"/>
    </row>
    <row r="225" spans="6:17" x14ac:dyDescent="0.25">
      <c r="F225" s="120"/>
      <c r="G225" s="121"/>
      <c r="H225" s="120"/>
      <c r="I225" s="121"/>
      <c r="J225" s="121"/>
      <c r="K225" s="53"/>
      <c r="L225" s="120"/>
      <c r="M225" s="120"/>
      <c r="N225" s="120"/>
      <c r="O225" s="120"/>
      <c r="P225" s="120"/>
      <c r="Q225" s="120"/>
    </row>
    <row r="226" spans="6:17" x14ac:dyDescent="0.25">
      <c r="F226" s="120"/>
      <c r="G226" s="121"/>
      <c r="H226" s="120"/>
      <c r="I226" s="121"/>
      <c r="J226" s="121"/>
      <c r="K226" s="53"/>
      <c r="L226" s="120"/>
      <c r="M226" s="120"/>
      <c r="N226" s="120"/>
      <c r="O226" s="120"/>
      <c r="P226" s="120"/>
      <c r="Q226" s="120"/>
    </row>
    <row r="227" spans="6:17" x14ac:dyDescent="0.25">
      <c r="F227" s="120"/>
      <c r="G227" s="121"/>
      <c r="H227" s="120"/>
      <c r="I227" s="121"/>
      <c r="J227" s="121"/>
      <c r="K227" s="53"/>
      <c r="L227" s="120"/>
      <c r="M227" s="120"/>
      <c r="N227" s="120"/>
      <c r="O227" s="120"/>
      <c r="P227" s="120"/>
      <c r="Q227" s="120"/>
    </row>
    <row r="228" spans="6:17" x14ac:dyDescent="0.25">
      <c r="F228" s="120"/>
      <c r="G228" s="121"/>
      <c r="H228" s="120"/>
      <c r="I228" s="121"/>
      <c r="J228" s="121"/>
      <c r="K228" s="53"/>
      <c r="L228" s="120"/>
      <c r="M228" s="120"/>
      <c r="N228" s="120"/>
      <c r="O228" s="120"/>
      <c r="P228" s="120"/>
      <c r="Q228" s="120"/>
    </row>
    <row r="229" spans="6:17" x14ac:dyDescent="0.25">
      <c r="F229" s="120"/>
      <c r="G229" s="121"/>
      <c r="H229" s="120"/>
      <c r="I229" s="121"/>
      <c r="J229" s="121"/>
      <c r="K229" s="53"/>
      <c r="L229" s="120"/>
      <c r="M229" s="120"/>
      <c r="N229" s="120"/>
      <c r="O229" s="120"/>
      <c r="P229" s="120"/>
      <c r="Q229" s="120"/>
    </row>
    <row r="230" spans="6:17" x14ac:dyDescent="0.25">
      <c r="F230" s="120"/>
      <c r="G230" s="121"/>
      <c r="H230" s="120"/>
      <c r="I230" s="121"/>
      <c r="J230" s="121"/>
      <c r="K230" s="53"/>
      <c r="L230" s="120"/>
      <c r="M230" s="120"/>
      <c r="N230" s="120"/>
      <c r="O230" s="120"/>
      <c r="P230" s="120"/>
      <c r="Q230" s="120"/>
    </row>
    <row r="231" spans="6:17" x14ac:dyDescent="0.25">
      <c r="F231" s="120"/>
      <c r="G231" s="121"/>
      <c r="H231" s="120"/>
      <c r="I231" s="121"/>
      <c r="J231" s="121"/>
      <c r="K231" s="53"/>
      <c r="L231" s="120"/>
      <c r="M231" s="120"/>
      <c r="N231" s="120"/>
      <c r="O231" s="120"/>
      <c r="P231" s="120"/>
      <c r="Q231" s="120"/>
    </row>
    <row r="232" spans="6:17" x14ac:dyDescent="0.25">
      <c r="F232" s="120"/>
      <c r="G232" s="121"/>
      <c r="H232" s="120"/>
      <c r="I232" s="121"/>
      <c r="J232" s="121"/>
      <c r="K232" s="53"/>
      <c r="L232" s="120"/>
      <c r="M232" s="120"/>
      <c r="N232" s="120"/>
      <c r="O232" s="120"/>
      <c r="P232" s="120"/>
      <c r="Q232" s="120"/>
    </row>
    <row r="233" spans="6:17" x14ac:dyDescent="0.25">
      <c r="F233" s="120"/>
      <c r="G233" s="121"/>
      <c r="H233" s="120"/>
      <c r="I233" s="121"/>
      <c r="J233" s="121"/>
      <c r="K233" s="53"/>
      <c r="L233" s="120"/>
      <c r="M233" s="120"/>
      <c r="N233" s="120"/>
      <c r="O233" s="120"/>
      <c r="P233" s="120"/>
      <c r="Q233" s="120"/>
    </row>
    <row r="234" spans="6:17" x14ac:dyDescent="0.25">
      <c r="F234" s="120"/>
      <c r="G234" s="121"/>
      <c r="H234" s="120"/>
      <c r="I234" s="121"/>
      <c r="J234" s="121"/>
      <c r="K234" s="53"/>
      <c r="L234" s="120"/>
      <c r="M234" s="120"/>
      <c r="N234" s="120"/>
      <c r="O234" s="120"/>
      <c r="P234" s="120"/>
      <c r="Q234" s="120"/>
    </row>
    <row r="235" spans="6:17" x14ac:dyDescent="0.25">
      <c r="F235" s="120"/>
      <c r="G235" s="121"/>
      <c r="H235" s="120"/>
      <c r="I235" s="121"/>
      <c r="J235" s="121"/>
      <c r="K235" s="53"/>
      <c r="L235" s="120"/>
      <c r="M235" s="120"/>
      <c r="N235" s="120"/>
      <c r="O235" s="120"/>
      <c r="P235" s="120"/>
      <c r="Q235" s="120"/>
    </row>
    <row r="236" spans="6:17" x14ac:dyDescent="0.25">
      <c r="F236" s="120"/>
      <c r="G236" s="121"/>
      <c r="H236" s="120"/>
      <c r="I236" s="121"/>
      <c r="J236" s="121"/>
      <c r="K236" s="53"/>
      <c r="L236" s="120"/>
      <c r="M236" s="120"/>
      <c r="N236" s="120"/>
      <c r="O236" s="120"/>
      <c r="P236" s="120"/>
      <c r="Q236" s="120"/>
    </row>
    <row r="237" spans="6:17" x14ac:dyDescent="0.25">
      <c r="F237" s="120"/>
      <c r="G237" s="121"/>
      <c r="H237" s="120"/>
      <c r="I237" s="121"/>
      <c r="J237" s="121"/>
      <c r="K237" s="53"/>
      <c r="L237" s="120"/>
      <c r="M237" s="120"/>
      <c r="N237" s="120"/>
      <c r="O237" s="120"/>
      <c r="P237" s="120"/>
      <c r="Q237" s="120"/>
    </row>
    <row r="238" spans="6:17" x14ac:dyDescent="0.25">
      <c r="F238" s="120"/>
      <c r="G238" s="121"/>
      <c r="H238" s="120"/>
      <c r="I238" s="121"/>
      <c r="J238" s="121"/>
      <c r="K238" s="53"/>
      <c r="L238" s="120"/>
      <c r="M238" s="120"/>
      <c r="N238" s="120"/>
      <c r="O238" s="120"/>
      <c r="P238" s="120"/>
      <c r="Q238" s="120"/>
    </row>
    <row r="239" spans="6:17" x14ac:dyDescent="0.25">
      <c r="F239" s="120"/>
      <c r="G239" s="121"/>
      <c r="H239" s="120"/>
      <c r="I239" s="121"/>
      <c r="J239" s="121"/>
      <c r="K239" s="53"/>
      <c r="L239" s="120"/>
      <c r="M239" s="120"/>
      <c r="N239" s="120"/>
      <c r="O239" s="120"/>
      <c r="P239" s="120"/>
      <c r="Q239" s="120"/>
    </row>
    <row r="240" spans="6:17" x14ac:dyDescent="0.25">
      <c r="F240" s="120"/>
      <c r="G240" s="121"/>
      <c r="H240" s="120"/>
      <c r="I240" s="121"/>
      <c r="J240" s="121"/>
      <c r="K240" s="53"/>
      <c r="L240" s="120"/>
      <c r="M240" s="120"/>
      <c r="N240" s="120"/>
      <c r="O240" s="120"/>
      <c r="P240" s="120"/>
      <c r="Q240" s="120"/>
    </row>
    <row r="241" spans="6:17" x14ac:dyDescent="0.25">
      <c r="F241" s="120"/>
      <c r="G241" s="121"/>
      <c r="H241" s="120"/>
      <c r="I241" s="121"/>
      <c r="J241" s="121"/>
      <c r="K241" s="53"/>
      <c r="L241" s="120"/>
      <c r="M241" s="120"/>
      <c r="N241" s="120"/>
      <c r="O241" s="120"/>
      <c r="P241" s="120"/>
      <c r="Q241" s="120"/>
    </row>
    <row r="242" spans="6:17" x14ac:dyDescent="0.25">
      <c r="F242" s="120"/>
      <c r="G242" s="121"/>
      <c r="H242" s="120"/>
      <c r="I242" s="121"/>
      <c r="J242" s="121"/>
      <c r="K242" s="53"/>
      <c r="L242" s="120"/>
      <c r="M242" s="120"/>
      <c r="N242" s="120"/>
      <c r="O242" s="120"/>
      <c r="P242" s="120"/>
      <c r="Q242" s="120"/>
    </row>
    <row r="243" spans="6:17" x14ac:dyDescent="0.25">
      <c r="F243" s="120"/>
      <c r="G243" s="121"/>
      <c r="H243" s="120"/>
      <c r="I243" s="121"/>
      <c r="J243" s="121"/>
      <c r="K243" s="53"/>
      <c r="L243" s="120"/>
      <c r="M243" s="120"/>
      <c r="N243" s="120"/>
      <c r="O243" s="120"/>
      <c r="P243" s="120"/>
      <c r="Q243" s="120"/>
    </row>
    <row r="244" spans="6:17" x14ac:dyDescent="0.25">
      <c r="F244" s="120"/>
      <c r="G244" s="121"/>
      <c r="H244" s="120"/>
      <c r="I244" s="121"/>
      <c r="J244" s="121"/>
      <c r="K244" s="53"/>
      <c r="L244" s="120"/>
      <c r="M244" s="120"/>
      <c r="N244" s="120"/>
      <c r="O244" s="120"/>
      <c r="P244" s="120"/>
      <c r="Q244" s="120"/>
    </row>
    <row r="245" spans="6:17" x14ac:dyDescent="0.25">
      <c r="F245" s="120"/>
      <c r="G245" s="121"/>
      <c r="H245" s="120"/>
      <c r="I245" s="121"/>
      <c r="J245" s="121"/>
      <c r="K245" s="53"/>
      <c r="L245" s="120"/>
      <c r="M245" s="120"/>
      <c r="N245" s="120"/>
      <c r="O245" s="120"/>
      <c r="P245" s="120"/>
      <c r="Q245" s="120"/>
    </row>
    <row r="246" spans="6:17" x14ac:dyDescent="0.25">
      <c r="F246" s="120"/>
      <c r="G246" s="121"/>
      <c r="H246" s="120"/>
      <c r="I246" s="121"/>
      <c r="J246" s="121"/>
      <c r="K246" s="53"/>
      <c r="L246" s="120"/>
      <c r="M246" s="120"/>
      <c r="N246" s="120"/>
      <c r="O246" s="120"/>
      <c r="P246" s="120"/>
      <c r="Q246" s="120"/>
    </row>
    <row r="247" spans="6:17" x14ac:dyDescent="0.25">
      <c r="F247" s="120"/>
      <c r="G247" s="121"/>
      <c r="H247" s="120"/>
      <c r="I247" s="121"/>
      <c r="J247" s="121"/>
      <c r="K247" s="53"/>
      <c r="L247" s="120"/>
      <c r="M247" s="120"/>
      <c r="N247" s="120"/>
      <c r="O247" s="120"/>
      <c r="P247" s="120"/>
      <c r="Q247" s="120"/>
    </row>
    <row r="248" spans="6:17" x14ac:dyDescent="0.25">
      <c r="F248" s="120"/>
      <c r="G248" s="121"/>
      <c r="H248" s="120"/>
      <c r="I248" s="121"/>
      <c r="J248" s="121"/>
      <c r="K248" s="53"/>
      <c r="L248" s="120"/>
      <c r="M248" s="120"/>
      <c r="N248" s="120"/>
      <c r="O248" s="120"/>
      <c r="P248" s="120"/>
      <c r="Q248" s="120"/>
    </row>
    <row r="249" spans="6:17" x14ac:dyDescent="0.25">
      <c r="F249" s="120"/>
      <c r="G249" s="121"/>
      <c r="H249" s="120"/>
      <c r="I249" s="121"/>
      <c r="J249" s="121"/>
      <c r="K249" s="53"/>
      <c r="L249" s="120"/>
      <c r="M249" s="120"/>
      <c r="N249" s="120"/>
      <c r="O249" s="120"/>
      <c r="P249" s="120"/>
      <c r="Q249" s="120"/>
    </row>
    <row r="250" spans="6:17" x14ac:dyDescent="0.25">
      <c r="F250" s="120"/>
      <c r="G250" s="121"/>
      <c r="H250" s="120"/>
      <c r="I250" s="121"/>
      <c r="J250" s="121"/>
      <c r="K250" s="53"/>
      <c r="L250" s="120"/>
      <c r="M250" s="120"/>
      <c r="N250" s="120"/>
      <c r="O250" s="120"/>
      <c r="P250" s="120"/>
      <c r="Q250" s="120"/>
    </row>
    <row r="251" spans="6:17" x14ac:dyDescent="0.25">
      <c r="F251" s="120"/>
      <c r="G251" s="121"/>
      <c r="H251" s="120"/>
      <c r="I251" s="121"/>
      <c r="J251" s="121"/>
      <c r="K251" s="53"/>
      <c r="L251" s="120"/>
      <c r="M251" s="120"/>
      <c r="N251" s="120"/>
      <c r="O251" s="120"/>
      <c r="P251" s="120"/>
      <c r="Q251" s="120"/>
    </row>
    <row r="252" spans="6:17" x14ac:dyDescent="0.25">
      <c r="F252" s="120"/>
      <c r="G252" s="121"/>
      <c r="H252" s="120"/>
      <c r="I252" s="121"/>
      <c r="J252" s="121"/>
      <c r="K252" s="53"/>
      <c r="L252" s="120"/>
      <c r="M252" s="120"/>
      <c r="N252" s="120"/>
      <c r="O252" s="120"/>
      <c r="P252" s="120"/>
      <c r="Q252" s="120"/>
    </row>
    <row r="253" spans="6:17" x14ac:dyDescent="0.25">
      <c r="F253" s="120"/>
      <c r="G253" s="121"/>
      <c r="H253" s="120"/>
      <c r="I253" s="121"/>
      <c r="J253" s="121"/>
      <c r="K253" s="53"/>
      <c r="L253" s="120"/>
      <c r="M253" s="120"/>
      <c r="N253" s="120"/>
      <c r="O253" s="120"/>
      <c r="P253" s="120"/>
      <c r="Q253" s="120"/>
    </row>
    <row r="254" spans="6:17" x14ac:dyDescent="0.25">
      <c r="F254" s="120"/>
      <c r="G254" s="121"/>
      <c r="H254" s="120"/>
      <c r="I254" s="121"/>
      <c r="J254" s="121"/>
      <c r="K254" s="53"/>
      <c r="L254" s="120"/>
      <c r="M254" s="120"/>
      <c r="N254" s="120"/>
      <c r="O254" s="120"/>
      <c r="P254" s="120"/>
      <c r="Q254" s="120"/>
    </row>
    <row r="255" spans="6:17" x14ac:dyDescent="0.25">
      <c r="F255" s="120"/>
      <c r="G255" s="121"/>
      <c r="H255" s="120"/>
      <c r="I255" s="121"/>
      <c r="J255" s="121"/>
      <c r="K255" s="53"/>
      <c r="L255" s="120"/>
      <c r="M255" s="120"/>
      <c r="N255" s="120"/>
      <c r="O255" s="120"/>
      <c r="P255" s="120"/>
      <c r="Q255" s="120"/>
    </row>
    <row r="256" spans="6:17" x14ac:dyDescent="0.25">
      <c r="F256" s="120"/>
      <c r="G256" s="121"/>
      <c r="H256" s="120"/>
      <c r="I256" s="121"/>
      <c r="J256" s="121"/>
      <c r="K256" s="53"/>
      <c r="L256" s="120"/>
      <c r="M256" s="120"/>
      <c r="N256" s="120"/>
      <c r="O256" s="120"/>
      <c r="P256" s="120"/>
      <c r="Q256" s="120"/>
    </row>
    <row r="257" spans="6:17" x14ac:dyDescent="0.25">
      <c r="F257" s="120"/>
      <c r="G257" s="121"/>
      <c r="H257" s="120"/>
      <c r="I257" s="121"/>
      <c r="J257" s="121"/>
      <c r="K257" s="53"/>
      <c r="L257" s="120"/>
      <c r="M257" s="120"/>
      <c r="N257" s="120"/>
      <c r="O257" s="120"/>
      <c r="P257" s="120"/>
      <c r="Q257" s="120"/>
    </row>
    <row r="258" spans="6:17" x14ac:dyDescent="0.25">
      <c r="F258" s="120"/>
      <c r="G258" s="121"/>
      <c r="H258" s="120"/>
      <c r="I258" s="121"/>
      <c r="J258" s="121"/>
      <c r="K258" s="53"/>
      <c r="L258" s="120"/>
      <c r="M258" s="120"/>
      <c r="N258" s="120"/>
      <c r="O258" s="120"/>
      <c r="P258" s="120"/>
      <c r="Q258" s="120"/>
    </row>
    <row r="259" spans="6:17" x14ac:dyDescent="0.25">
      <c r="F259" s="120"/>
      <c r="G259" s="121"/>
      <c r="H259" s="120"/>
      <c r="I259" s="121"/>
      <c r="J259" s="121"/>
      <c r="K259" s="53"/>
      <c r="L259" s="120"/>
      <c r="M259" s="120"/>
      <c r="N259" s="120"/>
      <c r="O259" s="120"/>
      <c r="P259" s="120"/>
      <c r="Q259" s="120"/>
    </row>
    <row r="260" spans="6:17" x14ac:dyDescent="0.25">
      <c r="F260" s="120"/>
      <c r="G260" s="121"/>
      <c r="H260" s="120"/>
      <c r="I260" s="121"/>
      <c r="J260" s="121"/>
      <c r="K260" s="53"/>
      <c r="L260" s="120"/>
      <c r="M260" s="120"/>
      <c r="N260" s="120"/>
      <c r="O260" s="120"/>
      <c r="P260" s="120"/>
      <c r="Q260" s="120"/>
    </row>
    <row r="261" spans="6:17" x14ac:dyDescent="0.25">
      <c r="F261" s="120"/>
      <c r="G261" s="121"/>
      <c r="H261" s="120"/>
      <c r="I261" s="121"/>
      <c r="J261" s="121"/>
      <c r="K261" s="53"/>
      <c r="L261" s="120"/>
      <c r="M261" s="120"/>
      <c r="N261" s="120"/>
      <c r="O261" s="120"/>
      <c r="P261" s="120"/>
      <c r="Q261" s="120"/>
    </row>
    <row r="262" spans="6:17" x14ac:dyDescent="0.25">
      <c r="F262" s="120"/>
      <c r="G262" s="121"/>
      <c r="H262" s="120"/>
      <c r="I262" s="121"/>
      <c r="J262" s="121"/>
      <c r="K262" s="53"/>
      <c r="L262" s="120"/>
      <c r="M262" s="120"/>
      <c r="N262" s="120"/>
      <c r="O262" s="120"/>
      <c r="P262" s="120"/>
      <c r="Q262" s="120"/>
    </row>
    <row r="263" spans="6:17" x14ac:dyDescent="0.25">
      <c r="F263" s="120"/>
      <c r="G263" s="121"/>
      <c r="H263" s="120"/>
      <c r="I263" s="121"/>
      <c r="J263" s="121"/>
      <c r="K263" s="53"/>
      <c r="L263" s="120"/>
      <c r="M263" s="120"/>
      <c r="N263" s="120"/>
      <c r="O263" s="120"/>
      <c r="P263" s="120"/>
      <c r="Q263" s="120"/>
    </row>
    <row r="264" spans="6:17" x14ac:dyDescent="0.25">
      <c r="F264" s="120"/>
      <c r="G264" s="121"/>
      <c r="H264" s="120"/>
      <c r="I264" s="121"/>
      <c r="J264" s="121"/>
      <c r="K264" s="53"/>
      <c r="L264" s="120"/>
      <c r="M264" s="120"/>
      <c r="N264" s="120"/>
      <c r="O264" s="120"/>
      <c r="P264" s="120"/>
      <c r="Q264" s="120"/>
    </row>
    <row r="265" spans="6:17" x14ac:dyDescent="0.25">
      <c r="F265" s="120"/>
      <c r="G265" s="121"/>
      <c r="H265" s="120"/>
      <c r="I265" s="121"/>
      <c r="J265" s="121"/>
      <c r="K265" s="53"/>
      <c r="L265" s="120"/>
      <c r="M265" s="120"/>
      <c r="N265" s="120"/>
      <c r="O265" s="120"/>
      <c r="P265" s="120"/>
      <c r="Q265" s="120"/>
    </row>
    <row r="266" spans="6:17" x14ac:dyDescent="0.25">
      <c r="F266" s="120"/>
      <c r="G266" s="121"/>
      <c r="H266" s="120"/>
      <c r="I266" s="121"/>
      <c r="J266" s="121"/>
      <c r="K266" s="53"/>
      <c r="L266" s="120"/>
      <c r="M266" s="120"/>
      <c r="N266" s="120"/>
      <c r="O266" s="120"/>
      <c r="P266" s="120"/>
      <c r="Q266" s="120"/>
    </row>
    <row r="267" spans="6:17" x14ac:dyDescent="0.25">
      <c r="F267" s="120"/>
      <c r="G267" s="121"/>
      <c r="H267" s="120"/>
      <c r="I267" s="121"/>
      <c r="J267" s="121"/>
      <c r="K267" s="53"/>
      <c r="L267" s="120"/>
      <c r="M267" s="120"/>
      <c r="N267" s="120"/>
      <c r="O267" s="120"/>
      <c r="P267" s="120"/>
      <c r="Q267" s="120"/>
    </row>
    <row r="268" spans="6:17" x14ac:dyDescent="0.25">
      <c r="F268" s="120"/>
      <c r="G268" s="121"/>
      <c r="H268" s="120"/>
      <c r="I268" s="121"/>
      <c r="J268" s="121"/>
      <c r="K268" s="53"/>
      <c r="L268" s="120"/>
      <c r="M268" s="120"/>
      <c r="N268" s="120"/>
      <c r="O268" s="120"/>
      <c r="P268" s="120"/>
      <c r="Q268" s="120"/>
    </row>
    <row r="269" spans="6:17" x14ac:dyDescent="0.25">
      <c r="F269" s="120"/>
      <c r="G269" s="121"/>
      <c r="H269" s="120"/>
      <c r="I269" s="121"/>
      <c r="J269" s="121"/>
      <c r="K269" s="53"/>
      <c r="L269" s="120"/>
      <c r="M269" s="120"/>
      <c r="N269" s="120"/>
      <c r="O269" s="120"/>
      <c r="P269" s="120"/>
      <c r="Q269" s="120"/>
    </row>
    <row r="270" spans="6:17" x14ac:dyDescent="0.25">
      <c r="F270" s="120"/>
      <c r="G270" s="121"/>
      <c r="H270" s="120"/>
      <c r="I270" s="121"/>
      <c r="J270" s="121"/>
      <c r="K270" s="53"/>
      <c r="L270" s="120"/>
      <c r="M270" s="120"/>
      <c r="N270" s="120"/>
      <c r="O270" s="120"/>
      <c r="P270" s="120"/>
      <c r="Q270" s="120"/>
    </row>
    <row r="271" spans="6:17" x14ac:dyDescent="0.25">
      <c r="F271" s="120"/>
      <c r="G271" s="121"/>
      <c r="H271" s="120"/>
      <c r="I271" s="121"/>
      <c r="J271" s="121"/>
      <c r="K271" s="53"/>
      <c r="L271" s="120"/>
      <c r="M271" s="120"/>
      <c r="N271" s="120"/>
      <c r="O271" s="120"/>
      <c r="P271" s="120"/>
      <c r="Q271" s="120"/>
    </row>
    <row r="272" spans="6:17" x14ac:dyDescent="0.25">
      <c r="F272" s="120"/>
      <c r="G272" s="121"/>
      <c r="H272" s="120"/>
      <c r="I272" s="121"/>
      <c r="J272" s="121"/>
      <c r="K272" s="53"/>
      <c r="L272" s="120"/>
      <c r="M272" s="120"/>
      <c r="N272" s="120"/>
      <c r="O272" s="120"/>
      <c r="P272" s="120"/>
      <c r="Q272" s="120"/>
    </row>
    <row r="273" spans="6:17" x14ac:dyDescent="0.25">
      <c r="F273" s="120"/>
      <c r="G273" s="121"/>
      <c r="H273" s="120"/>
      <c r="I273" s="121"/>
      <c r="J273" s="121"/>
      <c r="K273" s="53"/>
      <c r="L273" s="120"/>
      <c r="M273" s="120"/>
      <c r="N273" s="120"/>
      <c r="O273" s="120"/>
      <c r="P273" s="120"/>
      <c r="Q273" s="120"/>
    </row>
    <row r="274" spans="6:17" x14ac:dyDescent="0.25">
      <c r="F274" s="120"/>
      <c r="G274" s="121"/>
      <c r="H274" s="120"/>
      <c r="I274" s="121"/>
      <c r="J274" s="121"/>
      <c r="K274" s="53"/>
      <c r="L274" s="120"/>
      <c r="M274" s="120"/>
      <c r="N274" s="120"/>
      <c r="O274" s="120"/>
      <c r="P274" s="120"/>
      <c r="Q274" s="120"/>
    </row>
    <row r="275" spans="6:17" x14ac:dyDescent="0.25">
      <c r="F275" s="120"/>
      <c r="G275" s="121"/>
      <c r="H275" s="120"/>
      <c r="I275" s="121"/>
      <c r="J275" s="121"/>
      <c r="K275" s="53"/>
      <c r="L275" s="120"/>
      <c r="M275" s="120"/>
      <c r="N275" s="120"/>
      <c r="O275" s="120"/>
      <c r="P275" s="120"/>
      <c r="Q275" s="120"/>
    </row>
    <row r="276" spans="6:17" x14ac:dyDescent="0.25">
      <c r="F276" s="120"/>
      <c r="G276" s="121"/>
      <c r="H276" s="120"/>
      <c r="I276" s="121"/>
      <c r="J276" s="121"/>
      <c r="K276" s="53"/>
      <c r="L276" s="120"/>
      <c r="M276" s="120"/>
      <c r="N276" s="120"/>
      <c r="O276" s="120"/>
      <c r="P276" s="120"/>
      <c r="Q276" s="120"/>
    </row>
    <row r="277" spans="6:17" x14ac:dyDescent="0.25">
      <c r="F277" s="120"/>
      <c r="G277" s="121"/>
      <c r="H277" s="120"/>
      <c r="I277" s="121"/>
      <c r="J277" s="121"/>
      <c r="K277" s="53"/>
      <c r="L277" s="120"/>
      <c r="M277" s="120"/>
      <c r="N277" s="120"/>
      <c r="O277" s="120"/>
      <c r="P277" s="120"/>
      <c r="Q277" s="120"/>
    </row>
    <row r="278" spans="6:17" x14ac:dyDescent="0.25">
      <c r="F278" s="120"/>
      <c r="G278" s="121"/>
      <c r="H278" s="120"/>
      <c r="I278" s="121"/>
      <c r="J278" s="121"/>
      <c r="K278" s="53"/>
      <c r="L278" s="120"/>
      <c r="M278" s="120"/>
      <c r="N278" s="120"/>
      <c r="O278" s="120"/>
      <c r="P278" s="120"/>
      <c r="Q278" s="120"/>
    </row>
    <row r="279" spans="6:17" x14ac:dyDescent="0.25">
      <c r="F279" s="120"/>
      <c r="G279" s="121"/>
      <c r="H279" s="120"/>
      <c r="I279" s="121"/>
      <c r="J279" s="121"/>
      <c r="K279" s="53"/>
      <c r="L279" s="120"/>
      <c r="M279" s="120"/>
      <c r="N279" s="120"/>
      <c r="O279" s="120"/>
      <c r="P279" s="120"/>
      <c r="Q279" s="120"/>
    </row>
    <row r="280" spans="6:17" x14ac:dyDescent="0.25">
      <c r="F280" s="120"/>
      <c r="G280" s="121"/>
      <c r="H280" s="120"/>
      <c r="I280" s="121"/>
      <c r="J280" s="121"/>
      <c r="K280" s="53"/>
      <c r="L280" s="120"/>
      <c r="M280" s="120"/>
      <c r="N280" s="120"/>
      <c r="O280" s="120"/>
      <c r="P280" s="120"/>
      <c r="Q280" s="120"/>
    </row>
    <row r="281" spans="6:17" x14ac:dyDescent="0.25">
      <c r="F281" s="120"/>
      <c r="G281" s="121"/>
      <c r="H281" s="120"/>
      <c r="I281" s="121"/>
      <c r="J281" s="121"/>
      <c r="K281" s="53"/>
      <c r="L281" s="120"/>
      <c r="M281" s="120"/>
      <c r="N281" s="120"/>
      <c r="O281" s="120"/>
      <c r="P281" s="120"/>
      <c r="Q281" s="120"/>
    </row>
    <row r="282" spans="6:17" x14ac:dyDescent="0.25">
      <c r="F282" s="120"/>
      <c r="G282" s="121"/>
      <c r="H282" s="120"/>
      <c r="I282" s="121"/>
      <c r="J282" s="121"/>
      <c r="K282" s="53"/>
      <c r="L282" s="120"/>
      <c r="M282" s="120"/>
      <c r="N282" s="120"/>
      <c r="O282" s="120"/>
      <c r="P282" s="120"/>
      <c r="Q282" s="120"/>
    </row>
    <row r="283" spans="6:17" x14ac:dyDescent="0.25">
      <c r="F283" s="120"/>
      <c r="G283" s="121"/>
      <c r="H283" s="120"/>
      <c r="I283" s="121"/>
      <c r="J283" s="121"/>
      <c r="K283" s="53"/>
      <c r="L283" s="120"/>
      <c r="M283" s="120"/>
      <c r="N283" s="120"/>
      <c r="O283" s="120"/>
      <c r="P283" s="120"/>
      <c r="Q283" s="120"/>
    </row>
    <row r="284" spans="6:17" x14ac:dyDescent="0.25">
      <c r="F284" s="120"/>
      <c r="G284" s="121"/>
      <c r="H284" s="120"/>
      <c r="I284" s="121"/>
      <c r="J284" s="121"/>
      <c r="K284" s="53"/>
      <c r="L284" s="120"/>
      <c r="M284" s="120"/>
      <c r="N284" s="120"/>
      <c r="O284" s="120"/>
      <c r="P284" s="120"/>
      <c r="Q284" s="120"/>
    </row>
    <row r="285" spans="6:17" x14ac:dyDescent="0.25">
      <c r="F285" s="120"/>
      <c r="G285" s="121"/>
      <c r="H285" s="120"/>
      <c r="I285" s="121"/>
      <c r="J285" s="121"/>
      <c r="K285" s="53"/>
      <c r="L285" s="120"/>
      <c r="M285" s="120"/>
      <c r="N285" s="120"/>
      <c r="O285" s="120"/>
      <c r="P285" s="120"/>
      <c r="Q285" s="120"/>
    </row>
    <row r="286" spans="6:17" x14ac:dyDescent="0.25">
      <c r="F286" s="120"/>
      <c r="G286" s="121"/>
      <c r="H286" s="120"/>
      <c r="I286" s="121"/>
      <c r="J286" s="121"/>
      <c r="K286" s="53"/>
      <c r="L286" s="120"/>
      <c r="M286" s="120"/>
      <c r="N286" s="120"/>
      <c r="O286" s="120"/>
      <c r="P286" s="120"/>
      <c r="Q286" s="120"/>
    </row>
    <row r="287" spans="6:17" x14ac:dyDescent="0.25">
      <c r="F287" s="120"/>
      <c r="G287" s="121"/>
      <c r="H287" s="120"/>
      <c r="I287" s="121"/>
      <c r="J287" s="121"/>
      <c r="K287" s="53"/>
      <c r="L287" s="120"/>
      <c r="M287" s="120"/>
      <c r="N287" s="120"/>
      <c r="O287" s="120"/>
      <c r="P287" s="120"/>
      <c r="Q287" s="120"/>
    </row>
    <row r="288" spans="6:17" x14ac:dyDescent="0.25">
      <c r="F288" s="120"/>
      <c r="G288" s="121"/>
      <c r="H288" s="120"/>
      <c r="I288" s="121"/>
      <c r="J288" s="121"/>
      <c r="K288" s="53"/>
      <c r="L288" s="120"/>
      <c r="M288" s="120"/>
      <c r="N288" s="120"/>
      <c r="O288" s="120"/>
      <c r="P288" s="120"/>
      <c r="Q288" s="120"/>
    </row>
    <row r="289" spans="6:17" x14ac:dyDescent="0.25">
      <c r="F289" s="120"/>
      <c r="G289" s="121"/>
      <c r="H289" s="120"/>
      <c r="I289" s="121"/>
      <c r="J289" s="121"/>
      <c r="K289" s="53"/>
      <c r="L289" s="120"/>
      <c r="M289" s="120"/>
      <c r="N289" s="120"/>
      <c r="O289" s="120"/>
      <c r="P289" s="120"/>
      <c r="Q289" s="120"/>
    </row>
    <row r="290" spans="6:17" x14ac:dyDescent="0.25">
      <c r="F290" s="120"/>
      <c r="G290" s="121"/>
      <c r="H290" s="120"/>
      <c r="I290" s="121"/>
      <c r="J290" s="121"/>
      <c r="K290" s="53"/>
      <c r="L290" s="120"/>
      <c r="M290" s="120"/>
      <c r="N290" s="120"/>
      <c r="O290" s="120"/>
      <c r="P290" s="120"/>
      <c r="Q290" s="120"/>
    </row>
    <row r="291" spans="6:17" x14ac:dyDescent="0.25">
      <c r="F291" s="120"/>
      <c r="G291" s="121"/>
      <c r="H291" s="120"/>
      <c r="I291" s="121"/>
      <c r="J291" s="121"/>
      <c r="K291" s="53"/>
      <c r="L291" s="120"/>
      <c r="M291" s="120"/>
      <c r="N291" s="120"/>
      <c r="O291" s="120"/>
      <c r="P291" s="120"/>
      <c r="Q291" s="120"/>
    </row>
    <row r="292" spans="6:17" x14ac:dyDescent="0.25">
      <c r="F292" s="120"/>
      <c r="G292" s="121"/>
      <c r="H292" s="120"/>
      <c r="I292" s="121"/>
      <c r="J292" s="121"/>
      <c r="K292" s="53"/>
      <c r="L292" s="120"/>
      <c r="M292" s="120"/>
      <c r="N292" s="120"/>
      <c r="O292" s="120"/>
      <c r="P292" s="120"/>
      <c r="Q292" s="120"/>
    </row>
    <row r="293" spans="6:17" x14ac:dyDescent="0.25">
      <c r="F293" s="120"/>
      <c r="G293" s="121"/>
      <c r="H293" s="120"/>
      <c r="I293" s="121"/>
      <c r="J293" s="121"/>
      <c r="K293" s="53"/>
      <c r="L293" s="120"/>
      <c r="M293" s="120"/>
      <c r="N293" s="120"/>
      <c r="O293" s="120"/>
      <c r="P293" s="120"/>
      <c r="Q293" s="120"/>
    </row>
    <row r="294" spans="6:17" x14ac:dyDescent="0.25">
      <c r="F294" s="120"/>
      <c r="G294" s="121"/>
      <c r="H294" s="120"/>
      <c r="I294" s="121"/>
      <c r="J294" s="121"/>
      <c r="K294" s="53"/>
      <c r="L294" s="120"/>
      <c r="M294" s="120"/>
      <c r="N294" s="120"/>
      <c r="O294" s="120"/>
      <c r="P294" s="120"/>
      <c r="Q294" s="120"/>
    </row>
    <row r="295" spans="6:17" x14ac:dyDescent="0.25">
      <c r="F295" s="120"/>
      <c r="G295" s="121"/>
      <c r="H295" s="120"/>
      <c r="I295" s="121"/>
      <c r="J295" s="121"/>
      <c r="K295" s="53"/>
      <c r="L295" s="120"/>
      <c r="M295" s="120"/>
      <c r="N295" s="120"/>
      <c r="O295" s="120"/>
      <c r="P295" s="120"/>
      <c r="Q295" s="120"/>
    </row>
    <row r="296" spans="6:17" x14ac:dyDescent="0.25">
      <c r="F296" s="120"/>
      <c r="G296" s="121"/>
      <c r="H296" s="120"/>
      <c r="I296" s="121"/>
      <c r="J296" s="121"/>
      <c r="K296" s="53"/>
      <c r="L296" s="120"/>
      <c r="M296" s="120"/>
      <c r="N296" s="120"/>
      <c r="O296" s="120"/>
      <c r="P296" s="120"/>
      <c r="Q296" s="120"/>
    </row>
    <row r="297" spans="6:17" x14ac:dyDescent="0.25">
      <c r="F297" s="120"/>
      <c r="G297" s="121"/>
      <c r="H297" s="120"/>
      <c r="I297" s="121"/>
      <c r="J297" s="121"/>
      <c r="K297" s="53"/>
      <c r="L297" s="120"/>
      <c r="M297" s="120"/>
      <c r="N297" s="120"/>
      <c r="O297" s="120"/>
      <c r="P297" s="120"/>
      <c r="Q297" s="120"/>
    </row>
    <row r="298" spans="6:17" x14ac:dyDescent="0.25">
      <c r="F298" s="120"/>
      <c r="G298" s="121"/>
      <c r="H298" s="120"/>
      <c r="I298" s="121"/>
      <c r="J298" s="121"/>
      <c r="K298" s="53"/>
      <c r="L298" s="120"/>
      <c r="M298" s="120"/>
      <c r="N298" s="120"/>
      <c r="O298" s="120"/>
      <c r="P298" s="120"/>
      <c r="Q298" s="120"/>
    </row>
    <row r="299" spans="6:17" x14ac:dyDescent="0.25">
      <c r="F299" s="120"/>
      <c r="G299" s="121"/>
      <c r="H299" s="120"/>
      <c r="I299" s="121"/>
      <c r="J299" s="121"/>
      <c r="K299" s="53"/>
      <c r="L299" s="120"/>
      <c r="M299" s="120"/>
      <c r="N299" s="120"/>
      <c r="O299" s="120"/>
      <c r="P299" s="120"/>
      <c r="Q299" s="120"/>
    </row>
    <row r="300" spans="6:17" x14ac:dyDescent="0.25">
      <c r="F300" s="120"/>
      <c r="G300" s="121"/>
      <c r="H300" s="120"/>
      <c r="I300" s="121"/>
      <c r="J300" s="121"/>
      <c r="K300" s="53"/>
      <c r="L300" s="120"/>
      <c r="M300" s="120"/>
      <c r="N300" s="120"/>
      <c r="O300" s="120"/>
      <c r="P300" s="120"/>
      <c r="Q300" s="120"/>
    </row>
    <row r="301" spans="6:17" x14ac:dyDescent="0.25">
      <c r="F301" s="120"/>
      <c r="G301" s="121"/>
      <c r="H301" s="120"/>
      <c r="I301" s="121"/>
      <c r="J301" s="121"/>
      <c r="K301" s="53"/>
      <c r="L301" s="120"/>
      <c r="M301" s="120"/>
      <c r="N301" s="120"/>
      <c r="O301" s="120"/>
      <c r="P301" s="120"/>
      <c r="Q301" s="120"/>
    </row>
    <row r="302" spans="6:17" x14ac:dyDescent="0.25">
      <c r="F302" s="120"/>
      <c r="G302" s="121"/>
      <c r="H302" s="120"/>
      <c r="I302" s="121"/>
      <c r="J302" s="121"/>
      <c r="K302" s="53"/>
      <c r="L302" s="120"/>
      <c r="M302" s="120"/>
      <c r="N302" s="120"/>
      <c r="O302" s="120"/>
      <c r="P302" s="120"/>
      <c r="Q302" s="120"/>
    </row>
    <row r="303" spans="6:17" x14ac:dyDescent="0.25">
      <c r="F303" s="120"/>
      <c r="G303" s="121"/>
      <c r="H303" s="120"/>
      <c r="I303" s="121"/>
      <c r="J303" s="121"/>
      <c r="K303" s="53"/>
      <c r="L303" s="120"/>
      <c r="M303" s="120"/>
      <c r="N303" s="120"/>
      <c r="O303" s="120"/>
      <c r="P303" s="120"/>
      <c r="Q303" s="120"/>
    </row>
    <row r="304" spans="6:17" x14ac:dyDescent="0.25">
      <c r="F304" s="120"/>
      <c r="G304" s="121"/>
      <c r="H304" s="120"/>
      <c r="I304" s="121"/>
      <c r="J304" s="121"/>
      <c r="K304" s="53"/>
      <c r="L304" s="120"/>
      <c r="M304" s="120"/>
      <c r="N304" s="120"/>
      <c r="O304" s="120"/>
      <c r="P304" s="120"/>
      <c r="Q304" s="120"/>
    </row>
    <row r="305" spans="6:17" x14ac:dyDescent="0.25">
      <c r="F305" s="120"/>
      <c r="G305" s="121"/>
      <c r="H305" s="120"/>
      <c r="I305" s="121"/>
      <c r="J305" s="121"/>
      <c r="K305" s="53"/>
      <c r="L305" s="120"/>
      <c r="M305" s="120"/>
      <c r="N305" s="120"/>
      <c r="O305" s="120"/>
      <c r="P305" s="120"/>
      <c r="Q305" s="120"/>
    </row>
    <row r="306" spans="6:17" x14ac:dyDescent="0.25">
      <c r="F306" s="120"/>
      <c r="G306" s="121"/>
      <c r="H306" s="120"/>
      <c r="I306" s="121"/>
      <c r="J306" s="121"/>
      <c r="K306" s="53"/>
      <c r="L306" s="120"/>
      <c r="M306" s="120"/>
      <c r="N306" s="120"/>
      <c r="O306" s="120"/>
      <c r="P306" s="120"/>
      <c r="Q306" s="120"/>
    </row>
    <row r="307" spans="6:17" x14ac:dyDescent="0.25">
      <c r="F307" s="120"/>
      <c r="G307" s="121"/>
      <c r="H307" s="120"/>
      <c r="I307" s="121"/>
      <c r="J307" s="121"/>
      <c r="K307" s="53"/>
      <c r="L307" s="120"/>
      <c r="M307" s="120"/>
      <c r="N307" s="120"/>
      <c r="O307" s="120"/>
      <c r="P307" s="120"/>
      <c r="Q307" s="120"/>
    </row>
    <row r="308" spans="6:17" x14ac:dyDescent="0.25">
      <c r="F308" s="120"/>
      <c r="G308" s="121"/>
      <c r="H308" s="120"/>
      <c r="I308" s="121"/>
      <c r="J308" s="121"/>
      <c r="K308" s="53"/>
      <c r="L308" s="120"/>
      <c r="M308" s="120"/>
      <c r="N308" s="120"/>
      <c r="O308" s="120"/>
      <c r="P308" s="120"/>
      <c r="Q308" s="120"/>
    </row>
    <row r="309" spans="6:17" x14ac:dyDescent="0.25">
      <c r="F309" s="120"/>
      <c r="G309" s="121"/>
      <c r="H309" s="120"/>
      <c r="I309" s="121"/>
      <c r="J309" s="121"/>
      <c r="K309" s="53"/>
      <c r="L309" s="120"/>
      <c r="M309" s="120"/>
      <c r="N309" s="120"/>
      <c r="O309" s="120"/>
      <c r="P309" s="120"/>
      <c r="Q309" s="120"/>
    </row>
    <row r="310" spans="6:17" x14ac:dyDescent="0.25">
      <c r="F310" s="120"/>
      <c r="G310" s="121"/>
      <c r="H310" s="120"/>
      <c r="I310" s="121"/>
      <c r="J310" s="121"/>
      <c r="K310" s="53"/>
      <c r="L310" s="120"/>
      <c r="M310" s="120"/>
      <c r="N310" s="120"/>
      <c r="O310" s="120"/>
      <c r="P310" s="120"/>
      <c r="Q310" s="120"/>
    </row>
    <row r="311" spans="6:17" x14ac:dyDescent="0.25">
      <c r="F311" s="120"/>
      <c r="G311" s="121"/>
      <c r="H311" s="120"/>
      <c r="I311" s="121"/>
      <c r="J311" s="121"/>
      <c r="K311" s="53"/>
      <c r="L311" s="120"/>
      <c r="M311" s="120"/>
      <c r="N311" s="120"/>
      <c r="O311" s="120"/>
      <c r="P311" s="120"/>
      <c r="Q311" s="120"/>
    </row>
    <row r="312" spans="6:17" x14ac:dyDescent="0.25">
      <c r="F312" s="120"/>
      <c r="G312" s="121"/>
      <c r="H312" s="120"/>
      <c r="I312" s="121"/>
      <c r="J312" s="121"/>
      <c r="K312" s="53"/>
      <c r="L312" s="120"/>
      <c r="M312" s="120"/>
      <c r="N312" s="120"/>
      <c r="O312" s="120"/>
      <c r="P312" s="120"/>
      <c r="Q312" s="120"/>
    </row>
    <row r="313" spans="6:17" x14ac:dyDescent="0.25">
      <c r="F313" s="120"/>
      <c r="G313" s="121"/>
      <c r="H313" s="120"/>
      <c r="I313" s="121"/>
      <c r="J313" s="121"/>
      <c r="K313" s="53"/>
      <c r="L313" s="120"/>
      <c r="M313" s="120"/>
      <c r="N313" s="120"/>
      <c r="O313" s="120"/>
      <c r="P313" s="120"/>
      <c r="Q313" s="120"/>
    </row>
    <row r="314" spans="6:17" x14ac:dyDescent="0.25">
      <c r="F314" s="120"/>
      <c r="G314" s="121"/>
      <c r="H314" s="120"/>
      <c r="I314" s="121"/>
      <c r="J314" s="121"/>
      <c r="K314" s="53"/>
      <c r="L314" s="120"/>
      <c r="M314" s="120"/>
      <c r="N314" s="120"/>
      <c r="O314" s="120"/>
      <c r="P314" s="120"/>
      <c r="Q314" s="120"/>
    </row>
    <row r="315" spans="6:17" x14ac:dyDescent="0.25">
      <c r="F315" s="120"/>
      <c r="G315" s="121"/>
      <c r="H315" s="120"/>
      <c r="I315" s="121"/>
      <c r="J315" s="121"/>
      <c r="K315" s="53"/>
      <c r="L315" s="120"/>
      <c r="M315" s="120"/>
      <c r="N315" s="120"/>
      <c r="O315" s="120"/>
      <c r="P315" s="120"/>
      <c r="Q315" s="120"/>
    </row>
    <row r="316" spans="6:17" x14ac:dyDescent="0.25">
      <c r="F316" s="120"/>
      <c r="G316" s="121"/>
      <c r="H316" s="120"/>
      <c r="I316" s="121"/>
      <c r="J316" s="121"/>
      <c r="K316" s="53"/>
      <c r="L316" s="120"/>
      <c r="M316" s="120"/>
      <c r="N316" s="120"/>
      <c r="O316" s="120"/>
      <c r="P316" s="120"/>
      <c r="Q316" s="120"/>
    </row>
    <row r="317" spans="6:17" x14ac:dyDescent="0.25">
      <c r="F317" s="120"/>
      <c r="G317" s="121"/>
      <c r="H317" s="120"/>
      <c r="I317" s="121"/>
      <c r="J317" s="121"/>
      <c r="K317" s="53"/>
      <c r="L317" s="120"/>
      <c r="M317" s="120"/>
      <c r="N317" s="120"/>
      <c r="O317" s="120"/>
      <c r="P317" s="120"/>
      <c r="Q317" s="120"/>
    </row>
    <row r="318" spans="6:17" x14ac:dyDescent="0.25">
      <c r="F318" s="120"/>
      <c r="G318" s="121"/>
      <c r="H318" s="120"/>
      <c r="I318" s="121"/>
      <c r="J318" s="121"/>
      <c r="K318" s="53"/>
      <c r="L318" s="120"/>
      <c r="M318" s="120"/>
      <c r="N318" s="120"/>
      <c r="O318" s="120"/>
      <c r="P318" s="120"/>
      <c r="Q318" s="120"/>
    </row>
    <row r="319" spans="6:17" x14ac:dyDescent="0.25">
      <c r="F319" s="120"/>
      <c r="G319" s="121"/>
      <c r="H319" s="120"/>
      <c r="I319" s="121"/>
      <c r="J319" s="121"/>
      <c r="K319" s="53"/>
      <c r="L319" s="120"/>
      <c r="M319" s="120"/>
      <c r="N319" s="120"/>
      <c r="O319" s="120"/>
      <c r="P319" s="120"/>
      <c r="Q319" s="120"/>
    </row>
    <row r="320" spans="6:17" x14ac:dyDescent="0.25">
      <c r="F320" s="120"/>
      <c r="G320" s="121"/>
      <c r="H320" s="120"/>
      <c r="I320" s="121"/>
      <c r="J320" s="121"/>
      <c r="K320" s="53"/>
      <c r="L320" s="120"/>
      <c r="M320" s="120"/>
      <c r="N320" s="120"/>
      <c r="O320" s="120"/>
      <c r="P320" s="120"/>
      <c r="Q320" s="120"/>
    </row>
    <row r="321" spans="6:17" x14ac:dyDescent="0.25">
      <c r="F321" s="120"/>
      <c r="G321" s="121"/>
      <c r="H321" s="120"/>
      <c r="I321" s="121"/>
      <c r="J321" s="121"/>
      <c r="K321" s="53"/>
      <c r="L321" s="120"/>
      <c r="M321" s="120"/>
      <c r="N321" s="120"/>
      <c r="O321" s="120"/>
      <c r="P321" s="120"/>
      <c r="Q321" s="120"/>
    </row>
    <row r="322" spans="6:17" x14ac:dyDescent="0.25">
      <c r="F322" s="120"/>
      <c r="G322" s="121"/>
      <c r="H322" s="120"/>
      <c r="I322" s="121"/>
      <c r="J322" s="121"/>
      <c r="K322" s="53"/>
      <c r="L322" s="120"/>
      <c r="M322" s="120"/>
      <c r="N322" s="120"/>
      <c r="O322" s="120"/>
      <c r="P322" s="120"/>
      <c r="Q322" s="120"/>
    </row>
    <row r="323" spans="6:17" x14ac:dyDescent="0.25">
      <c r="F323" s="120"/>
      <c r="G323" s="121"/>
      <c r="H323" s="120"/>
      <c r="I323" s="121"/>
      <c r="J323" s="121"/>
      <c r="K323" s="53"/>
      <c r="L323" s="120"/>
      <c r="M323" s="120"/>
      <c r="N323" s="120"/>
      <c r="O323" s="120"/>
      <c r="P323" s="120"/>
      <c r="Q323" s="120"/>
    </row>
    <row r="324" spans="6:17" x14ac:dyDescent="0.25">
      <c r="F324" s="120"/>
      <c r="G324" s="121"/>
      <c r="H324" s="120"/>
      <c r="I324" s="121"/>
      <c r="J324" s="121"/>
      <c r="K324" s="53"/>
      <c r="L324" s="120"/>
      <c r="M324" s="120"/>
      <c r="N324" s="120"/>
      <c r="O324" s="120"/>
      <c r="P324" s="120"/>
      <c r="Q324" s="120"/>
    </row>
    <row r="325" spans="6:17" x14ac:dyDescent="0.25">
      <c r="F325" s="120"/>
      <c r="G325" s="121"/>
      <c r="H325" s="120"/>
      <c r="I325" s="121"/>
      <c r="J325" s="121"/>
      <c r="K325" s="53"/>
      <c r="L325" s="120"/>
      <c r="M325" s="120"/>
      <c r="N325" s="120"/>
      <c r="O325" s="120"/>
      <c r="P325" s="120"/>
      <c r="Q325" s="120"/>
    </row>
    <row r="326" spans="6:17" x14ac:dyDescent="0.25">
      <c r="F326" s="120"/>
      <c r="G326" s="121"/>
      <c r="H326" s="120"/>
      <c r="I326" s="121"/>
      <c r="J326" s="121"/>
      <c r="K326" s="53"/>
      <c r="L326" s="120"/>
      <c r="M326" s="120"/>
      <c r="N326" s="120"/>
      <c r="O326" s="120"/>
      <c r="P326" s="120"/>
      <c r="Q326" s="120"/>
    </row>
    <row r="327" spans="6:17" x14ac:dyDescent="0.25">
      <c r="F327" s="120"/>
      <c r="G327" s="121"/>
      <c r="H327" s="120"/>
      <c r="I327" s="121"/>
      <c r="J327" s="121"/>
      <c r="K327" s="53"/>
      <c r="L327" s="120"/>
      <c r="M327" s="120"/>
      <c r="N327" s="120"/>
      <c r="O327" s="120"/>
      <c r="P327" s="120"/>
      <c r="Q327" s="120"/>
    </row>
    <row r="328" spans="6:17" x14ac:dyDescent="0.25">
      <c r="F328" s="120"/>
      <c r="G328" s="121"/>
      <c r="H328" s="120"/>
      <c r="I328" s="121"/>
      <c r="J328" s="121"/>
      <c r="K328" s="53"/>
      <c r="L328" s="120"/>
      <c r="M328" s="120"/>
      <c r="N328" s="120"/>
      <c r="O328" s="120"/>
      <c r="P328" s="120"/>
      <c r="Q328" s="120"/>
    </row>
    <row r="329" spans="6:17" x14ac:dyDescent="0.25">
      <c r="F329" s="120"/>
      <c r="G329" s="121"/>
      <c r="H329" s="120"/>
      <c r="I329" s="121"/>
      <c r="J329" s="121"/>
      <c r="K329" s="53"/>
      <c r="L329" s="120"/>
      <c r="M329" s="120"/>
      <c r="N329" s="120"/>
      <c r="O329" s="120"/>
      <c r="P329" s="120"/>
      <c r="Q329" s="120"/>
    </row>
    <row r="330" spans="6:17" x14ac:dyDescent="0.25">
      <c r="F330" s="120"/>
      <c r="G330" s="121"/>
      <c r="H330" s="120"/>
      <c r="I330" s="121"/>
      <c r="J330" s="121"/>
      <c r="K330" s="53"/>
      <c r="L330" s="120"/>
      <c r="M330" s="120"/>
      <c r="N330" s="120"/>
      <c r="O330" s="120"/>
      <c r="P330" s="120"/>
      <c r="Q330" s="120"/>
    </row>
    <row r="331" spans="6:17" x14ac:dyDescent="0.25">
      <c r="F331" s="120"/>
      <c r="G331" s="121"/>
      <c r="H331" s="120"/>
      <c r="I331" s="121"/>
      <c r="J331" s="121"/>
      <c r="K331" s="53"/>
      <c r="L331" s="120"/>
      <c r="M331" s="120"/>
      <c r="N331" s="120"/>
      <c r="O331" s="120"/>
      <c r="P331" s="120"/>
      <c r="Q331" s="120"/>
    </row>
    <row r="332" spans="6:17" x14ac:dyDescent="0.25">
      <c r="F332" s="120"/>
      <c r="G332" s="121"/>
      <c r="H332" s="120"/>
      <c r="I332" s="121"/>
      <c r="J332" s="121"/>
      <c r="K332" s="53"/>
      <c r="L332" s="120"/>
      <c r="M332" s="120"/>
      <c r="N332" s="120"/>
      <c r="O332" s="120"/>
      <c r="P332" s="120"/>
      <c r="Q332" s="120"/>
    </row>
    <row r="333" spans="6:17" x14ac:dyDescent="0.25">
      <c r="F333" s="120"/>
      <c r="G333" s="121"/>
      <c r="H333" s="120"/>
      <c r="I333" s="121"/>
      <c r="J333" s="121"/>
      <c r="K333" s="53"/>
      <c r="L333" s="120"/>
      <c r="M333" s="120"/>
      <c r="N333" s="120"/>
      <c r="O333" s="120"/>
      <c r="P333" s="120"/>
      <c r="Q333" s="120"/>
    </row>
    <row r="334" spans="6:17" x14ac:dyDescent="0.25">
      <c r="F334" s="120"/>
      <c r="G334" s="121"/>
      <c r="H334" s="120"/>
      <c r="I334" s="121"/>
      <c r="J334" s="121"/>
      <c r="K334" s="53"/>
      <c r="L334" s="120"/>
      <c r="M334" s="120"/>
      <c r="N334" s="120"/>
      <c r="O334" s="120"/>
      <c r="P334" s="120"/>
      <c r="Q334" s="120"/>
    </row>
    <row r="335" spans="6:17" x14ac:dyDescent="0.25">
      <c r="F335" s="120"/>
      <c r="G335" s="121"/>
      <c r="H335" s="120"/>
      <c r="I335" s="121"/>
      <c r="J335" s="121"/>
      <c r="K335" s="53"/>
      <c r="L335" s="120"/>
      <c r="M335" s="120"/>
      <c r="N335" s="120"/>
      <c r="O335" s="120"/>
      <c r="P335" s="120"/>
      <c r="Q335" s="120"/>
    </row>
    <row r="336" spans="6:17" x14ac:dyDescent="0.25">
      <c r="F336" s="120"/>
      <c r="G336" s="121"/>
      <c r="H336" s="120"/>
      <c r="I336" s="121"/>
      <c r="J336" s="121"/>
      <c r="K336" s="53"/>
      <c r="L336" s="120"/>
      <c r="M336" s="120"/>
      <c r="N336" s="120"/>
      <c r="O336" s="120"/>
      <c r="P336" s="120"/>
      <c r="Q336" s="120"/>
    </row>
    <row r="337" spans="6:17" x14ac:dyDescent="0.25">
      <c r="F337" s="120"/>
      <c r="G337" s="121"/>
      <c r="H337" s="120"/>
      <c r="I337" s="121"/>
      <c r="J337" s="121"/>
      <c r="K337" s="53"/>
      <c r="L337" s="120"/>
      <c r="M337" s="120"/>
      <c r="N337" s="120"/>
      <c r="O337" s="120"/>
      <c r="P337" s="120"/>
      <c r="Q337" s="120"/>
    </row>
    <row r="338" spans="6:17" x14ac:dyDescent="0.25">
      <c r="F338" s="120"/>
      <c r="G338" s="121"/>
      <c r="H338" s="120"/>
      <c r="I338" s="121"/>
      <c r="J338" s="121"/>
      <c r="K338" s="53"/>
      <c r="L338" s="120"/>
      <c r="M338" s="120"/>
      <c r="N338" s="120"/>
      <c r="O338" s="120"/>
      <c r="P338" s="120"/>
      <c r="Q338" s="120"/>
    </row>
    <row r="339" spans="6:17" x14ac:dyDescent="0.25">
      <c r="F339" s="120"/>
      <c r="G339" s="121"/>
      <c r="H339" s="120"/>
      <c r="I339" s="121"/>
      <c r="J339" s="121"/>
      <c r="K339" s="53"/>
      <c r="L339" s="120"/>
      <c r="M339" s="120"/>
      <c r="N339" s="120"/>
      <c r="O339" s="120"/>
      <c r="P339" s="120"/>
      <c r="Q339" s="120"/>
    </row>
    <row r="340" spans="6:17" x14ac:dyDescent="0.25">
      <c r="F340" s="120"/>
      <c r="G340" s="121"/>
      <c r="H340" s="120"/>
      <c r="I340" s="121"/>
      <c r="J340" s="121"/>
      <c r="K340" s="53"/>
      <c r="L340" s="120"/>
      <c r="M340" s="120"/>
      <c r="N340" s="120"/>
      <c r="O340" s="120"/>
      <c r="P340" s="120"/>
      <c r="Q340" s="120"/>
    </row>
    <row r="341" spans="6:17" x14ac:dyDescent="0.25">
      <c r="F341" s="120"/>
      <c r="G341" s="121"/>
      <c r="H341" s="120"/>
      <c r="I341" s="121"/>
      <c r="J341" s="121"/>
      <c r="K341" s="53"/>
      <c r="L341" s="120"/>
      <c r="M341" s="120"/>
      <c r="N341" s="120"/>
      <c r="O341" s="120"/>
      <c r="P341" s="120"/>
      <c r="Q341" s="120"/>
    </row>
    <row r="342" spans="6:17" x14ac:dyDescent="0.25">
      <c r="F342" s="120"/>
      <c r="G342" s="121"/>
      <c r="H342" s="120"/>
      <c r="I342" s="121"/>
      <c r="J342" s="121"/>
      <c r="K342" s="53"/>
      <c r="L342" s="120"/>
      <c r="M342" s="120"/>
      <c r="N342" s="120"/>
      <c r="O342" s="120"/>
      <c r="P342" s="120"/>
      <c r="Q342" s="120"/>
    </row>
    <row r="343" spans="6:17" x14ac:dyDescent="0.25">
      <c r="F343" s="120"/>
      <c r="G343" s="121"/>
      <c r="H343" s="120"/>
      <c r="I343" s="121"/>
      <c r="J343" s="121"/>
      <c r="K343" s="53"/>
      <c r="L343" s="120"/>
      <c r="M343" s="120"/>
      <c r="N343" s="120"/>
      <c r="O343" s="120"/>
      <c r="P343" s="120"/>
      <c r="Q343" s="120"/>
    </row>
    <row r="344" spans="6:17" x14ac:dyDescent="0.25">
      <c r="F344" s="120"/>
      <c r="G344" s="121"/>
      <c r="H344" s="120"/>
      <c r="I344" s="121"/>
      <c r="J344" s="121"/>
      <c r="K344" s="53"/>
      <c r="L344" s="120"/>
      <c r="M344" s="120"/>
      <c r="N344" s="120"/>
      <c r="O344" s="120"/>
      <c r="P344" s="120"/>
      <c r="Q344" s="120"/>
    </row>
    <row r="345" spans="6:17" x14ac:dyDescent="0.25">
      <c r="F345" s="120"/>
      <c r="G345" s="121"/>
      <c r="H345" s="120"/>
      <c r="I345" s="121"/>
      <c r="J345" s="121"/>
      <c r="K345" s="53"/>
      <c r="L345" s="120"/>
      <c r="M345" s="120"/>
      <c r="N345" s="120"/>
      <c r="O345" s="120"/>
      <c r="P345" s="120"/>
      <c r="Q345" s="120"/>
    </row>
    <row r="346" spans="6:17" x14ac:dyDescent="0.25">
      <c r="F346" s="120"/>
      <c r="G346" s="121"/>
      <c r="H346" s="120"/>
      <c r="I346" s="121"/>
      <c r="J346" s="121"/>
      <c r="K346" s="53"/>
      <c r="L346" s="120"/>
      <c r="M346" s="120"/>
      <c r="N346" s="120"/>
      <c r="O346" s="120"/>
      <c r="P346" s="120"/>
      <c r="Q346" s="120"/>
    </row>
    <row r="347" spans="6:17" x14ac:dyDescent="0.25">
      <c r="F347" s="120"/>
      <c r="G347" s="121"/>
      <c r="H347" s="120"/>
      <c r="I347" s="121"/>
      <c r="J347" s="121"/>
      <c r="K347" s="53"/>
      <c r="L347" s="120"/>
      <c r="M347" s="120"/>
      <c r="N347" s="120"/>
      <c r="O347" s="120"/>
      <c r="P347" s="120"/>
      <c r="Q347" s="120"/>
    </row>
    <row r="348" spans="6:17" x14ac:dyDescent="0.25">
      <c r="F348" s="120"/>
      <c r="G348" s="121"/>
      <c r="H348" s="120"/>
      <c r="I348" s="121"/>
      <c r="J348" s="121"/>
      <c r="K348" s="53"/>
      <c r="L348" s="120"/>
      <c r="M348" s="120"/>
      <c r="N348" s="120"/>
      <c r="O348" s="120"/>
      <c r="P348" s="120"/>
      <c r="Q348" s="120"/>
    </row>
    <row r="349" spans="6:17" x14ac:dyDescent="0.25">
      <c r="F349" s="120"/>
      <c r="G349" s="121"/>
      <c r="H349" s="120"/>
      <c r="I349" s="121"/>
      <c r="J349" s="121"/>
      <c r="K349" s="53"/>
      <c r="L349" s="120"/>
      <c r="M349" s="120"/>
      <c r="N349" s="120"/>
      <c r="O349" s="120"/>
      <c r="P349" s="120"/>
      <c r="Q349" s="120"/>
    </row>
    <row r="350" spans="6:17" x14ac:dyDescent="0.25">
      <c r="F350" s="120"/>
      <c r="G350" s="121"/>
      <c r="H350" s="120"/>
      <c r="I350" s="121"/>
      <c r="J350" s="121"/>
      <c r="K350" s="53"/>
      <c r="L350" s="120"/>
      <c r="M350" s="120"/>
      <c r="N350" s="120"/>
      <c r="O350" s="120"/>
      <c r="P350" s="120"/>
      <c r="Q350" s="120"/>
    </row>
    <row r="351" spans="6:17" x14ac:dyDescent="0.25">
      <c r="F351" s="120"/>
      <c r="G351" s="121"/>
      <c r="H351" s="120"/>
      <c r="I351" s="121"/>
      <c r="J351" s="121"/>
      <c r="K351" s="53"/>
      <c r="L351" s="120"/>
      <c r="M351" s="120"/>
      <c r="N351" s="120"/>
      <c r="O351" s="120"/>
      <c r="P351" s="120"/>
      <c r="Q351" s="120"/>
    </row>
    <row r="352" spans="6:17" x14ac:dyDescent="0.25">
      <c r="F352" s="120"/>
      <c r="G352" s="121"/>
      <c r="H352" s="120"/>
      <c r="I352" s="121"/>
      <c r="J352" s="121"/>
      <c r="K352" s="53"/>
      <c r="L352" s="120"/>
      <c r="M352" s="120"/>
      <c r="N352" s="120"/>
      <c r="O352" s="120"/>
      <c r="P352" s="120"/>
      <c r="Q352" s="120"/>
    </row>
    <row r="353" spans="6:17" x14ac:dyDescent="0.25">
      <c r="F353" s="120"/>
      <c r="G353" s="121"/>
      <c r="H353" s="120"/>
      <c r="I353" s="121"/>
      <c r="J353" s="121"/>
      <c r="K353" s="53"/>
      <c r="L353" s="120"/>
      <c r="M353" s="120"/>
      <c r="N353" s="120"/>
      <c r="O353" s="120"/>
      <c r="P353" s="120"/>
      <c r="Q353" s="120"/>
    </row>
    <row r="354" spans="6:17" x14ac:dyDescent="0.25">
      <c r="F354" s="120"/>
      <c r="G354" s="121"/>
      <c r="H354" s="120"/>
      <c r="I354" s="121"/>
      <c r="J354" s="121"/>
      <c r="K354" s="53"/>
      <c r="L354" s="120"/>
      <c r="M354" s="120"/>
      <c r="N354" s="120"/>
      <c r="O354" s="120"/>
      <c r="P354" s="120"/>
      <c r="Q354" s="120"/>
    </row>
    <row r="355" spans="6:17" x14ac:dyDescent="0.25">
      <c r="F355" s="120"/>
      <c r="G355" s="121"/>
      <c r="H355" s="120"/>
      <c r="I355" s="121"/>
      <c r="J355" s="121"/>
      <c r="K355" s="53"/>
      <c r="L355" s="120"/>
      <c r="M355" s="120"/>
      <c r="N355" s="120"/>
      <c r="O355" s="120"/>
      <c r="P355" s="120"/>
      <c r="Q355" s="120"/>
    </row>
    <row r="356" spans="6:17" x14ac:dyDescent="0.25">
      <c r="F356" s="120"/>
      <c r="G356" s="121"/>
      <c r="H356" s="120"/>
      <c r="I356" s="121"/>
      <c r="J356" s="121"/>
      <c r="K356" s="53"/>
      <c r="L356" s="120"/>
      <c r="M356" s="120"/>
      <c r="N356" s="120"/>
      <c r="O356" s="120"/>
      <c r="P356" s="120"/>
      <c r="Q356" s="120"/>
    </row>
    <row r="357" spans="6:17" x14ac:dyDescent="0.25">
      <c r="F357" s="120"/>
      <c r="G357" s="121"/>
      <c r="H357" s="120"/>
      <c r="I357" s="121"/>
      <c r="J357" s="121"/>
      <c r="K357" s="53"/>
      <c r="L357" s="120"/>
      <c r="M357" s="120"/>
      <c r="N357" s="120"/>
      <c r="O357" s="120"/>
      <c r="P357" s="120"/>
      <c r="Q357" s="120"/>
    </row>
    <row r="358" spans="6:17" x14ac:dyDescent="0.25">
      <c r="F358" s="120"/>
      <c r="G358" s="121"/>
      <c r="H358" s="120"/>
      <c r="I358" s="121"/>
      <c r="J358" s="121"/>
      <c r="K358" s="53"/>
      <c r="L358" s="120"/>
      <c r="M358" s="120"/>
      <c r="N358" s="120"/>
      <c r="O358" s="120"/>
      <c r="P358" s="120"/>
      <c r="Q358" s="120"/>
    </row>
    <row r="359" spans="6:17" x14ac:dyDescent="0.25">
      <c r="F359" s="120"/>
      <c r="G359" s="121"/>
      <c r="H359" s="120"/>
      <c r="I359" s="121"/>
      <c r="J359" s="121"/>
      <c r="K359" s="53"/>
      <c r="L359" s="120"/>
      <c r="M359" s="120"/>
      <c r="N359" s="120"/>
      <c r="O359" s="120"/>
      <c r="P359" s="120"/>
      <c r="Q359" s="120"/>
    </row>
    <row r="360" spans="6:17" x14ac:dyDescent="0.25">
      <c r="F360" s="120"/>
      <c r="G360" s="121"/>
      <c r="H360" s="120"/>
      <c r="I360" s="121"/>
      <c r="J360" s="121"/>
      <c r="K360" s="53"/>
      <c r="L360" s="120"/>
      <c r="M360" s="120"/>
      <c r="N360" s="120"/>
      <c r="O360" s="120"/>
      <c r="P360" s="120"/>
      <c r="Q360" s="120"/>
    </row>
    <row r="361" spans="6:17" x14ac:dyDescent="0.25">
      <c r="F361" s="120"/>
      <c r="G361" s="121"/>
      <c r="H361" s="120"/>
      <c r="I361" s="121"/>
      <c r="J361" s="121"/>
      <c r="K361" s="53"/>
      <c r="L361" s="120"/>
      <c r="M361" s="120"/>
      <c r="N361" s="120"/>
      <c r="O361" s="120"/>
      <c r="P361" s="120"/>
      <c r="Q361" s="120"/>
    </row>
    <row r="362" spans="6:17" x14ac:dyDescent="0.25">
      <c r="F362" s="120"/>
      <c r="G362" s="121"/>
      <c r="H362" s="120"/>
      <c r="I362" s="121"/>
      <c r="J362" s="121"/>
      <c r="K362" s="53"/>
      <c r="L362" s="120"/>
      <c r="M362" s="120"/>
      <c r="N362" s="120"/>
      <c r="O362" s="120"/>
      <c r="P362" s="120"/>
      <c r="Q362" s="120"/>
    </row>
    <row r="363" spans="6:17" x14ac:dyDescent="0.25">
      <c r="F363" s="120"/>
      <c r="G363" s="121"/>
      <c r="H363" s="120"/>
      <c r="I363" s="121"/>
      <c r="J363" s="121"/>
      <c r="K363" s="53"/>
      <c r="L363" s="120"/>
      <c r="M363" s="120"/>
      <c r="N363" s="120"/>
      <c r="O363" s="120"/>
      <c r="P363" s="120"/>
      <c r="Q363" s="120"/>
    </row>
    <row r="364" spans="6:17" x14ac:dyDescent="0.25">
      <c r="F364" s="120"/>
      <c r="G364" s="121"/>
      <c r="H364" s="120"/>
      <c r="I364" s="121"/>
      <c r="J364" s="121"/>
      <c r="K364" s="53"/>
      <c r="L364" s="120"/>
      <c r="M364" s="120"/>
      <c r="N364" s="120"/>
      <c r="O364" s="120"/>
      <c r="P364" s="120"/>
      <c r="Q364" s="120"/>
    </row>
    <row r="365" spans="6:17" x14ac:dyDescent="0.25">
      <c r="F365" s="120"/>
      <c r="G365" s="121"/>
      <c r="H365" s="120"/>
      <c r="I365" s="121"/>
      <c r="J365" s="121"/>
      <c r="K365" s="53"/>
      <c r="L365" s="120"/>
      <c r="M365" s="120"/>
      <c r="N365" s="120"/>
      <c r="O365" s="120"/>
      <c r="P365" s="120"/>
      <c r="Q365" s="120"/>
    </row>
    <row r="366" spans="6:17" x14ac:dyDescent="0.25">
      <c r="F366" s="120"/>
      <c r="G366" s="121"/>
      <c r="H366" s="120"/>
      <c r="I366" s="121"/>
      <c r="J366" s="121"/>
      <c r="K366" s="53"/>
      <c r="L366" s="120"/>
      <c r="M366" s="120"/>
      <c r="N366" s="120"/>
      <c r="O366" s="120"/>
      <c r="P366" s="120"/>
      <c r="Q366" s="120"/>
    </row>
    <row r="367" spans="6:17" x14ac:dyDescent="0.25">
      <c r="F367" s="120"/>
      <c r="G367" s="121"/>
      <c r="H367" s="120"/>
      <c r="I367" s="121"/>
      <c r="J367" s="121"/>
      <c r="K367" s="53"/>
      <c r="L367" s="120"/>
      <c r="M367" s="120"/>
      <c r="N367" s="120"/>
      <c r="O367" s="120"/>
      <c r="P367" s="120"/>
      <c r="Q367" s="120"/>
    </row>
    <row r="368" spans="6:17" x14ac:dyDescent="0.25">
      <c r="F368" s="120"/>
      <c r="G368" s="121"/>
      <c r="H368" s="120"/>
      <c r="I368" s="121"/>
      <c r="J368" s="121"/>
      <c r="K368" s="53"/>
      <c r="L368" s="120"/>
      <c r="M368" s="120"/>
      <c r="N368" s="120"/>
      <c r="O368" s="120"/>
      <c r="P368" s="120"/>
      <c r="Q368" s="120"/>
    </row>
    <row r="369" spans="6:17" x14ac:dyDescent="0.25">
      <c r="F369" s="120"/>
      <c r="G369" s="121"/>
      <c r="H369" s="120"/>
      <c r="I369" s="121"/>
      <c r="J369" s="121"/>
      <c r="K369" s="53"/>
      <c r="L369" s="120"/>
      <c r="M369" s="120"/>
      <c r="N369" s="120"/>
      <c r="O369" s="120"/>
      <c r="P369" s="120"/>
      <c r="Q369" s="120"/>
    </row>
    <row r="370" spans="6:17" x14ac:dyDescent="0.25">
      <c r="F370" s="120"/>
      <c r="G370" s="121"/>
      <c r="H370" s="120"/>
      <c r="I370" s="121"/>
      <c r="J370" s="121"/>
      <c r="K370" s="53"/>
      <c r="L370" s="120"/>
      <c r="M370" s="120"/>
      <c r="N370" s="120"/>
      <c r="O370" s="120"/>
      <c r="P370" s="120"/>
      <c r="Q370" s="120"/>
    </row>
    <row r="371" spans="6:17" x14ac:dyDescent="0.25">
      <c r="F371" s="120"/>
      <c r="G371" s="121"/>
      <c r="H371" s="120"/>
      <c r="I371" s="121"/>
      <c r="J371" s="121"/>
      <c r="K371" s="53"/>
      <c r="L371" s="120"/>
      <c r="M371" s="120"/>
      <c r="N371" s="120"/>
      <c r="O371" s="120"/>
      <c r="P371" s="120"/>
      <c r="Q371" s="120"/>
    </row>
    <row r="372" spans="6:17" x14ac:dyDescent="0.25">
      <c r="F372" s="120"/>
      <c r="G372" s="121"/>
      <c r="H372" s="120"/>
      <c r="I372" s="121"/>
      <c r="J372" s="121"/>
      <c r="K372" s="53"/>
      <c r="L372" s="120"/>
      <c r="M372" s="120"/>
      <c r="N372" s="120"/>
      <c r="O372" s="120"/>
      <c r="P372" s="120"/>
      <c r="Q372" s="120"/>
    </row>
    <row r="373" spans="6:17" x14ac:dyDescent="0.25">
      <c r="F373" s="120"/>
      <c r="G373" s="121"/>
      <c r="H373" s="120"/>
      <c r="I373" s="121"/>
      <c r="J373" s="121"/>
      <c r="K373" s="53"/>
      <c r="L373" s="120"/>
      <c r="M373" s="120"/>
      <c r="N373" s="120"/>
      <c r="O373" s="120"/>
      <c r="P373" s="120"/>
      <c r="Q373" s="120"/>
    </row>
    <row r="374" spans="6:17" x14ac:dyDescent="0.25">
      <c r="F374" s="120"/>
      <c r="G374" s="121"/>
      <c r="H374" s="120"/>
      <c r="I374" s="121"/>
      <c r="J374" s="121"/>
      <c r="K374" s="53"/>
      <c r="L374" s="120"/>
      <c r="M374" s="120"/>
      <c r="N374" s="120"/>
      <c r="O374" s="120"/>
      <c r="P374" s="120"/>
      <c r="Q374" s="120"/>
    </row>
    <row r="375" spans="6:17" x14ac:dyDescent="0.25">
      <c r="F375" s="120"/>
      <c r="G375" s="121"/>
      <c r="H375" s="120"/>
      <c r="I375" s="121"/>
      <c r="J375" s="121"/>
      <c r="K375" s="53"/>
      <c r="L375" s="120"/>
      <c r="M375" s="120"/>
      <c r="N375" s="120"/>
      <c r="O375" s="120"/>
      <c r="P375" s="120"/>
      <c r="Q375" s="120"/>
    </row>
    <row r="376" spans="6:17" x14ac:dyDescent="0.25">
      <c r="F376" s="120"/>
      <c r="G376" s="121"/>
      <c r="H376" s="120"/>
      <c r="I376" s="121"/>
      <c r="J376" s="121"/>
      <c r="K376" s="53"/>
      <c r="L376" s="120"/>
      <c r="M376" s="120"/>
      <c r="N376" s="120"/>
      <c r="O376" s="120"/>
      <c r="P376" s="120"/>
      <c r="Q376" s="120"/>
    </row>
    <row r="377" spans="6:17" x14ac:dyDescent="0.25">
      <c r="F377" s="120"/>
      <c r="G377" s="121"/>
      <c r="H377" s="120"/>
      <c r="I377" s="121"/>
      <c r="J377" s="121"/>
      <c r="K377" s="53"/>
      <c r="L377" s="120"/>
      <c r="M377" s="120"/>
      <c r="N377" s="120"/>
      <c r="O377" s="120"/>
      <c r="P377" s="120"/>
      <c r="Q377" s="120"/>
    </row>
    <row r="378" spans="6:17" x14ac:dyDescent="0.25">
      <c r="F378" s="120"/>
      <c r="G378" s="121"/>
      <c r="H378" s="120"/>
      <c r="I378" s="121"/>
      <c r="J378" s="121"/>
      <c r="K378" s="53"/>
      <c r="L378" s="120"/>
      <c r="M378" s="120"/>
      <c r="N378" s="120"/>
      <c r="O378" s="120"/>
      <c r="P378" s="120"/>
      <c r="Q378" s="120"/>
    </row>
    <row r="379" spans="6:17" x14ac:dyDescent="0.25">
      <c r="F379" s="120"/>
      <c r="G379" s="121"/>
      <c r="H379" s="120"/>
      <c r="I379" s="121"/>
      <c r="J379" s="121"/>
      <c r="K379" s="53"/>
      <c r="L379" s="120"/>
      <c r="M379" s="120"/>
      <c r="N379" s="120"/>
      <c r="O379" s="120"/>
      <c r="P379" s="120"/>
      <c r="Q379" s="120"/>
    </row>
    <row r="380" spans="6:17" x14ac:dyDescent="0.25">
      <c r="F380" s="120"/>
      <c r="G380" s="121"/>
      <c r="H380" s="120"/>
      <c r="I380" s="121"/>
      <c r="J380" s="121"/>
      <c r="K380" s="53"/>
      <c r="L380" s="120"/>
      <c r="M380" s="120"/>
      <c r="N380" s="120"/>
      <c r="O380" s="120"/>
      <c r="P380" s="120"/>
      <c r="Q380" s="120"/>
    </row>
    <row r="381" spans="6:17" x14ac:dyDescent="0.25">
      <c r="F381" s="120"/>
      <c r="G381" s="121"/>
      <c r="H381" s="120"/>
      <c r="I381" s="121"/>
      <c r="J381" s="121"/>
      <c r="K381" s="53"/>
      <c r="L381" s="120"/>
      <c r="M381" s="120"/>
      <c r="N381" s="120"/>
      <c r="O381" s="120"/>
      <c r="P381" s="120"/>
      <c r="Q381" s="120"/>
    </row>
    <row r="382" spans="6:17" x14ac:dyDescent="0.25">
      <c r="F382" s="120"/>
      <c r="G382" s="121"/>
      <c r="H382" s="120"/>
      <c r="I382" s="121"/>
      <c r="J382" s="121"/>
      <c r="K382" s="53"/>
      <c r="L382" s="120"/>
      <c r="M382" s="120"/>
      <c r="N382" s="120"/>
      <c r="O382" s="120"/>
      <c r="P382" s="120"/>
      <c r="Q382" s="120"/>
    </row>
    <row r="383" spans="6:17" x14ac:dyDescent="0.25">
      <c r="F383" s="120"/>
      <c r="G383" s="121"/>
      <c r="H383" s="120"/>
      <c r="I383" s="121"/>
      <c r="J383" s="121"/>
      <c r="K383" s="53"/>
      <c r="L383" s="120"/>
      <c r="M383" s="120"/>
      <c r="N383" s="120"/>
      <c r="O383" s="120"/>
      <c r="P383" s="120"/>
      <c r="Q383" s="120"/>
    </row>
    <row r="384" spans="6:17" x14ac:dyDescent="0.25">
      <c r="F384" s="120"/>
      <c r="G384" s="121"/>
      <c r="H384" s="120"/>
      <c r="I384" s="121"/>
      <c r="J384" s="121"/>
      <c r="K384" s="53"/>
      <c r="L384" s="120"/>
      <c r="M384" s="120"/>
      <c r="N384" s="120"/>
      <c r="O384" s="120"/>
      <c r="P384" s="120"/>
      <c r="Q384" s="120"/>
    </row>
    <row r="385" spans="6:17" x14ac:dyDescent="0.25">
      <c r="F385" s="120"/>
      <c r="G385" s="121"/>
      <c r="H385" s="120"/>
      <c r="I385" s="121"/>
      <c r="J385" s="121"/>
      <c r="K385" s="53"/>
      <c r="L385" s="120"/>
      <c r="M385" s="120"/>
      <c r="N385" s="120"/>
      <c r="O385" s="120"/>
      <c r="P385" s="120"/>
      <c r="Q385" s="120"/>
    </row>
    <row r="386" spans="6:17" x14ac:dyDescent="0.25">
      <c r="F386" s="120"/>
      <c r="G386" s="121"/>
      <c r="H386" s="120"/>
      <c r="I386" s="121"/>
      <c r="J386" s="121"/>
      <c r="K386" s="53"/>
      <c r="L386" s="120"/>
      <c r="M386" s="120"/>
      <c r="N386" s="120"/>
      <c r="O386" s="120"/>
      <c r="P386" s="120"/>
      <c r="Q386" s="120"/>
    </row>
    <row r="387" spans="6:17" x14ac:dyDescent="0.25">
      <c r="F387" s="120"/>
      <c r="G387" s="121"/>
      <c r="H387" s="120"/>
      <c r="I387" s="121"/>
      <c r="J387" s="121"/>
      <c r="K387" s="53"/>
      <c r="L387" s="120"/>
      <c r="M387" s="120"/>
      <c r="N387" s="120"/>
      <c r="O387" s="120"/>
      <c r="P387" s="120"/>
      <c r="Q387" s="120"/>
    </row>
    <row r="388" spans="6:17" x14ac:dyDescent="0.25">
      <c r="F388" s="120"/>
      <c r="G388" s="121"/>
      <c r="H388" s="120"/>
      <c r="I388" s="121"/>
      <c r="J388" s="121"/>
      <c r="K388" s="53"/>
      <c r="L388" s="120"/>
      <c r="M388" s="120"/>
      <c r="N388" s="120"/>
      <c r="O388" s="120"/>
      <c r="P388" s="120"/>
      <c r="Q388" s="120"/>
    </row>
    <row r="389" spans="6:17" x14ac:dyDescent="0.25">
      <c r="F389" s="120"/>
      <c r="G389" s="121"/>
      <c r="H389" s="120"/>
      <c r="I389" s="121"/>
      <c r="J389" s="121"/>
      <c r="K389" s="53"/>
      <c r="L389" s="120"/>
      <c r="M389" s="120"/>
      <c r="N389" s="120"/>
      <c r="O389" s="120"/>
      <c r="P389" s="120"/>
      <c r="Q389" s="120"/>
    </row>
    <row r="390" spans="6:17" x14ac:dyDescent="0.25">
      <c r="F390" s="120"/>
      <c r="G390" s="121"/>
      <c r="H390" s="120"/>
      <c r="I390" s="121"/>
      <c r="J390" s="121"/>
      <c r="K390" s="53"/>
      <c r="L390" s="120"/>
      <c r="M390" s="120"/>
      <c r="N390" s="120"/>
      <c r="O390" s="120"/>
      <c r="P390" s="120"/>
      <c r="Q390" s="120"/>
    </row>
    <row r="391" spans="6:17" x14ac:dyDescent="0.25">
      <c r="F391" s="120"/>
      <c r="G391" s="121"/>
      <c r="H391" s="120"/>
      <c r="I391" s="121"/>
      <c r="J391" s="121"/>
      <c r="K391" s="53"/>
      <c r="L391" s="120"/>
      <c r="M391" s="120"/>
      <c r="N391" s="120"/>
      <c r="O391" s="120"/>
      <c r="P391" s="120"/>
      <c r="Q391" s="120"/>
    </row>
    <row r="392" spans="6:17" x14ac:dyDescent="0.25">
      <c r="F392" s="120"/>
      <c r="G392" s="121"/>
      <c r="H392" s="120"/>
      <c r="I392" s="121"/>
      <c r="J392" s="121"/>
      <c r="K392" s="53"/>
      <c r="L392" s="120"/>
      <c r="M392" s="120"/>
      <c r="N392" s="120"/>
      <c r="O392" s="120"/>
      <c r="P392" s="120"/>
      <c r="Q392" s="120"/>
    </row>
    <row r="393" spans="6:17" x14ac:dyDescent="0.25">
      <c r="F393" s="120"/>
      <c r="G393" s="121"/>
      <c r="H393" s="120"/>
      <c r="I393" s="121"/>
      <c r="J393" s="121"/>
      <c r="K393" s="53"/>
      <c r="L393" s="120"/>
      <c r="M393" s="120"/>
      <c r="N393" s="120"/>
      <c r="O393" s="120"/>
      <c r="P393" s="120"/>
      <c r="Q393" s="120"/>
    </row>
    <row r="394" spans="6:17" x14ac:dyDescent="0.25">
      <c r="F394" s="120"/>
      <c r="G394" s="121"/>
      <c r="H394" s="120"/>
      <c r="I394" s="121"/>
      <c r="J394" s="121"/>
      <c r="K394" s="53"/>
      <c r="L394" s="120"/>
      <c r="M394" s="120"/>
      <c r="N394" s="120"/>
      <c r="O394" s="120"/>
      <c r="P394" s="120"/>
      <c r="Q394" s="120"/>
    </row>
    <row r="395" spans="6:17" x14ac:dyDescent="0.25">
      <c r="F395" s="120"/>
      <c r="G395" s="121"/>
      <c r="H395" s="120"/>
      <c r="I395" s="121"/>
      <c r="J395" s="121"/>
      <c r="K395" s="53"/>
      <c r="L395" s="120"/>
      <c r="M395" s="120"/>
      <c r="N395" s="120"/>
      <c r="O395" s="120"/>
      <c r="P395" s="120"/>
      <c r="Q395" s="120"/>
    </row>
    <row r="396" spans="6:17" x14ac:dyDescent="0.25">
      <c r="F396" s="120"/>
      <c r="G396" s="121"/>
      <c r="H396" s="120"/>
      <c r="I396" s="121"/>
      <c r="J396" s="121"/>
      <c r="K396" s="53"/>
      <c r="L396" s="120"/>
      <c r="M396" s="120"/>
      <c r="N396" s="120"/>
      <c r="O396" s="120"/>
      <c r="P396" s="120"/>
      <c r="Q396" s="120"/>
    </row>
    <row r="397" spans="6:17" x14ac:dyDescent="0.25">
      <c r="F397" s="120"/>
      <c r="G397" s="121"/>
      <c r="H397" s="120"/>
      <c r="I397" s="121"/>
      <c r="J397" s="121"/>
      <c r="K397" s="53"/>
      <c r="L397" s="120"/>
      <c r="M397" s="120"/>
      <c r="N397" s="120"/>
      <c r="O397" s="120"/>
      <c r="P397" s="120"/>
      <c r="Q397" s="120"/>
    </row>
    <row r="398" spans="6:17" x14ac:dyDescent="0.25">
      <c r="F398" s="120"/>
      <c r="G398" s="121"/>
      <c r="H398" s="120"/>
      <c r="I398" s="121"/>
      <c r="J398" s="121"/>
      <c r="K398" s="53"/>
      <c r="L398" s="120"/>
      <c r="M398" s="120"/>
      <c r="N398" s="120"/>
      <c r="O398" s="120"/>
      <c r="P398" s="120"/>
      <c r="Q398" s="120"/>
    </row>
    <row r="399" spans="6:17" x14ac:dyDescent="0.25">
      <c r="F399" s="120"/>
      <c r="G399" s="121"/>
      <c r="H399" s="120"/>
      <c r="I399" s="121"/>
      <c r="J399" s="121"/>
      <c r="K399" s="53"/>
      <c r="L399" s="120"/>
      <c r="M399" s="120"/>
      <c r="N399" s="120"/>
      <c r="O399" s="120"/>
      <c r="P399" s="120"/>
      <c r="Q399" s="120"/>
    </row>
    <row r="400" spans="6:17" x14ac:dyDescent="0.25">
      <c r="F400" s="120"/>
      <c r="G400" s="121"/>
      <c r="H400" s="120"/>
      <c r="I400" s="121"/>
      <c r="J400" s="121"/>
      <c r="K400" s="53"/>
      <c r="L400" s="120"/>
      <c r="M400" s="120"/>
      <c r="N400" s="120"/>
      <c r="O400" s="120"/>
      <c r="P400" s="120"/>
      <c r="Q400" s="120"/>
    </row>
    <row r="401" spans="6:17" x14ac:dyDescent="0.25">
      <c r="F401" s="120"/>
      <c r="G401" s="121"/>
      <c r="H401" s="120"/>
      <c r="I401" s="121"/>
      <c r="J401" s="121"/>
      <c r="K401" s="53"/>
      <c r="L401" s="120"/>
      <c r="M401" s="120"/>
      <c r="N401" s="120"/>
      <c r="O401" s="120"/>
      <c r="P401" s="120"/>
      <c r="Q401" s="120"/>
    </row>
    <row r="402" spans="6:17" x14ac:dyDescent="0.25">
      <c r="F402" s="120"/>
      <c r="G402" s="121"/>
      <c r="H402" s="120"/>
      <c r="I402" s="121"/>
      <c r="J402" s="121"/>
      <c r="K402" s="53"/>
      <c r="L402" s="120"/>
      <c r="M402" s="120"/>
      <c r="N402" s="120"/>
      <c r="O402" s="120"/>
      <c r="P402" s="120"/>
      <c r="Q402" s="120"/>
    </row>
    <row r="403" spans="6:17" x14ac:dyDescent="0.25">
      <c r="F403" s="120"/>
      <c r="G403" s="121"/>
      <c r="H403" s="120"/>
      <c r="I403" s="121"/>
      <c r="J403" s="121"/>
      <c r="K403" s="53"/>
      <c r="L403" s="120"/>
      <c r="M403" s="120"/>
      <c r="N403" s="120"/>
      <c r="O403" s="120"/>
      <c r="P403" s="120"/>
      <c r="Q403" s="120"/>
    </row>
    <row r="404" spans="6:17" x14ac:dyDescent="0.25">
      <c r="F404" s="120"/>
      <c r="G404" s="121"/>
      <c r="H404" s="120"/>
      <c r="I404" s="121"/>
      <c r="J404" s="121"/>
      <c r="K404" s="53"/>
      <c r="L404" s="120"/>
      <c r="M404" s="120"/>
      <c r="N404" s="120"/>
      <c r="O404" s="120"/>
      <c r="P404" s="120"/>
      <c r="Q404" s="120"/>
    </row>
    <row r="405" spans="6:17" x14ac:dyDescent="0.25">
      <c r="F405" s="120"/>
      <c r="G405" s="121"/>
      <c r="H405" s="120"/>
      <c r="I405" s="121"/>
      <c r="J405" s="121"/>
      <c r="K405" s="53"/>
      <c r="L405" s="120"/>
      <c r="M405" s="120"/>
      <c r="N405" s="120"/>
      <c r="O405" s="120"/>
      <c r="P405" s="120"/>
      <c r="Q405" s="120"/>
    </row>
    <row r="406" spans="6:17" x14ac:dyDescent="0.25">
      <c r="F406" s="120"/>
      <c r="G406" s="121"/>
      <c r="H406" s="120"/>
      <c r="I406" s="121"/>
      <c r="J406" s="121"/>
      <c r="K406" s="53"/>
      <c r="L406" s="120"/>
      <c r="M406" s="120"/>
      <c r="N406" s="120"/>
      <c r="O406" s="120"/>
      <c r="P406" s="120"/>
      <c r="Q406" s="120"/>
    </row>
    <row r="407" spans="6:17" x14ac:dyDescent="0.25">
      <c r="F407" s="120"/>
      <c r="G407" s="121"/>
      <c r="H407" s="120"/>
      <c r="I407" s="121"/>
      <c r="J407" s="121"/>
      <c r="K407" s="53"/>
      <c r="L407" s="120"/>
      <c r="M407" s="120"/>
      <c r="N407" s="120"/>
      <c r="O407" s="120"/>
      <c r="P407" s="120"/>
      <c r="Q407" s="120"/>
    </row>
    <row r="408" spans="6:17" x14ac:dyDescent="0.25">
      <c r="F408" s="120"/>
      <c r="G408" s="121"/>
      <c r="H408" s="120"/>
      <c r="I408" s="121"/>
      <c r="J408" s="121"/>
      <c r="K408" s="53"/>
      <c r="L408" s="120"/>
      <c r="M408" s="120"/>
      <c r="N408" s="120"/>
      <c r="O408" s="120"/>
      <c r="P408" s="120"/>
      <c r="Q408" s="120"/>
    </row>
    <row r="409" spans="6:17" x14ac:dyDescent="0.25">
      <c r="F409" s="120"/>
      <c r="G409" s="121"/>
      <c r="H409" s="120"/>
      <c r="I409" s="121"/>
      <c r="J409" s="121"/>
      <c r="K409" s="53"/>
      <c r="L409" s="120"/>
      <c r="M409" s="120"/>
      <c r="N409" s="120"/>
      <c r="O409" s="120"/>
      <c r="P409" s="120"/>
      <c r="Q409" s="120"/>
    </row>
    <row r="410" spans="6:17" x14ac:dyDescent="0.25">
      <c r="F410" s="120"/>
      <c r="G410" s="121"/>
      <c r="H410" s="120"/>
      <c r="I410" s="121"/>
      <c r="J410" s="121"/>
      <c r="K410" s="53"/>
      <c r="L410" s="120"/>
      <c r="M410" s="120"/>
      <c r="N410" s="120"/>
      <c r="O410" s="120"/>
      <c r="P410" s="120"/>
      <c r="Q410" s="120"/>
    </row>
    <row r="411" spans="6:17" x14ac:dyDescent="0.25">
      <c r="F411" s="120"/>
      <c r="G411" s="121"/>
      <c r="H411" s="120"/>
      <c r="I411" s="121"/>
      <c r="J411" s="121"/>
      <c r="K411" s="53"/>
      <c r="L411" s="120"/>
      <c r="M411" s="120"/>
      <c r="N411" s="120"/>
      <c r="O411" s="120"/>
      <c r="P411" s="120"/>
      <c r="Q411" s="120"/>
    </row>
    <row r="412" spans="6:17" x14ac:dyDescent="0.25">
      <c r="F412" s="120"/>
      <c r="G412" s="121"/>
      <c r="H412" s="120"/>
      <c r="I412" s="121"/>
      <c r="J412" s="121"/>
      <c r="K412" s="53"/>
      <c r="L412" s="120"/>
      <c r="M412" s="120"/>
      <c r="N412" s="120"/>
      <c r="O412" s="120"/>
      <c r="P412" s="120"/>
      <c r="Q412" s="120"/>
    </row>
    <row r="413" spans="6:17" x14ac:dyDescent="0.25">
      <c r="F413" s="120"/>
      <c r="G413" s="121"/>
      <c r="H413" s="120"/>
      <c r="I413" s="121"/>
      <c r="J413" s="121"/>
      <c r="K413" s="53"/>
      <c r="L413" s="120"/>
      <c r="M413" s="120"/>
      <c r="N413" s="120"/>
      <c r="O413" s="120"/>
      <c r="P413" s="120"/>
      <c r="Q413" s="120"/>
    </row>
    <row r="414" spans="6:17" x14ac:dyDescent="0.25">
      <c r="F414" s="120"/>
      <c r="G414" s="121"/>
      <c r="H414" s="120"/>
      <c r="I414" s="121"/>
      <c r="J414" s="121"/>
      <c r="K414" s="53"/>
      <c r="L414" s="120"/>
      <c r="M414" s="120"/>
      <c r="N414" s="120"/>
      <c r="O414" s="120"/>
      <c r="P414" s="120"/>
      <c r="Q414" s="120"/>
    </row>
    <row r="415" spans="6:17" x14ac:dyDescent="0.25">
      <c r="F415" s="120"/>
      <c r="G415" s="121"/>
      <c r="H415" s="120"/>
      <c r="I415" s="121"/>
      <c r="J415" s="121"/>
      <c r="K415" s="53"/>
      <c r="L415" s="120"/>
      <c r="M415" s="120"/>
      <c r="N415" s="120"/>
      <c r="O415" s="120"/>
      <c r="P415" s="120"/>
      <c r="Q415" s="120"/>
    </row>
    <row r="416" spans="6:17" x14ac:dyDescent="0.25">
      <c r="F416" s="120"/>
      <c r="G416" s="121"/>
      <c r="H416" s="120"/>
      <c r="I416" s="121"/>
      <c r="J416" s="121"/>
      <c r="K416" s="53"/>
      <c r="L416" s="120"/>
      <c r="M416" s="120"/>
      <c r="N416" s="120"/>
      <c r="O416" s="120"/>
      <c r="P416" s="120"/>
      <c r="Q416" s="120"/>
    </row>
    <row r="417" spans="6:17" x14ac:dyDescent="0.25">
      <c r="F417" s="120"/>
      <c r="G417" s="121"/>
      <c r="H417" s="120"/>
      <c r="I417" s="121"/>
      <c r="J417" s="121"/>
      <c r="K417" s="53"/>
      <c r="L417" s="120"/>
      <c r="M417" s="120"/>
      <c r="N417" s="120"/>
      <c r="O417" s="120"/>
      <c r="P417" s="120"/>
      <c r="Q417" s="120"/>
    </row>
    <row r="418" spans="6:17" x14ac:dyDescent="0.25">
      <c r="F418" s="120"/>
      <c r="G418" s="121"/>
      <c r="H418" s="120"/>
      <c r="I418" s="121"/>
      <c r="J418" s="121"/>
      <c r="K418" s="53"/>
      <c r="L418" s="120"/>
      <c r="M418" s="120"/>
      <c r="N418" s="120"/>
      <c r="O418" s="120"/>
      <c r="P418" s="120"/>
      <c r="Q418" s="120"/>
    </row>
    <row r="419" spans="6:17" x14ac:dyDescent="0.25">
      <c r="F419" s="120"/>
      <c r="G419" s="121"/>
      <c r="H419" s="120"/>
      <c r="I419" s="121"/>
      <c r="J419" s="121"/>
      <c r="K419" s="53"/>
      <c r="L419" s="120"/>
      <c r="M419" s="120"/>
      <c r="N419" s="120"/>
      <c r="O419" s="120"/>
      <c r="P419" s="120"/>
      <c r="Q419" s="120"/>
    </row>
    <row r="420" spans="6:17" x14ac:dyDescent="0.25">
      <c r="F420" s="120"/>
      <c r="G420" s="121"/>
      <c r="H420" s="120"/>
      <c r="I420" s="121"/>
      <c r="J420" s="121"/>
      <c r="K420" s="53"/>
      <c r="L420" s="120"/>
      <c r="M420" s="120"/>
      <c r="N420" s="120"/>
      <c r="O420" s="120"/>
      <c r="P420" s="120"/>
      <c r="Q420" s="120"/>
    </row>
    <row r="421" spans="6:17" x14ac:dyDescent="0.25">
      <c r="F421" s="120"/>
      <c r="G421" s="121"/>
      <c r="H421" s="120"/>
      <c r="I421" s="121"/>
      <c r="J421" s="121"/>
      <c r="K421" s="53"/>
      <c r="L421" s="120"/>
      <c r="M421" s="120"/>
      <c r="N421" s="120"/>
      <c r="O421" s="120"/>
      <c r="P421" s="120"/>
      <c r="Q421" s="120"/>
    </row>
    <row r="422" spans="6:17" x14ac:dyDescent="0.25">
      <c r="F422" s="120"/>
      <c r="G422" s="121"/>
      <c r="H422" s="120"/>
      <c r="I422" s="121"/>
      <c r="J422" s="121"/>
      <c r="K422" s="53"/>
      <c r="L422" s="120"/>
      <c r="M422" s="120"/>
      <c r="N422" s="120"/>
      <c r="O422" s="120"/>
      <c r="P422" s="120"/>
      <c r="Q422" s="120"/>
    </row>
    <row r="423" spans="6:17" x14ac:dyDescent="0.25">
      <c r="F423" s="120"/>
      <c r="G423" s="121"/>
      <c r="H423" s="120"/>
      <c r="I423" s="121"/>
      <c r="J423" s="121"/>
      <c r="K423" s="53"/>
      <c r="L423" s="120"/>
      <c r="M423" s="120"/>
      <c r="N423" s="120"/>
      <c r="O423" s="120"/>
      <c r="P423" s="120"/>
      <c r="Q423" s="120"/>
    </row>
    <row r="424" spans="6:17" x14ac:dyDescent="0.25">
      <c r="F424" s="120"/>
      <c r="G424" s="121"/>
      <c r="H424" s="120"/>
      <c r="I424" s="121"/>
      <c r="J424" s="121"/>
      <c r="K424" s="53"/>
      <c r="L424" s="120"/>
      <c r="M424" s="120"/>
      <c r="N424" s="120"/>
      <c r="O424" s="120"/>
      <c r="P424" s="120"/>
      <c r="Q424" s="120"/>
    </row>
    <row r="425" spans="6:17" x14ac:dyDescent="0.25">
      <c r="F425" s="120"/>
      <c r="G425" s="121"/>
      <c r="H425" s="120"/>
      <c r="I425" s="121"/>
      <c r="J425" s="121"/>
      <c r="K425" s="53"/>
      <c r="L425" s="120"/>
      <c r="M425" s="120"/>
      <c r="N425" s="120"/>
      <c r="O425" s="120"/>
      <c r="P425" s="120"/>
      <c r="Q425" s="120"/>
    </row>
    <row r="426" spans="6:17" x14ac:dyDescent="0.25">
      <c r="F426" s="120"/>
      <c r="G426" s="121"/>
      <c r="H426" s="120"/>
      <c r="I426" s="121"/>
      <c r="J426" s="121"/>
      <c r="K426" s="53"/>
      <c r="L426" s="120"/>
      <c r="M426" s="120"/>
      <c r="N426" s="120"/>
      <c r="O426" s="120"/>
      <c r="P426" s="120"/>
      <c r="Q426" s="120"/>
    </row>
    <row r="427" spans="6:17" x14ac:dyDescent="0.25">
      <c r="F427" s="120"/>
      <c r="G427" s="121"/>
      <c r="H427" s="120"/>
      <c r="I427" s="121"/>
      <c r="J427" s="121"/>
      <c r="K427" s="53"/>
      <c r="L427" s="120"/>
      <c r="M427" s="120"/>
      <c r="N427" s="120"/>
      <c r="O427" s="120"/>
      <c r="P427" s="120"/>
      <c r="Q427" s="120"/>
    </row>
    <row r="428" spans="6:17" x14ac:dyDescent="0.25">
      <c r="F428" s="120"/>
      <c r="G428" s="121"/>
      <c r="H428" s="120"/>
      <c r="I428" s="121"/>
      <c r="J428" s="121"/>
      <c r="K428" s="53"/>
      <c r="L428" s="120"/>
      <c r="M428" s="120"/>
      <c r="N428" s="120"/>
      <c r="O428" s="120"/>
      <c r="P428" s="120"/>
      <c r="Q428" s="120"/>
    </row>
    <row r="429" spans="6:17" x14ac:dyDescent="0.25">
      <c r="F429" s="120"/>
      <c r="G429" s="121"/>
      <c r="H429" s="120"/>
      <c r="I429" s="121"/>
      <c r="J429" s="121"/>
      <c r="K429" s="53"/>
      <c r="L429" s="120"/>
      <c r="M429" s="120"/>
      <c r="N429" s="120"/>
      <c r="O429" s="120"/>
      <c r="P429" s="120"/>
      <c r="Q429" s="120"/>
    </row>
    <row r="430" spans="6:17" x14ac:dyDescent="0.25">
      <c r="F430" s="120"/>
      <c r="G430" s="121"/>
      <c r="H430" s="120"/>
      <c r="I430" s="121"/>
      <c r="J430" s="121"/>
      <c r="K430" s="53"/>
      <c r="L430" s="120"/>
      <c r="M430" s="120"/>
      <c r="N430" s="120"/>
      <c r="O430" s="120"/>
      <c r="P430" s="120"/>
      <c r="Q430" s="120"/>
    </row>
    <row r="431" spans="6:17" x14ac:dyDescent="0.25">
      <c r="F431" s="120"/>
      <c r="G431" s="121"/>
      <c r="H431" s="120"/>
      <c r="I431" s="121"/>
      <c r="J431" s="121"/>
      <c r="K431" s="53"/>
      <c r="L431" s="120"/>
      <c r="M431" s="120"/>
      <c r="N431" s="120"/>
      <c r="O431" s="120"/>
      <c r="P431" s="120"/>
      <c r="Q431" s="120"/>
    </row>
    <row r="432" spans="6:17" x14ac:dyDescent="0.25">
      <c r="F432" s="120"/>
      <c r="G432" s="121"/>
      <c r="H432" s="120"/>
      <c r="I432" s="121"/>
      <c r="J432" s="121"/>
      <c r="K432" s="53"/>
      <c r="L432" s="120"/>
      <c r="M432" s="120"/>
      <c r="N432" s="120"/>
      <c r="O432" s="120"/>
      <c r="P432" s="120"/>
      <c r="Q432" s="120"/>
    </row>
    <row r="433" spans="6:17" x14ac:dyDescent="0.25">
      <c r="F433" s="120"/>
      <c r="G433" s="121"/>
      <c r="H433" s="120"/>
      <c r="I433" s="121"/>
      <c r="J433" s="121"/>
      <c r="K433" s="53"/>
      <c r="L433" s="120"/>
      <c r="M433" s="120"/>
      <c r="N433" s="120"/>
      <c r="O433" s="120"/>
      <c r="P433" s="120"/>
      <c r="Q433" s="120"/>
    </row>
    <row r="434" spans="6:17" x14ac:dyDescent="0.25">
      <c r="F434" s="120"/>
      <c r="G434" s="121"/>
      <c r="H434" s="120"/>
      <c r="I434" s="121"/>
      <c r="J434" s="121"/>
      <c r="K434" s="53"/>
      <c r="L434" s="120"/>
      <c r="M434" s="120"/>
      <c r="N434" s="120"/>
      <c r="O434" s="120"/>
      <c r="P434" s="120"/>
      <c r="Q434" s="120"/>
    </row>
    <row r="435" spans="6:17" x14ac:dyDescent="0.25">
      <c r="F435" s="120"/>
      <c r="G435" s="121"/>
      <c r="H435" s="120"/>
      <c r="I435" s="121"/>
      <c r="J435" s="121"/>
      <c r="K435" s="53"/>
      <c r="L435" s="120"/>
      <c r="M435" s="120"/>
      <c r="N435" s="120"/>
      <c r="O435" s="120"/>
      <c r="P435" s="120"/>
      <c r="Q435" s="120"/>
    </row>
    <row r="436" spans="6:17" x14ac:dyDescent="0.25">
      <c r="F436" s="120"/>
      <c r="G436" s="121"/>
      <c r="H436" s="120"/>
      <c r="I436" s="121"/>
      <c r="J436" s="121"/>
      <c r="K436" s="53"/>
      <c r="L436" s="120"/>
      <c r="M436" s="120"/>
      <c r="N436" s="120"/>
      <c r="O436" s="120"/>
      <c r="P436" s="120"/>
      <c r="Q436" s="120"/>
    </row>
    <row r="437" spans="6:17" x14ac:dyDescent="0.25">
      <c r="F437" s="120"/>
      <c r="G437" s="121"/>
      <c r="H437" s="120"/>
      <c r="I437" s="121"/>
      <c r="J437" s="121"/>
      <c r="K437" s="53"/>
      <c r="L437" s="120"/>
      <c r="M437" s="120"/>
      <c r="N437" s="120"/>
      <c r="O437" s="120"/>
      <c r="P437" s="120"/>
      <c r="Q437" s="120"/>
    </row>
    <row r="438" spans="6:17" x14ac:dyDescent="0.25">
      <c r="F438" s="120"/>
      <c r="G438" s="121"/>
      <c r="H438" s="120"/>
      <c r="I438" s="121"/>
      <c r="J438" s="121"/>
      <c r="K438" s="53"/>
      <c r="L438" s="120"/>
      <c r="M438" s="120"/>
      <c r="N438" s="120"/>
      <c r="O438" s="120"/>
      <c r="P438" s="120"/>
      <c r="Q438" s="120"/>
    </row>
    <row r="439" spans="6:17" x14ac:dyDescent="0.25">
      <c r="F439" s="120"/>
      <c r="G439" s="121"/>
      <c r="H439" s="120"/>
      <c r="I439" s="121"/>
      <c r="J439" s="121"/>
      <c r="K439" s="53"/>
      <c r="L439" s="120"/>
      <c r="M439" s="120"/>
      <c r="N439" s="120"/>
      <c r="O439" s="120"/>
      <c r="P439" s="120"/>
      <c r="Q439" s="120"/>
    </row>
    <row r="440" spans="6:17" x14ac:dyDescent="0.25">
      <c r="F440" s="120"/>
      <c r="G440" s="121"/>
      <c r="H440" s="120"/>
      <c r="I440" s="121"/>
      <c r="J440" s="121"/>
      <c r="K440" s="53"/>
      <c r="L440" s="120"/>
      <c r="M440" s="120"/>
      <c r="N440" s="120"/>
      <c r="O440" s="120"/>
      <c r="P440" s="120"/>
      <c r="Q440" s="120"/>
    </row>
    <row r="441" spans="6:17" x14ac:dyDescent="0.25">
      <c r="F441" s="120"/>
      <c r="G441" s="121"/>
      <c r="H441" s="120"/>
      <c r="I441" s="121"/>
      <c r="J441" s="121"/>
      <c r="K441" s="53"/>
      <c r="L441" s="120"/>
      <c r="M441" s="120"/>
      <c r="N441" s="120"/>
      <c r="O441" s="120"/>
      <c r="P441" s="120"/>
      <c r="Q441" s="120"/>
    </row>
    <row r="442" spans="6:17" x14ac:dyDescent="0.25">
      <c r="F442" s="120"/>
      <c r="G442" s="121"/>
      <c r="H442" s="120"/>
      <c r="I442" s="121"/>
      <c r="J442" s="121"/>
      <c r="K442" s="53"/>
      <c r="L442" s="120"/>
      <c r="M442" s="120"/>
      <c r="N442" s="120"/>
      <c r="O442" s="120"/>
      <c r="P442" s="120"/>
      <c r="Q442" s="120"/>
    </row>
    <row r="443" spans="6:17" x14ac:dyDescent="0.25">
      <c r="F443" s="120"/>
      <c r="G443" s="121"/>
      <c r="H443" s="120"/>
      <c r="I443" s="121"/>
      <c r="J443" s="121"/>
      <c r="K443" s="53"/>
      <c r="L443" s="120"/>
      <c r="M443" s="120"/>
      <c r="N443" s="120"/>
      <c r="O443" s="120"/>
      <c r="P443" s="120"/>
      <c r="Q443" s="120"/>
    </row>
    <row r="444" spans="6:17" x14ac:dyDescent="0.25">
      <c r="F444" s="120"/>
      <c r="G444" s="121"/>
      <c r="H444" s="120"/>
      <c r="I444" s="121"/>
      <c r="J444" s="121"/>
      <c r="K444" s="53"/>
      <c r="L444" s="120"/>
      <c r="M444" s="120"/>
      <c r="N444" s="120"/>
      <c r="O444" s="120"/>
      <c r="P444" s="120"/>
      <c r="Q444" s="120"/>
    </row>
    <row r="445" spans="6:17" x14ac:dyDescent="0.25">
      <c r="F445" s="120"/>
      <c r="G445" s="121"/>
      <c r="H445" s="120"/>
      <c r="I445" s="121"/>
      <c r="J445" s="121"/>
      <c r="K445" s="53"/>
      <c r="L445" s="120"/>
      <c r="M445" s="120"/>
      <c r="N445" s="120"/>
      <c r="O445" s="120"/>
      <c r="P445" s="120"/>
      <c r="Q445" s="120"/>
    </row>
    <row r="446" spans="6:17" x14ac:dyDescent="0.25">
      <c r="F446" s="120"/>
      <c r="G446" s="121"/>
      <c r="H446" s="120"/>
      <c r="I446" s="121"/>
      <c r="J446" s="121"/>
      <c r="K446" s="53"/>
      <c r="L446" s="120"/>
      <c r="M446" s="120"/>
      <c r="N446" s="120"/>
      <c r="O446" s="120"/>
      <c r="P446" s="120"/>
      <c r="Q446" s="120"/>
    </row>
    <row r="447" spans="6:17" x14ac:dyDescent="0.25">
      <c r="F447" s="120"/>
      <c r="G447" s="121"/>
      <c r="H447" s="120"/>
      <c r="I447" s="121"/>
      <c r="J447" s="121"/>
      <c r="K447" s="53"/>
      <c r="L447" s="120"/>
      <c r="M447" s="120"/>
      <c r="N447" s="120"/>
      <c r="O447" s="120"/>
      <c r="P447" s="120"/>
      <c r="Q447" s="120"/>
    </row>
    <row r="448" spans="6:17" x14ac:dyDescent="0.25">
      <c r="F448" s="120"/>
      <c r="G448" s="121"/>
      <c r="H448" s="120"/>
      <c r="I448" s="121"/>
      <c r="J448" s="121"/>
      <c r="K448" s="53"/>
      <c r="L448" s="120"/>
      <c r="M448" s="120"/>
      <c r="N448" s="120"/>
      <c r="O448" s="120"/>
      <c r="P448" s="120"/>
      <c r="Q448" s="120"/>
    </row>
    <row r="449" spans="6:17" x14ac:dyDescent="0.25">
      <c r="F449" s="120"/>
      <c r="G449" s="121"/>
      <c r="H449" s="120"/>
      <c r="I449" s="121"/>
      <c r="J449" s="121"/>
      <c r="K449" s="53"/>
      <c r="L449" s="120"/>
      <c r="M449" s="120"/>
      <c r="N449" s="120"/>
      <c r="O449" s="120"/>
      <c r="P449" s="120"/>
      <c r="Q449" s="120"/>
    </row>
    <row r="450" spans="6:17" x14ac:dyDescent="0.25">
      <c r="F450" s="120"/>
      <c r="G450" s="121"/>
      <c r="H450" s="120"/>
      <c r="I450" s="121"/>
      <c r="J450" s="121"/>
      <c r="K450" s="53"/>
      <c r="L450" s="120"/>
      <c r="M450" s="120"/>
      <c r="N450" s="120"/>
      <c r="O450" s="120"/>
      <c r="P450" s="120"/>
      <c r="Q450" s="120"/>
    </row>
    <row r="451" spans="6:17" x14ac:dyDescent="0.25">
      <c r="F451" s="120"/>
      <c r="G451" s="121"/>
      <c r="H451" s="120"/>
      <c r="I451" s="121"/>
      <c r="J451" s="121"/>
      <c r="K451" s="53"/>
      <c r="L451" s="120"/>
      <c r="M451" s="120"/>
      <c r="N451" s="120"/>
      <c r="O451" s="120"/>
      <c r="P451" s="120"/>
      <c r="Q451" s="120"/>
    </row>
    <row r="452" spans="6:17" x14ac:dyDescent="0.25">
      <c r="F452" s="120"/>
      <c r="G452" s="121"/>
      <c r="H452" s="120"/>
      <c r="I452" s="121"/>
      <c r="J452" s="121"/>
      <c r="K452" s="53"/>
      <c r="L452" s="120"/>
      <c r="M452" s="120"/>
      <c r="N452" s="120"/>
      <c r="O452" s="120"/>
      <c r="P452" s="120"/>
      <c r="Q452" s="120"/>
    </row>
    <row r="453" spans="6:17" x14ac:dyDescent="0.25">
      <c r="F453" s="120"/>
      <c r="G453" s="121"/>
      <c r="H453" s="120"/>
      <c r="I453" s="121"/>
      <c r="J453" s="121"/>
      <c r="K453" s="53"/>
      <c r="L453" s="120"/>
      <c r="M453" s="120"/>
      <c r="N453" s="120"/>
      <c r="O453" s="120"/>
      <c r="P453" s="120"/>
      <c r="Q453" s="120"/>
    </row>
    <row r="454" spans="6:17" x14ac:dyDescent="0.25">
      <c r="F454" s="120"/>
      <c r="G454" s="121"/>
      <c r="H454" s="120"/>
      <c r="I454" s="121"/>
      <c r="J454" s="121"/>
      <c r="K454" s="53"/>
      <c r="L454" s="120"/>
      <c r="M454" s="120"/>
      <c r="N454" s="120"/>
      <c r="O454" s="120"/>
      <c r="P454" s="120"/>
      <c r="Q454" s="120"/>
    </row>
    <row r="455" spans="6:17" x14ac:dyDescent="0.25">
      <c r="F455" s="120"/>
      <c r="G455" s="121"/>
      <c r="H455" s="120"/>
      <c r="I455" s="121"/>
      <c r="J455" s="121"/>
      <c r="K455" s="53"/>
      <c r="L455" s="120"/>
      <c r="M455" s="120"/>
      <c r="N455" s="120"/>
      <c r="O455" s="120"/>
      <c r="P455" s="120"/>
      <c r="Q455" s="120"/>
    </row>
    <row r="456" spans="6:17" x14ac:dyDescent="0.25">
      <c r="F456" s="120"/>
      <c r="G456" s="121"/>
      <c r="H456" s="120"/>
      <c r="I456" s="121"/>
      <c r="J456" s="121"/>
      <c r="K456" s="53"/>
      <c r="L456" s="120"/>
      <c r="M456" s="120"/>
      <c r="N456" s="120"/>
      <c r="O456" s="120"/>
      <c r="P456" s="120"/>
      <c r="Q456" s="120"/>
    </row>
    <row r="457" spans="6:17" x14ac:dyDescent="0.25">
      <c r="F457" s="120"/>
      <c r="G457" s="121"/>
      <c r="H457" s="120"/>
      <c r="I457" s="121"/>
      <c r="J457" s="121"/>
      <c r="K457" s="53"/>
      <c r="L457" s="120"/>
      <c r="M457" s="120"/>
      <c r="N457" s="120"/>
      <c r="O457" s="120"/>
      <c r="P457" s="120"/>
      <c r="Q457" s="120"/>
    </row>
    <row r="458" spans="6:17" x14ac:dyDescent="0.25">
      <c r="F458" s="120"/>
      <c r="G458" s="121"/>
      <c r="H458" s="120"/>
      <c r="I458" s="121"/>
      <c r="J458" s="121"/>
      <c r="K458" s="53"/>
      <c r="L458" s="120"/>
      <c r="M458" s="120"/>
      <c r="N458" s="120"/>
      <c r="O458" s="120"/>
      <c r="P458" s="120"/>
      <c r="Q458" s="120"/>
    </row>
    <row r="459" spans="6:17" x14ac:dyDescent="0.25">
      <c r="F459" s="120"/>
      <c r="G459" s="121"/>
      <c r="H459" s="120"/>
      <c r="I459" s="121"/>
      <c r="J459" s="121"/>
      <c r="K459" s="53"/>
      <c r="L459" s="120"/>
      <c r="M459" s="120"/>
      <c r="N459" s="120"/>
      <c r="O459" s="120"/>
      <c r="P459" s="120"/>
      <c r="Q459" s="120"/>
    </row>
    <row r="460" spans="6:17" x14ac:dyDescent="0.25">
      <c r="F460" s="120"/>
      <c r="G460" s="121"/>
      <c r="H460" s="120"/>
      <c r="I460" s="121"/>
      <c r="J460" s="121"/>
      <c r="K460" s="53"/>
      <c r="L460" s="120"/>
      <c r="M460" s="120"/>
      <c r="N460" s="120"/>
      <c r="O460" s="120"/>
      <c r="P460" s="120"/>
      <c r="Q460" s="120"/>
    </row>
    <row r="461" spans="6:17" x14ac:dyDescent="0.25">
      <c r="F461" s="120"/>
      <c r="G461" s="121"/>
      <c r="H461" s="120"/>
      <c r="I461" s="121"/>
      <c r="J461" s="121"/>
      <c r="K461" s="53"/>
      <c r="L461" s="120"/>
      <c r="M461" s="120"/>
      <c r="N461" s="120"/>
      <c r="O461" s="120"/>
      <c r="P461" s="120"/>
      <c r="Q461" s="120"/>
    </row>
    <row r="462" spans="6:17" x14ac:dyDescent="0.25">
      <c r="F462" s="120"/>
      <c r="G462" s="121"/>
      <c r="H462" s="120"/>
      <c r="I462" s="121"/>
      <c r="J462" s="121"/>
      <c r="K462" s="53"/>
      <c r="L462" s="120"/>
      <c r="M462" s="120"/>
      <c r="N462" s="120"/>
      <c r="O462" s="120"/>
      <c r="P462" s="120"/>
      <c r="Q462" s="120"/>
    </row>
    <row r="463" spans="6:17" x14ac:dyDescent="0.25">
      <c r="F463" s="120"/>
      <c r="G463" s="121"/>
      <c r="H463" s="120"/>
      <c r="I463" s="121"/>
      <c r="J463" s="121"/>
      <c r="K463" s="53"/>
      <c r="L463" s="120"/>
      <c r="M463" s="120"/>
      <c r="N463" s="120"/>
      <c r="O463" s="120"/>
      <c r="P463" s="120"/>
      <c r="Q463" s="120"/>
    </row>
    <row r="464" spans="6:17" x14ac:dyDescent="0.25">
      <c r="F464" s="120"/>
      <c r="G464" s="121"/>
      <c r="H464" s="120"/>
      <c r="I464" s="121"/>
      <c r="J464" s="121"/>
      <c r="K464" s="53"/>
      <c r="L464" s="120"/>
      <c r="M464" s="120"/>
      <c r="N464" s="120"/>
      <c r="O464" s="120"/>
      <c r="P464" s="120"/>
      <c r="Q464" s="120"/>
    </row>
    <row r="465" spans="6:17" x14ac:dyDescent="0.25">
      <c r="F465" s="120"/>
      <c r="G465" s="121"/>
      <c r="H465" s="120"/>
      <c r="I465" s="121"/>
      <c r="J465" s="121"/>
      <c r="K465" s="53"/>
      <c r="L465" s="120"/>
      <c r="M465" s="120"/>
      <c r="N465" s="120"/>
      <c r="O465" s="120"/>
      <c r="P465" s="120"/>
      <c r="Q465" s="120"/>
    </row>
    <row r="466" spans="6:17" x14ac:dyDescent="0.25">
      <c r="F466" s="120"/>
      <c r="G466" s="121"/>
      <c r="H466" s="120"/>
      <c r="I466" s="121"/>
      <c r="J466" s="121"/>
      <c r="K466" s="53"/>
      <c r="L466" s="120"/>
      <c r="M466" s="120"/>
      <c r="N466" s="120"/>
      <c r="O466" s="120"/>
      <c r="P466" s="120"/>
      <c r="Q466" s="120"/>
    </row>
    <row r="467" spans="6:17" x14ac:dyDescent="0.25">
      <c r="F467" s="120"/>
      <c r="G467" s="121"/>
      <c r="H467" s="120"/>
      <c r="I467" s="121"/>
      <c r="J467" s="121"/>
      <c r="K467" s="53"/>
      <c r="L467" s="120"/>
      <c r="M467" s="120"/>
      <c r="N467" s="120"/>
      <c r="O467" s="120"/>
      <c r="P467" s="120"/>
      <c r="Q467" s="120"/>
    </row>
    <row r="468" spans="6:17" x14ac:dyDescent="0.25">
      <c r="F468" s="120"/>
      <c r="G468" s="121"/>
      <c r="H468" s="120"/>
      <c r="I468" s="121"/>
      <c r="J468" s="121"/>
      <c r="K468" s="53"/>
      <c r="L468" s="120"/>
      <c r="M468" s="120"/>
      <c r="N468" s="120"/>
      <c r="O468" s="120"/>
      <c r="P468" s="120"/>
      <c r="Q468" s="120"/>
    </row>
    <row r="469" spans="6:17" x14ac:dyDescent="0.25">
      <c r="F469" s="120"/>
      <c r="G469" s="121"/>
      <c r="H469" s="120"/>
      <c r="I469" s="121"/>
      <c r="J469" s="121"/>
      <c r="K469" s="53"/>
      <c r="L469" s="120"/>
      <c r="M469" s="120"/>
      <c r="N469" s="120"/>
      <c r="O469" s="120"/>
      <c r="P469" s="120"/>
      <c r="Q469" s="120"/>
    </row>
    <row r="470" spans="6:17" x14ac:dyDescent="0.25">
      <c r="F470" s="120"/>
      <c r="G470" s="121"/>
      <c r="H470" s="120"/>
      <c r="I470" s="121"/>
      <c r="J470" s="121"/>
      <c r="K470" s="53"/>
      <c r="L470" s="120"/>
      <c r="M470" s="120"/>
      <c r="N470" s="120"/>
      <c r="O470" s="120"/>
      <c r="P470" s="120"/>
      <c r="Q470" s="120"/>
    </row>
    <row r="471" spans="6:17" x14ac:dyDescent="0.25">
      <c r="F471" s="120"/>
      <c r="G471" s="121"/>
      <c r="H471" s="120"/>
      <c r="I471" s="121"/>
      <c r="J471" s="121"/>
      <c r="K471" s="53"/>
      <c r="L471" s="120"/>
      <c r="M471" s="120"/>
      <c r="N471" s="120"/>
      <c r="O471" s="120"/>
      <c r="P471" s="120"/>
      <c r="Q471" s="120"/>
    </row>
    <row r="472" spans="6:17" x14ac:dyDescent="0.25">
      <c r="F472" s="120"/>
      <c r="G472" s="121"/>
      <c r="H472" s="120"/>
      <c r="I472" s="121"/>
      <c r="J472" s="121"/>
      <c r="K472" s="53"/>
      <c r="L472" s="120"/>
      <c r="M472" s="120"/>
      <c r="N472" s="120"/>
      <c r="O472" s="120"/>
      <c r="P472" s="120"/>
      <c r="Q472" s="120"/>
    </row>
    <row r="473" spans="6:17" x14ac:dyDescent="0.25">
      <c r="F473" s="120"/>
      <c r="G473" s="121"/>
      <c r="H473" s="120"/>
      <c r="I473" s="121"/>
      <c r="J473" s="121"/>
      <c r="K473" s="53"/>
      <c r="L473" s="120"/>
      <c r="M473" s="120"/>
      <c r="N473" s="120"/>
      <c r="O473" s="120"/>
      <c r="P473" s="120"/>
      <c r="Q473" s="120"/>
    </row>
    <row r="474" spans="6:17" x14ac:dyDescent="0.25">
      <c r="F474" s="120"/>
      <c r="G474" s="121"/>
      <c r="H474" s="120"/>
      <c r="I474" s="121"/>
      <c r="J474" s="121"/>
      <c r="K474" s="53"/>
      <c r="L474" s="120"/>
      <c r="M474" s="120"/>
      <c r="N474" s="120"/>
      <c r="O474" s="120"/>
      <c r="P474" s="120"/>
      <c r="Q474" s="120"/>
    </row>
    <row r="475" spans="6:17" x14ac:dyDescent="0.25">
      <c r="F475" s="120"/>
      <c r="G475" s="121"/>
      <c r="H475" s="120"/>
      <c r="I475" s="121"/>
      <c r="J475" s="121"/>
      <c r="K475" s="53"/>
      <c r="L475" s="120"/>
      <c r="M475" s="120"/>
      <c r="N475" s="120"/>
      <c r="O475" s="120"/>
      <c r="P475" s="120"/>
      <c r="Q475" s="120"/>
    </row>
    <row r="476" spans="6:17" x14ac:dyDescent="0.25">
      <c r="F476" s="120"/>
      <c r="G476" s="121"/>
      <c r="H476" s="120"/>
      <c r="I476" s="121"/>
      <c r="J476" s="121"/>
      <c r="K476" s="53"/>
      <c r="L476" s="120"/>
      <c r="M476" s="120"/>
      <c r="N476" s="120"/>
      <c r="O476" s="120"/>
      <c r="P476" s="120"/>
      <c r="Q476" s="120"/>
    </row>
    <row r="477" spans="6:17" x14ac:dyDescent="0.25">
      <c r="F477" s="120"/>
      <c r="G477" s="121"/>
      <c r="H477" s="120"/>
      <c r="I477" s="121"/>
      <c r="J477" s="121"/>
      <c r="K477" s="53"/>
      <c r="L477" s="120"/>
      <c r="M477" s="120"/>
      <c r="N477" s="120"/>
      <c r="O477" s="120"/>
      <c r="P477" s="120"/>
      <c r="Q477" s="120"/>
    </row>
    <row r="478" spans="6:17" x14ac:dyDescent="0.25">
      <c r="F478" s="120"/>
      <c r="G478" s="121"/>
      <c r="H478" s="120"/>
      <c r="I478" s="121"/>
      <c r="J478" s="121"/>
      <c r="K478" s="53"/>
      <c r="L478" s="120"/>
      <c r="M478" s="120"/>
      <c r="N478" s="120"/>
      <c r="O478" s="120"/>
      <c r="P478" s="120"/>
      <c r="Q478" s="120"/>
    </row>
    <row r="479" spans="6:17" x14ac:dyDescent="0.25">
      <c r="F479" s="120"/>
      <c r="G479" s="121"/>
      <c r="H479" s="120"/>
      <c r="I479" s="121"/>
      <c r="J479" s="121"/>
      <c r="K479" s="53"/>
      <c r="L479" s="120"/>
      <c r="M479" s="120"/>
      <c r="N479" s="120"/>
      <c r="O479" s="120"/>
      <c r="P479" s="120"/>
      <c r="Q479" s="120"/>
    </row>
    <row r="480" spans="6:17" x14ac:dyDescent="0.25">
      <c r="F480" s="120"/>
      <c r="G480" s="121"/>
      <c r="H480" s="120"/>
      <c r="I480" s="121"/>
      <c r="J480" s="121"/>
      <c r="K480" s="53"/>
      <c r="L480" s="120"/>
      <c r="M480" s="120"/>
      <c r="N480" s="120"/>
      <c r="O480" s="120"/>
      <c r="P480" s="120"/>
      <c r="Q480" s="120"/>
    </row>
    <row r="481" spans="6:17" x14ac:dyDescent="0.25">
      <c r="F481" s="120"/>
      <c r="G481" s="121"/>
      <c r="H481" s="120"/>
      <c r="I481" s="121"/>
      <c r="J481" s="121"/>
      <c r="K481" s="53"/>
      <c r="L481" s="120"/>
      <c r="M481" s="120"/>
      <c r="N481" s="120"/>
      <c r="O481" s="120"/>
      <c r="P481" s="120"/>
      <c r="Q481" s="120"/>
    </row>
    <row r="482" spans="6:17" x14ac:dyDescent="0.25">
      <c r="F482" s="120"/>
      <c r="G482" s="121"/>
      <c r="H482" s="120"/>
      <c r="I482" s="121"/>
      <c r="J482" s="121"/>
      <c r="K482" s="53"/>
      <c r="L482" s="120"/>
      <c r="M482" s="120"/>
      <c r="N482" s="120"/>
      <c r="O482" s="120"/>
      <c r="P482" s="120"/>
      <c r="Q482" s="120"/>
    </row>
    <row r="483" spans="6:17" x14ac:dyDescent="0.25">
      <c r="F483" s="120"/>
      <c r="G483" s="121"/>
      <c r="H483" s="120"/>
      <c r="I483" s="121"/>
      <c r="J483" s="121"/>
      <c r="K483" s="53"/>
      <c r="L483" s="120"/>
      <c r="M483" s="120"/>
      <c r="N483" s="120"/>
      <c r="O483" s="120"/>
      <c r="P483" s="120"/>
      <c r="Q483" s="120"/>
    </row>
    <row r="484" spans="6:17" x14ac:dyDescent="0.25">
      <c r="F484" s="120"/>
      <c r="G484" s="121"/>
      <c r="H484" s="120"/>
      <c r="I484" s="121"/>
      <c r="J484" s="121"/>
      <c r="K484" s="53"/>
      <c r="L484" s="120"/>
      <c r="M484" s="120"/>
      <c r="N484" s="120"/>
      <c r="O484" s="120"/>
      <c r="P484" s="120"/>
      <c r="Q484" s="120"/>
    </row>
    <row r="485" spans="6:17" x14ac:dyDescent="0.25">
      <c r="F485" s="120"/>
      <c r="G485" s="121"/>
      <c r="H485" s="120"/>
      <c r="I485" s="121"/>
      <c r="J485" s="121"/>
      <c r="K485" s="53"/>
      <c r="L485" s="120"/>
      <c r="M485" s="120"/>
      <c r="N485" s="120"/>
      <c r="O485" s="120"/>
      <c r="P485" s="120"/>
      <c r="Q485" s="120"/>
    </row>
    <row r="486" spans="6:17" x14ac:dyDescent="0.25">
      <c r="F486" s="120"/>
      <c r="G486" s="121"/>
      <c r="H486" s="120"/>
      <c r="I486" s="121"/>
      <c r="J486" s="121"/>
      <c r="K486" s="53"/>
      <c r="L486" s="120"/>
      <c r="M486" s="120"/>
      <c r="N486" s="120"/>
      <c r="O486" s="120"/>
      <c r="P486" s="120"/>
      <c r="Q486" s="120"/>
    </row>
    <row r="487" spans="6:17" x14ac:dyDescent="0.25">
      <c r="F487" s="120"/>
      <c r="G487" s="121"/>
      <c r="H487" s="120"/>
      <c r="I487" s="121"/>
      <c r="J487" s="121"/>
      <c r="K487" s="53"/>
      <c r="L487" s="120"/>
      <c r="M487" s="120"/>
      <c r="N487" s="120"/>
      <c r="O487" s="120"/>
      <c r="P487" s="120"/>
      <c r="Q487" s="120"/>
    </row>
    <row r="488" spans="6:17" x14ac:dyDescent="0.25">
      <c r="F488" s="120"/>
      <c r="G488" s="121"/>
      <c r="H488" s="120"/>
      <c r="I488" s="121"/>
      <c r="J488" s="121"/>
      <c r="K488" s="53"/>
      <c r="L488" s="120"/>
      <c r="M488" s="120"/>
      <c r="N488" s="120"/>
      <c r="O488" s="120"/>
      <c r="P488" s="120"/>
      <c r="Q488" s="120"/>
    </row>
    <row r="489" spans="6:17" x14ac:dyDescent="0.25">
      <c r="F489" s="120"/>
      <c r="G489" s="121"/>
      <c r="H489" s="120"/>
      <c r="I489" s="121"/>
      <c r="J489" s="121"/>
      <c r="K489" s="53"/>
      <c r="L489" s="120"/>
      <c r="M489" s="120"/>
      <c r="N489" s="120"/>
      <c r="O489" s="120"/>
      <c r="P489" s="120"/>
      <c r="Q489" s="120"/>
    </row>
    <row r="490" spans="6:17" x14ac:dyDescent="0.25">
      <c r="F490" s="120"/>
      <c r="G490" s="121"/>
      <c r="H490" s="120"/>
      <c r="I490" s="121"/>
      <c r="J490" s="121"/>
      <c r="K490" s="53"/>
      <c r="L490" s="120"/>
      <c r="M490" s="120"/>
      <c r="N490" s="120"/>
      <c r="O490" s="120"/>
      <c r="P490" s="120"/>
      <c r="Q490" s="120"/>
    </row>
    <row r="491" spans="6:17" x14ac:dyDescent="0.25">
      <c r="F491" s="120"/>
      <c r="G491" s="121"/>
      <c r="H491" s="120"/>
      <c r="I491" s="121"/>
      <c r="J491" s="121"/>
      <c r="K491" s="53"/>
      <c r="L491" s="120"/>
      <c r="M491" s="120"/>
      <c r="N491" s="120"/>
      <c r="O491" s="120"/>
      <c r="P491" s="120"/>
      <c r="Q491" s="120"/>
    </row>
    <row r="492" spans="6:17" x14ac:dyDescent="0.25">
      <c r="F492" s="120"/>
      <c r="G492" s="121"/>
      <c r="H492" s="120"/>
      <c r="I492" s="121"/>
      <c r="J492" s="121"/>
      <c r="K492" s="53"/>
      <c r="L492" s="120"/>
      <c r="M492" s="120"/>
      <c r="N492" s="120"/>
      <c r="O492" s="120"/>
      <c r="P492" s="120"/>
      <c r="Q492" s="120"/>
    </row>
    <row r="493" spans="6:17" x14ac:dyDescent="0.25">
      <c r="F493" s="120"/>
      <c r="G493" s="121"/>
      <c r="H493" s="120"/>
      <c r="I493" s="121"/>
      <c r="J493" s="121"/>
      <c r="K493" s="53"/>
      <c r="L493" s="120"/>
      <c r="M493" s="120"/>
      <c r="N493" s="120"/>
      <c r="O493" s="120"/>
      <c r="P493" s="120"/>
      <c r="Q493" s="120"/>
    </row>
    <row r="494" spans="6:17" x14ac:dyDescent="0.25">
      <c r="F494" s="120"/>
      <c r="G494" s="121"/>
      <c r="H494" s="120"/>
      <c r="I494" s="121"/>
      <c r="J494" s="121"/>
      <c r="K494" s="53"/>
      <c r="L494" s="120"/>
      <c r="M494" s="120"/>
      <c r="N494" s="120"/>
      <c r="O494" s="120"/>
      <c r="P494" s="120"/>
      <c r="Q494" s="120"/>
    </row>
    <row r="495" spans="6:17" x14ac:dyDescent="0.25">
      <c r="F495" s="120"/>
      <c r="G495" s="121"/>
      <c r="H495" s="120"/>
      <c r="I495" s="121"/>
      <c r="J495" s="121"/>
      <c r="K495" s="53"/>
      <c r="L495" s="120"/>
      <c r="M495" s="120"/>
      <c r="N495" s="120"/>
      <c r="O495" s="120"/>
      <c r="P495" s="120"/>
      <c r="Q495" s="120"/>
    </row>
    <row r="496" spans="6:17" x14ac:dyDescent="0.25">
      <c r="F496" s="120"/>
      <c r="G496" s="121"/>
      <c r="H496" s="120"/>
      <c r="I496" s="121"/>
      <c r="J496" s="121"/>
      <c r="K496" s="53"/>
      <c r="L496" s="120"/>
      <c r="M496" s="120"/>
      <c r="N496" s="120"/>
      <c r="O496" s="120"/>
      <c r="P496" s="120"/>
      <c r="Q496" s="120"/>
    </row>
    <row r="497" spans="6:17" x14ac:dyDescent="0.25">
      <c r="F497" s="120"/>
      <c r="G497" s="121"/>
      <c r="H497" s="120"/>
      <c r="I497" s="121"/>
      <c r="J497" s="121"/>
      <c r="K497" s="53"/>
      <c r="L497" s="120"/>
      <c r="M497" s="120"/>
      <c r="N497" s="120"/>
      <c r="O497" s="120"/>
      <c r="P497" s="120"/>
      <c r="Q497" s="120"/>
    </row>
    <row r="498" spans="6:17" x14ac:dyDescent="0.25">
      <c r="F498" s="120"/>
      <c r="G498" s="121"/>
      <c r="H498" s="120"/>
      <c r="I498" s="121"/>
      <c r="J498" s="121"/>
      <c r="K498" s="53"/>
      <c r="L498" s="120"/>
      <c r="M498" s="120"/>
      <c r="N498" s="120"/>
      <c r="O498" s="120"/>
      <c r="P498" s="120"/>
      <c r="Q498" s="120"/>
    </row>
    <row r="499" spans="6:17" x14ac:dyDescent="0.25">
      <c r="F499" s="120"/>
      <c r="G499" s="121"/>
      <c r="H499" s="120"/>
      <c r="I499" s="121"/>
      <c r="J499" s="121"/>
      <c r="K499" s="53"/>
      <c r="L499" s="120"/>
      <c r="M499" s="120"/>
      <c r="N499" s="120"/>
      <c r="O499" s="120"/>
      <c r="P499" s="120"/>
      <c r="Q499" s="120"/>
    </row>
    <row r="500" spans="6:17" x14ac:dyDescent="0.25">
      <c r="F500" s="120"/>
      <c r="G500" s="121"/>
      <c r="H500" s="120"/>
      <c r="I500" s="121"/>
      <c r="J500" s="121"/>
      <c r="K500" s="53"/>
      <c r="L500" s="120"/>
      <c r="M500" s="120"/>
      <c r="N500" s="120"/>
      <c r="O500" s="120"/>
      <c r="P500" s="120"/>
      <c r="Q500" s="120"/>
    </row>
    <row r="501" spans="6:17" x14ac:dyDescent="0.25">
      <c r="F501" s="120"/>
      <c r="G501" s="121"/>
      <c r="H501" s="120"/>
      <c r="I501" s="121"/>
      <c r="J501" s="121"/>
      <c r="K501" s="53"/>
      <c r="L501" s="120"/>
      <c r="M501" s="120"/>
      <c r="N501" s="120"/>
      <c r="O501" s="120"/>
      <c r="P501" s="120"/>
      <c r="Q501" s="120"/>
    </row>
    <row r="502" spans="6:17" x14ac:dyDescent="0.25">
      <c r="F502" s="120"/>
      <c r="G502" s="121"/>
      <c r="H502" s="120"/>
      <c r="I502" s="121"/>
      <c r="J502" s="121"/>
      <c r="K502" s="53"/>
      <c r="L502" s="120"/>
      <c r="M502" s="120"/>
      <c r="N502" s="120"/>
      <c r="O502" s="120"/>
      <c r="P502" s="120"/>
      <c r="Q502" s="120"/>
    </row>
    <row r="503" spans="6:17" x14ac:dyDescent="0.25">
      <c r="F503" s="120"/>
      <c r="G503" s="121"/>
      <c r="H503" s="120"/>
      <c r="I503" s="121"/>
      <c r="J503" s="121"/>
      <c r="K503" s="53"/>
      <c r="L503" s="120"/>
      <c r="M503" s="120"/>
      <c r="N503" s="120"/>
      <c r="O503" s="120"/>
      <c r="P503" s="120"/>
      <c r="Q503" s="120"/>
    </row>
    <row r="504" spans="6:17" x14ac:dyDescent="0.25">
      <c r="F504" s="120"/>
      <c r="G504" s="121"/>
      <c r="H504" s="120"/>
      <c r="I504" s="121"/>
      <c r="J504" s="121"/>
      <c r="K504" s="53"/>
      <c r="L504" s="120"/>
      <c r="M504" s="120"/>
      <c r="N504" s="120"/>
      <c r="O504" s="120"/>
      <c r="P504" s="120"/>
      <c r="Q504" s="120"/>
    </row>
    <row r="505" spans="6:17" x14ac:dyDescent="0.25">
      <c r="F505" s="120"/>
      <c r="G505" s="121"/>
      <c r="H505" s="120"/>
      <c r="I505" s="121"/>
      <c r="J505" s="121"/>
      <c r="K505" s="53"/>
      <c r="L505" s="120"/>
      <c r="M505" s="120"/>
      <c r="N505" s="120"/>
      <c r="O505" s="120"/>
      <c r="P505" s="120"/>
      <c r="Q505" s="120"/>
    </row>
    <row r="506" spans="6:17" x14ac:dyDescent="0.25">
      <c r="F506" s="120"/>
      <c r="G506" s="121"/>
      <c r="H506" s="120"/>
      <c r="I506" s="121"/>
      <c r="J506" s="121"/>
      <c r="K506" s="53"/>
      <c r="L506" s="120"/>
      <c r="M506" s="120"/>
      <c r="N506" s="120"/>
      <c r="O506" s="120"/>
      <c r="P506" s="120"/>
      <c r="Q506" s="120"/>
    </row>
    <row r="507" spans="6:17" x14ac:dyDescent="0.25">
      <c r="F507" s="120"/>
      <c r="G507" s="121"/>
      <c r="H507" s="120"/>
      <c r="I507" s="121"/>
      <c r="J507" s="121"/>
      <c r="K507" s="53"/>
      <c r="L507" s="120"/>
      <c r="M507" s="120"/>
      <c r="N507" s="120"/>
      <c r="O507" s="120"/>
      <c r="P507" s="120"/>
      <c r="Q507" s="120"/>
    </row>
    <row r="508" spans="6:17" x14ac:dyDescent="0.25">
      <c r="F508" s="120"/>
      <c r="G508" s="121"/>
      <c r="H508" s="120"/>
      <c r="I508" s="121"/>
      <c r="J508" s="121"/>
      <c r="K508" s="53"/>
      <c r="L508" s="120"/>
      <c r="M508" s="120"/>
      <c r="N508" s="120"/>
      <c r="O508" s="120"/>
      <c r="P508" s="120"/>
      <c r="Q508" s="120"/>
    </row>
    <row r="509" spans="6:17" x14ac:dyDescent="0.25">
      <c r="F509" s="120"/>
      <c r="G509" s="121"/>
      <c r="H509" s="120"/>
      <c r="I509" s="121"/>
      <c r="J509" s="121"/>
      <c r="K509" s="53"/>
      <c r="L509" s="120"/>
      <c r="M509" s="120"/>
      <c r="N509" s="120"/>
      <c r="O509" s="120"/>
      <c r="P509" s="120"/>
      <c r="Q509" s="120"/>
    </row>
    <row r="510" spans="6:17" x14ac:dyDescent="0.25">
      <c r="F510" s="120"/>
      <c r="G510" s="121"/>
      <c r="H510" s="120"/>
      <c r="I510" s="121"/>
      <c r="J510" s="121"/>
      <c r="K510" s="53"/>
      <c r="L510" s="120"/>
      <c r="M510" s="120"/>
      <c r="N510" s="120"/>
      <c r="O510" s="120"/>
      <c r="P510" s="120"/>
      <c r="Q510" s="120"/>
    </row>
    <row r="511" spans="6:17" x14ac:dyDescent="0.25">
      <c r="F511" s="120"/>
      <c r="G511" s="121"/>
      <c r="H511" s="120"/>
      <c r="I511" s="121"/>
      <c r="J511" s="121"/>
      <c r="K511" s="53"/>
      <c r="L511" s="120"/>
      <c r="M511" s="120"/>
      <c r="N511" s="120"/>
      <c r="O511" s="120"/>
      <c r="P511" s="120"/>
      <c r="Q511" s="120"/>
    </row>
    <row r="512" spans="6:17" x14ac:dyDescent="0.25">
      <c r="F512" s="120"/>
      <c r="G512" s="121"/>
      <c r="H512" s="120"/>
      <c r="I512" s="121"/>
      <c r="J512" s="121"/>
      <c r="K512" s="53"/>
      <c r="L512" s="120"/>
      <c r="M512" s="120"/>
      <c r="N512" s="120"/>
      <c r="O512" s="120"/>
      <c r="P512" s="120"/>
      <c r="Q512" s="120"/>
    </row>
    <row r="513" spans="6:17" x14ac:dyDescent="0.25">
      <c r="F513" s="120"/>
      <c r="G513" s="121"/>
      <c r="H513" s="120"/>
      <c r="I513" s="121"/>
      <c r="J513" s="121"/>
      <c r="K513" s="53"/>
      <c r="L513" s="120"/>
      <c r="M513" s="120"/>
      <c r="N513" s="120"/>
      <c r="O513" s="120"/>
      <c r="P513" s="120"/>
      <c r="Q513" s="120"/>
    </row>
    <row r="514" spans="6:17" x14ac:dyDescent="0.25">
      <c r="F514" s="120"/>
      <c r="G514" s="121"/>
      <c r="H514" s="120"/>
      <c r="I514" s="121"/>
      <c r="J514" s="121"/>
      <c r="K514" s="53"/>
      <c r="L514" s="120"/>
      <c r="M514" s="120"/>
      <c r="N514" s="120"/>
      <c r="O514" s="120"/>
      <c r="P514" s="120"/>
      <c r="Q514" s="120"/>
    </row>
    <row r="515" spans="6:17" x14ac:dyDescent="0.25">
      <c r="F515" s="120"/>
      <c r="G515" s="121"/>
      <c r="H515" s="120"/>
      <c r="I515" s="121"/>
      <c r="J515" s="121"/>
      <c r="K515" s="53"/>
      <c r="L515" s="120"/>
      <c r="M515" s="120"/>
      <c r="N515" s="120"/>
      <c r="O515" s="120"/>
      <c r="P515" s="120"/>
      <c r="Q515" s="120"/>
    </row>
    <row r="516" spans="6:17" x14ac:dyDescent="0.25">
      <c r="F516" s="120"/>
      <c r="G516" s="121"/>
      <c r="H516" s="120"/>
      <c r="I516" s="121"/>
      <c r="J516" s="121"/>
      <c r="K516" s="53"/>
      <c r="L516" s="120"/>
      <c r="M516" s="120"/>
      <c r="N516" s="120"/>
      <c r="O516" s="120"/>
      <c r="P516" s="120"/>
      <c r="Q516" s="120"/>
    </row>
    <row r="517" spans="6:17" x14ac:dyDescent="0.25">
      <c r="F517" s="120"/>
      <c r="G517" s="121"/>
      <c r="H517" s="120"/>
      <c r="I517" s="121"/>
      <c r="J517" s="121"/>
      <c r="K517" s="53"/>
      <c r="L517" s="120"/>
      <c r="M517" s="120"/>
      <c r="N517" s="120"/>
      <c r="O517" s="120"/>
      <c r="P517" s="120"/>
      <c r="Q517" s="120"/>
    </row>
    <row r="518" spans="6:17" x14ac:dyDescent="0.25">
      <c r="F518" s="120"/>
      <c r="G518" s="121"/>
      <c r="H518" s="120"/>
      <c r="I518" s="121"/>
      <c r="J518" s="121"/>
      <c r="K518" s="53"/>
      <c r="L518" s="120"/>
      <c r="M518" s="120"/>
      <c r="N518" s="120"/>
      <c r="O518" s="120"/>
      <c r="P518" s="120"/>
      <c r="Q518" s="120"/>
    </row>
    <row r="519" spans="6:17" x14ac:dyDescent="0.25">
      <c r="F519" s="120"/>
      <c r="G519" s="121"/>
      <c r="H519" s="120"/>
      <c r="I519" s="121"/>
      <c r="J519" s="121"/>
      <c r="K519" s="53"/>
      <c r="L519" s="120"/>
      <c r="M519" s="120"/>
      <c r="N519" s="120"/>
      <c r="O519" s="120"/>
      <c r="P519" s="120"/>
      <c r="Q519" s="120"/>
    </row>
    <row r="520" spans="6:17" x14ac:dyDescent="0.25">
      <c r="F520" s="120"/>
      <c r="G520" s="121"/>
      <c r="H520" s="120"/>
      <c r="I520" s="121"/>
      <c r="J520" s="121"/>
      <c r="K520" s="53"/>
      <c r="L520" s="120"/>
      <c r="M520" s="120"/>
      <c r="N520" s="120"/>
      <c r="O520" s="120"/>
      <c r="P520" s="120"/>
      <c r="Q520" s="120"/>
    </row>
    <row r="521" spans="6:17" x14ac:dyDescent="0.25">
      <c r="F521" s="120"/>
      <c r="G521" s="121"/>
      <c r="H521" s="120"/>
      <c r="I521" s="121"/>
      <c r="J521" s="121"/>
      <c r="K521" s="53"/>
      <c r="L521" s="120"/>
      <c r="M521" s="120"/>
      <c r="N521" s="120"/>
      <c r="O521" s="120"/>
      <c r="P521" s="120"/>
      <c r="Q521" s="120"/>
    </row>
    <row r="522" spans="6:17" x14ac:dyDescent="0.25">
      <c r="F522" s="120"/>
      <c r="G522" s="121"/>
      <c r="H522" s="120"/>
      <c r="I522" s="121"/>
      <c r="J522" s="121"/>
      <c r="K522" s="53"/>
      <c r="L522" s="120"/>
      <c r="M522" s="120"/>
      <c r="N522" s="120"/>
      <c r="O522" s="120"/>
      <c r="P522" s="120"/>
      <c r="Q522" s="120"/>
    </row>
    <row r="523" spans="6:17" x14ac:dyDescent="0.25">
      <c r="F523" s="120"/>
      <c r="G523" s="121"/>
      <c r="H523" s="120"/>
      <c r="I523" s="121"/>
      <c r="J523" s="121"/>
      <c r="K523" s="53"/>
      <c r="L523" s="120"/>
      <c r="M523" s="120"/>
      <c r="N523" s="120"/>
      <c r="O523" s="120"/>
      <c r="P523" s="120"/>
      <c r="Q523" s="120"/>
    </row>
    <row r="524" spans="6:17" x14ac:dyDescent="0.25">
      <c r="F524" s="120"/>
      <c r="G524" s="121"/>
      <c r="H524" s="120"/>
      <c r="I524" s="121"/>
      <c r="J524" s="121"/>
      <c r="K524" s="53"/>
      <c r="L524" s="120"/>
      <c r="M524" s="120"/>
      <c r="N524" s="120"/>
      <c r="O524" s="120"/>
      <c r="P524" s="120"/>
      <c r="Q524" s="120"/>
    </row>
    <row r="525" spans="6:17" x14ac:dyDescent="0.25">
      <c r="F525" s="120"/>
      <c r="G525" s="121"/>
      <c r="H525" s="120"/>
      <c r="I525" s="121"/>
      <c r="J525" s="121"/>
      <c r="K525" s="53"/>
      <c r="L525" s="120"/>
      <c r="M525" s="120"/>
      <c r="N525" s="120"/>
      <c r="O525" s="120"/>
      <c r="P525" s="120"/>
      <c r="Q525" s="120"/>
    </row>
    <row r="526" spans="6:17" x14ac:dyDescent="0.25">
      <c r="F526" s="120"/>
      <c r="G526" s="121"/>
      <c r="H526" s="120"/>
      <c r="I526" s="121"/>
      <c r="J526" s="121"/>
      <c r="K526" s="53"/>
      <c r="L526" s="120"/>
      <c r="M526" s="120"/>
      <c r="N526" s="120"/>
      <c r="O526" s="120"/>
      <c r="P526" s="120"/>
      <c r="Q526" s="120"/>
    </row>
    <row r="527" spans="6:17" x14ac:dyDescent="0.25">
      <c r="F527" s="120"/>
      <c r="G527" s="121"/>
      <c r="H527" s="120"/>
      <c r="I527" s="121"/>
      <c r="J527" s="121"/>
      <c r="K527" s="53"/>
      <c r="L527" s="120"/>
      <c r="M527" s="120"/>
      <c r="N527" s="120"/>
      <c r="O527" s="120"/>
      <c r="P527" s="120"/>
      <c r="Q527" s="120"/>
    </row>
    <row r="528" spans="6:17" x14ac:dyDescent="0.25">
      <c r="F528" s="120"/>
      <c r="G528" s="121"/>
      <c r="H528" s="120"/>
      <c r="I528" s="121"/>
      <c r="J528" s="121"/>
      <c r="K528" s="53"/>
      <c r="L528" s="120"/>
      <c r="M528" s="120"/>
      <c r="N528" s="120"/>
      <c r="O528" s="120"/>
      <c r="P528" s="120"/>
      <c r="Q528" s="120"/>
    </row>
    <row r="529" spans="6:17" x14ac:dyDescent="0.25">
      <c r="F529" s="120"/>
      <c r="G529" s="121"/>
      <c r="H529" s="120"/>
      <c r="I529" s="121"/>
      <c r="J529" s="121"/>
      <c r="K529" s="53"/>
      <c r="L529" s="120"/>
      <c r="M529" s="120"/>
      <c r="N529" s="120"/>
      <c r="O529" s="120"/>
      <c r="P529" s="120"/>
      <c r="Q529" s="120"/>
    </row>
    <row r="530" spans="6:17" x14ac:dyDescent="0.25">
      <c r="F530" s="120"/>
      <c r="G530" s="121"/>
      <c r="H530" s="120"/>
      <c r="I530" s="121"/>
      <c r="J530" s="121"/>
      <c r="K530" s="53"/>
      <c r="L530" s="120"/>
      <c r="M530" s="120"/>
      <c r="N530" s="120"/>
      <c r="O530" s="120"/>
      <c r="P530" s="120"/>
      <c r="Q530" s="120"/>
    </row>
    <row r="531" spans="6:17" x14ac:dyDescent="0.25">
      <c r="F531" s="120"/>
      <c r="G531" s="121"/>
      <c r="H531" s="120"/>
      <c r="I531" s="121"/>
      <c r="J531" s="121"/>
      <c r="K531" s="53"/>
      <c r="L531" s="120"/>
      <c r="M531" s="120"/>
      <c r="N531" s="120"/>
      <c r="O531" s="120"/>
      <c r="P531" s="120"/>
      <c r="Q531" s="120"/>
    </row>
    <row r="532" spans="6:17" x14ac:dyDescent="0.25">
      <c r="F532" s="120"/>
      <c r="G532" s="121"/>
      <c r="H532" s="120"/>
      <c r="I532" s="121"/>
      <c r="J532" s="121"/>
      <c r="K532" s="53"/>
      <c r="L532" s="120"/>
      <c r="M532" s="120"/>
      <c r="N532" s="120"/>
      <c r="O532" s="120"/>
      <c r="P532" s="120"/>
      <c r="Q532" s="120"/>
    </row>
    <row r="533" spans="6:17" x14ac:dyDescent="0.25">
      <c r="F533" s="120"/>
      <c r="G533" s="121"/>
      <c r="H533" s="120"/>
      <c r="I533" s="121"/>
      <c r="J533" s="121"/>
      <c r="K533" s="53"/>
      <c r="L533" s="120"/>
      <c r="M533" s="120"/>
      <c r="N533" s="120"/>
      <c r="O533" s="120"/>
      <c r="P533" s="120"/>
      <c r="Q533" s="120"/>
    </row>
    <row r="534" spans="6:17" x14ac:dyDescent="0.25">
      <c r="F534" s="120"/>
      <c r="G534" s="121"/>
      <c r="H534" s="120"/>
      <c r="I534" s="121"/>
      <c r="J534" s="121"/>
      <c r="K534" s="53"/>
      <c r="L534" s="120"/>
      <c r="M534" s="120"/>
      <c r="N534" s="120"/>
      <c r="O534" s="120"/>
      <c r="P534" s="120"/>
      <c r="Q534" s="120"/>
    </row>
    <row r="535" spans="6:17" x14ac:dyDescent="0.25">
      <c r="F535" s="120"/>
      <c r="G535" s="121"/>
      <c r="H535" s="120"/>
      <c r="I535" s="121"/>
      <c r="J535" s="121"/>
      <c r="K535" s="53"/>
      <c r="L535" s="120"/>
      <c r="M535" s="120"/>
      <c r="N535" s="120"/>
      <c r="O535" s="120"/>
      <c r="P535" s="120"/>
      <c r="Q535" s="120"/>
    </row>
    <row r="536" spans="6:17" x14ac:dyDescent="0.25">
      <c r="F536" s="120"/>
      <c r="G536" s="121"/>
      <c r="H536" s="120"/>
      <c r="I536" s="121"/>
      <c r="J536" s="121"/>
      <c r="K536" s="53"/>
      <c r="L536" s="120"/>
      <c r="M536" s="120"/>
      <c r="N536" s="120"/>
      <c r="O536" s="120"/>
      <c r="P536" s="120"/>
      <c r="Q536" s="120"/>
    </row>
    <row r="537" spans="6:17" x14ac:dyDescent="0.25">
      <c r="F537" s="120"/>
      <c r="G537" s="121"/>
      <c r="H537" s="120"/>
      <c r="I537" s="121"/>
      <c r="J537" s="121"/>
      <c r="K537" s="53"/>
      <c r="L537" s="120"/>
      <c r="M537" s="120"/>
      <c r="N537" s="120"/>
      <c r="O537" s="120"/>
      <c r="P537" s="120"/>
      <c r="Q537" s="120"/>
    </row>
    <row r="538" spans="6:17" x14ac:dyDescent="0.25">
      <c r="F538" s="120"/>
      <c r="G538" s="121"/>
      <c r="H538" s="120"/>
      <c r="I538" s="121"/>
      <c r="J538" s="121"/>
      <c r="K538" s="53"/>
      <c r="L538" s="120"/>
      <c r="M538" s="120"/>
      <c r="N538" s="120"/>
      <c r="O538" s="120"/>
      <c r="P538" s="120"/>
      <c r="Q538" s="120"/>
    </row>
    <row r="539" spans="6:17" x14ac:dyDescent="0.25">
      <c r="F539" s="120"/>
      <c r="G539" s="121"/>
      <c r="H539" s="120"/>
      <c r="I539" s="121"/>
      <c r="J539" s="121"/>
      <c r="K539" s="53"/>
      <c r="L539" s="120"/>
      <c r="M539" s="120"/>
      <c r="N539" s="120"/>
      <c r="O539" s="120"/>
      <c r="P539" s="120"/>
      <c r="Q539" s="120"/>
    </row>
    <row r="540" spans="6:17" x14ac:dyDescent="0.25">
      <c r="F540" s="120"/>
      <c r="G540" s="121"/>
      <c r="H540" s="120"/>
      <c r="I540" s="121"/>
      <c r="J540" s="121"/>
      <c r="K540" s="53"/>
      <c r="L540" s="120"/>
      <c r="M540" s="120"/>
      <c r="N540" s="120"/>
      <c r="O540" s="120"/>
      <c r="P540" s="120"/>
      <c r="Q540" s="120"/>
    </row>
    <row r="541" spans="6:17" x14ac:dyDescent="0.25">
      <c r="F541" s="120"/>
      <c r="G541" s="121"/>
      <c r="H541" s="120"/>
      <c r="I541" s="121"/>
      <c r="J541" s="121"/>
      <c r="K541" s="53"/>
      <c r="L541" s="120"/>
      <c r="M541" s="120"/>
      <c r="N541" s="120"/>
      <c r="O541" s="120"/>
      <c r="P541" s="120"/>
      <c r="Q541" s="120"/>
    </row>
    <row r="542" spans="6:17" x14ac:dyDescent="0.25">
      <c r="F542" s="120"/>
      <c r="G542" s="121"/>
      <c r="H542" s="120"/>
      <c r="I542" s="121"/>
      <c r="J542" s="121"/>
      <c r="K542" s="53"/>
      <c r="L542" s="120"/>
      <c r="M542" s="120"/>
      <c r="N542" s="120"/>
      <c r="O542" s="120"/>
      <c r="P542" s="120"/>
      <c r="Q542" s="120"/>
    </row>
    <row r="543" spans="6:17" x14ac:dyDescent="0.25">
      <c r="F543" s="120"/>
      <c r="G543" s="121"/>
      <c r="H543" s="120"/>
      <c r="I543" s="121"/>
      <c r="J543" s="121"/>
      <c r="K543" s="53"/>
      <c r="L543" s="120"/>
      <c r="M543" s="120"/>
      <c r="N543" s="120"/>
      <c r="O543" s="120"/>
      <c r="P543" s="120"/>
      <c r="Q543" s="120"/>
    </row>
    <row r="544" spans="6:17" x14ac:dyDescent="0.25">
      <c r="F544" s="120"/>
      <c r="G544" s="121"/>
      <c r="H544" s="120"/>
      <c r="I544" s="121"/>
      <c r="J544" s="121"/>
      <c r="K544" s="53"/>
      <c r="L544" s="120"/>
      <c r="M544" s="120"/>
      <c r="N544" s="120"/>
      <c r="O544" s="120"/>
      <c r="P544" s="120"/>
      <c r="Q544" s="120"/>
    </row>
    <row r="545" spans="6:17" x14ac:dyDescent="0.25">
      <c r="F545" s="120"/>
      <c r="G545" s="121"/>
      <c r="H545" s="120"/>
      <c r="I545" s="121"/>
      <c r="J545" s="121"/>
      <c r="K545" s="53"/>
      <c r="L545" s="120"/>
      <c r="M545" s="120"/>
      <c r="N545" s="120"/>
      <c r="O545" s="120"/>
      <c r="P545" s="120"/>
      <c r="Q545" s="120"/>
    </row>
    <row r="546" spans="6:17" x14ac:dyDescent="0.25">
      <c r="F546" s="120"/>
      <c r="G546" s="121"/>
      <c r="H546" s="120"/>
      <c r="I546" s="121"/>
      <c r="J546" s="121"/>
      <c r="K546" s="53"/>
      <c r="L546" s="120"/>
      <c r="M546" s="120"/>
      <c r="N546" s="120"/>
      <c r="O546" s="120"/>
      <c r="P546" s="120"/>
      <c r="Q546" s="120"/>
    </row>
    <row r="547" spans="6:17" x14ac:dyDescent="0.25">
      <c r="F547" s="120"/>
      <c r="G547" s="121"/>
      <c r="H547" s="120"/>
      <c r="I547" s="121"/>
      <c r="J547" s="121"/>
      <c r="K547" s="53"/>
      <c r="L547" s="120"/>
      <c r="M547" s="120"/>
      <c r="N547" s="120"/>
      <c r="O547" s="120"/>
      <c r="P547" s="120"/>
      <c r="Q547" s="120"/>
    </row>
    <row r="548" spans="6:17" x14ac:dyDescent="0.25">
      <c r="F548" s="120"/>
      <c r="G548" s="121"/>
      <c r="H548" s="120"/>
      <c r="I548" s="121"/>
      <c r="J548" s="121"/>
      <c r="K548" s="53"/>
      <c r="L548" s="120"/>
      <c r="M548" s="120"/>
      <c r="N548" s="120"/>
      <c r="O548" s="120"/>
      <c r="P548" s="120"/>
      <c r="Q548" s="120"/>
    </row>
    <row r="549" spans="6:17" x14ac:dyDescent="0.25">
      <c r="F549" s="120"/>
      <c r="G549" s="121"/>
      <c r="H549" s="120"/>
      <c r="I549" s="121"/>
      <c r="J549" s="121"/>
      <c r="K549" s="53"/>
      <c r="L549" s="120"/>
      <c r="M549" s="120"/>
      <c r="N549" s="120"/>
      <c r="O549" s="120"/>
      <c r="P549" s="120"/>
      <c r="Q549" s="120"/>
    </row>
    <row r="550" spans="6:17" x14ac:dyDescent="0.25">
      <c r="F550" s="120"/>
      <c r="G550" s="121"/>
      <c r="H550" s="120"/>
      <c r="I550" s="121"/>
      <c r="J550" s="121"/>
      <c r="K550" s="53"/>
      <c r="L550" s="120"/>
      <c r="M550" s="120"/>
      <c r="N550" s="120"/>
      <c r="O550" s="120"/>
      <c r="P550" s="120"/>
      <c r="Q550" s="120"/>
    </row>
    <row r="551" spans="6:17" x14ac:dyDescent="0.25">
      <c r="F551" s="120"/>
      <c r="G551" s="121"/>
      <c r="H551" s="120"/>
      <c r="I551" s="121"/>
      <c r="J551" s="121"/>
      <c r="K551" s="53"/>
      <c r="L551" s="120"/>
      <c r="M551" s="120"/>
      <c r="N551" s="120"/>
      <c r="O551" s="120"/>
      <c r="P551" s="120"/>
      <c r="Q551" s="120"/>
    </row>
    <row r="552" spans="6:17" x14ac:dyDescent="0.25">
      <c r="F552" s="120"/>
      <c r="G552" s="121"/>
      <c r="H552" s="120"/>
      <c r="I552" s="121"/>
      <c r="J552" s="121"/>
      <c r="K552" s="53"/>
      <c r="L552" s="120"/>
      <c r="M552" s="120"/>
      <c r="N552" s="120"/>
      <c r="O552" s="120"/>
      <c r="P552" s="120"/>
      <c r="Q552" s="120"/>
    </row>
    <row r="553" spans="6:17" x14ac:dyDescent="0.25">
      <c r="F553" s="120"/>
      <c r="G553" s="121"/>
      <c r="H553" s="120"/>
      <c r="I553" s="121"/>
      <c r="J553" s="121"/>
      <c r="K553" s="53"/>
      <c r="L553" s="120"/>
      <c r="M553" s="120"/>
      <c r="N553" s="120"/>
      <c r="O553" s="120"/>
      <c r="P553" s="120"/>
      <c r="Q553" s="120"/>
    </row>
    <row r="554" spans="6:17" x14ac:dyDescent="0.25">
      <c r="F554" s="120"/>
      <c r="G554" s="121"/>
      <c r="H554" s="120"/>
      <c r="I554" s="121"/>
      <c r="J554" s="121"/>
      <c r="K554" s="53"/>
      <c r="L554" s="120"/>
      <c r="M554" s="120"/>
      <c r="N554" s="120"/>
      <c r="O554" s="120"/>
      <c r="P554" s="120"/>
      <c r="Q554" s="120"/>
    </row>
    <row r="555" spans="6:17" x14ac:dyDescent="0.25">
      <c r="F555" s="120"/>
      <c r="G555" s="121"/>
      <c r="H555" s="120"/>
      <c r="I555" s="121"/>
      <c r="J555" s="121"/>
      <c r="K555" s="53"/>
      <c r="L555" s="120"/>
      <c r="M555" s="120"/>
      <c r="N555" s="120"/>
      <c r="O555" s="120"/>
      <c r="P555" s="120"/>
      <c r="Q555" s="120"/>
    </row>
    <row r="556" spans="6:17" x14ac:dyDescent="0.25">
      <c r="F556" s="120"/>
      <c r="G556" s="121"/>
      <c r="H556" s="120"/>
      <c r="I556" s="121"/>
      <c r="J556" s="121"/>
      <c r="K556" s="53"/>
      <c r="L556" s="120"/>
      <c r="M556" s="120"/>
      <c r="N556" s="120"/>
      <c r="O556" s="120"/>
      <c r="P556" s="120"/>
      <c r="Q556" s="120"/>
    </row>
    <row r="557" spans="6:17" x14ac:dyDescent="0.25">
      <c r="F557" s="120"/>
      <c r="G557" s="121"/>
      <c r="H557" s="120"/>
      <c r="I557" s="121"/>
      <c r="J557" s="121"/>
      <c r="K557" s="53"/>
      <c r="L557" s="120"/>
      <c r="M557" s="120"/>
      <c r="N557" s="120"/>
      <c r="O557" s="120"/>
      <c r="P557" s="120"/>
      <c r="Q557" s="120"/>
    </row>
    <row r="558" spans="6:17" x14ac:dyDescent="0.25">
      <c r="F558" s="120"/>
      <c r="G558" s="121"/>
      <c r="H558" s="120"/>
      <c r="I558" s="121"/>
      <c r="J558" s="121"/>
      <c r="K558" s="53"/>
      <c r="L558" s="120"/>
      <c r="M558" s="120"/>
      <c r="N558" s="120"/>
      <c r="O558" s="120"/>
      <c r="P558" s="120"/>
      <c r="Q558" s="120"/>
    </row>
    <row r="559" spans="6:17" x14ac:dyDescent="0.25">
      <c r="F559" s="120"/>
      <c r="G559" s="121"/>
      <c r="H559" s="120"/>
      <c r="I559" s="121"/>
      <c r="J559" s="121"/>
      <c r="K559" s="53"/>
      <c r="L559" s="120"/>
      <c r="M559" s="120"/>
      <c r="N559" s="120"/>
      <c r="O559" s="120"/>
      <c r="P559" s="120"/>
      <c r="Q559" s="120"/>
    </row>
    <row r="560" spans="6:17" x14ac:dyDescent="0.25">
      <c r="F560" s="120"/>
      <c r="G560" s="121"/>
      <c r="H560" s="120"/>
      <c r="I560" s="121"/>
      <c r="J560" s="121"/>
      <c r="K560" s="53"/>
      <c r="L560" s="120"/>
      <c r="M560" s="120"/>
      <c r="N560" s="120"/>
      <c r="O560" s="120"/>
      <c r="P560" s="120"/>
      <c r="Q560" s="120"/>
    </row>
    <row r="561" spans="6:17" x14ac:dyDescent="0.25">
      <c r="F561" s="120"/>
      <c r="G561" s="121"/>
      <c r="H561" s="120"/>
      <c r="I561" s="121"/>
      <c r="J561" s="121"/>
      <c r="K561" s="53"/>
      <c r="L561" s="120"/>
      <c r="M561" s="120"/>
      <c r="N561" s="120"/>
      <c r="O561" s="120"/>
      <c r="P561" s="120"/>
      <c r="Q561" s="120"/>
    </row>
    <row r="562" spans="6:17" x14ac:dyDescent="0.25">
      <c r="F562" s="120"/>
      <c r="G562" s="121"/>
      <c r="H562" s="120"/>
      <c r="I562" s="121"/>
      <c r="J562" s="121"/>
      <c r="K562" s="53"/>
      <c r="L562" s="120"/>
      <c r="M562" s="120"/>
      <c r="N562" s="120"/>
      <c r="O562" s="120"/>
      <c r="P562" s="120"/>
      <c r="Q562" s="120"/>
    </row>
    <row r="563" spans="6:17" x14ac:dyDescent="0.25">
      <c r="F563" s="120"/>
      <c r="G563" s="121"/>
      <c r="H563" s="120"/>
      <c r="I563" s="121"/>
      <c r="J563" s="121"/>
      <c r="K563" s="53"/>
      <c r="L563" s="120"/>
      <c r="M563" s="120"/>
      <c r="N563" s="120"/>
      <c r="O563" s="120"/>
      <c r="P563" s="120"/>
      <c r="Q563" s="120"/>
    </row>
    <row r="564" spans="6:17" x14ac:dyDescent="0.25">
      <c r="F564" s="120"/>
      <c r="G564" s="121"/>
      <c r="H564" s="120"/>
      <c r="I564" s="121"/>
      <c r="J564" s="121"/>
      <c r="K564" s="53"/>
      <c r="L564" s="120"/>
      <c r="M564" s="120"/>
      <c r="N564" s="120"/>
      <c r="O564" s="120"/>
      <c r="P564" s="120"/>
      <c r="Q564" s="120"/>
    </row>
    <row r="565" spans="6:17" x14ac:dyDescent="0.25">
      <c r="F565" s="120"/>
      <c r="G565" s="121"/>
      <c r="H565" s="120"/>
      <c r="I565" s="121"/>
      <c r="J565" s="121"/>
      <c r="K565" s="53"/>
      <c r="L565" s="120"/>
      <c r="M565" s="120"/>
      <c r="N565" s="120"/>
      <c r="O565" s="120"/>
      <c r="P565" s="120"/>
      <c r="Q565" s="120"/>
    </row>
    <row r="566" spans="6:17" x14ac:dyDescent="0.25">
      <c r="F566" s="120"/>
      <c r="G566" s="121"/>
      <c r="H566" s="120"/>
      <c r="I566" s="121"/>
      <c r="J566" s="121"/>
      <c r="K566" s="53"/>
      <c r="L566" s="120"/>
      <c r="M566" s="120"/>
      <c r="N566" s="120"/>
      <c r="O566" s="120"/>
      <c r="P566" s="120"/>
      <c r="Q566" s="120"/>
    </row>
    <row r="567" spans="6:17" x14ac:dyDescent="0.25">
      <c r="F567" s="120"/>
      <c r="G567" s="121"/>
      <c r="H567" s="120"/>
      <c r="I567" s="121"/>
      <c r="J567" s="121"/>
      <c r="K567" s="53"/>
      <c r="L567" s="120"/>
      <c r="M567" s="120"/>
      <c r="N567" s="120"/>
      <c r="O567" s="120"/>
      <c r="P567" s="120"/>
      <c r="Q567" s="120"/>
    </row>
    <row r="568" spans="6:17" x14ac:dyDescent="0.25">
      <c r="F568" s="120"/>
      <c r="G568" s="121"/>
      <c r="H568" s="120"/>
      <c r="I568" s="121"/>
      <c r="J568" s="121"/>
      <c r="K568" s="53"/>
      <c r="L568" s="120"/>
      <c r="M568" s="120"/>
      <c r="N568" s="120"/>
      <c r="O568" s="120"/>
      <c r="P568" s="120"/>
      <c r="Q568" s="120"/>
    </row>
    <row r="569" spans="6:17" x14ac:dyDescent="0.25">
      <c r="F569" s="120"/>
      <c r="G569" s="121"/>
      <c r="H569" s="120"/>
      <c r="I569" s="121"/>
      <c r="J569" s="121"/>
      <c r="K569" s="53"/>
      <c r="L569" s="120"/>
      <c r="M569" s="120"/>
      <c r="N569" s="120"/>
      <c r="O569" s="120"/>
      <c r="P569" s="120"/>
      <c r="Q569" s="120"/>
    </row>
    <row r="570" spans="6:17" x14ac:dyDescent="0.25">
      <c r="F570" s="120"/>
      <c r="G570" s="121"/>
      <c r="H570" s="120"/>
      <c r="I570" s="121"/>
      <c r="J570" s="121"/>
      <c r="K570" s="53"/>
      <c r="L570" s="120"/>
      <c r="M570" s="120"/>
      <c r="N570" s="120"/>
      <c r="O570" s="120"/>
      <c r="P570" s="120"/>
      <c r="Q570" s="120"/>
    </row>
    <row r="571" spans="6:17" x14ac:dyDescent="0.25">
      <c r="F571" s="120"/>
      <c r="G571" s="121"/>
      <c r="H571" s="120"/>
      <c r="I571" s="121"/>
      <c r="J571" s="121"/>
      <c r="K571" s="53"/>
      <c r="L571" s="120"/>
      <c r="M571" s="120"/>
      <c r="N571" s="120"/>
      <c r="O571" s="120"/>
      <c r="P571" s="120"/>
      <c r="Q571" s="120"/>
    </row>
    <row r="572" spans="6:17" x14ac:dyDescent="0.25">
      <c r="F572" s="120"/>
      <c r="G572" s="121"/>
      <c r="H572" s="120"/>
      <c r="I572" s="121"/>
      <c r="J572" s="121"/>
      <c r="K572" s="53"/>
      <c r="L572" s="120"/>
      <c r="M572" s="120"/>
      <c r="N572" s="120"/>
      <c r="O572" s="120"/>
      <c r="P572" s="120"/>
      <c r="Q572" s="120"/>
    </row>
    <row r="573" spans="6:17" x14ac:dyDescent="0.25">
      <c r="F573" s="120"/>
      <c r="G573" s="121"/>
      <c r="H573" s="120"/>
      <c r="I573" s="121"/>
      <c r="J573" s="121"/>
      <c r="K573" s="53"/>
      <c r="L573" s="120"/>
      <c r="M573" s="120"/>
      <c r="N573" s="120"/>
      <c r="O573" s="120"/>
      <c r="P573" s="120"/>
      <c r="Q573" s="120"/>
    </row>
    <row r="574" spans="6:17" x14ac:dyDescent="0.25">
      <c r="F574" s="120"/>
      <c r="G574" s="121"/>
      <c r="H574" s="120"/>
      <c r="I574" s="121"/>
      <c r="J574" s="121"/>
      <c r="K574" s="53"/>
      <c r="L574" s="120"/>
      <c r="M574" s="120"/>
      <c r="N574" s="120"/>
      <c r="O574" s="120"/>
      <c r="P574" s="120"/>
      <c r="Q574" s="120"/>
    </row>
    <row r="575" spans="6:17" x14ac:dyDescent="0.25">
      <c r="F575" s="120"/>
      <c r="G575" s="121"/>
      <c r="H575" s="120"/>
      <c r="I575" s="121"/>
      <c r="J575" s="121"/>
      <c r="K575" s="53"/>
      <c r="L575" s="120"/>
      <c r="M575" s="120"/>
      <c r="N575" s="120"/>
      <c r="O575" s="120"/>
      <c r="P575" s="120"/>
      <c r="Q575" s="120"/>
    </row>
    <row r="576" spans="6:17" x14ac:dyDescent="0.25">
      <c r="F576" s="120"/>
      <c r="G576" s="121"/>
      <c r="H576" s="120"/>
      <c r="I576" s="121"/>
      <c r="J576" s="121"/>
      <c r="K576" s="53"/>
      <c r="L576" s="120"/>
      <c r="M576" s="120"/>
      <c r="N576" s="120"/>
      <c r="O576" s="120"/>
      <c r="P576" s="120"/>
      <c r="Q576" s="120"/>
    </row>
    <row r="577" spans="6:17" x14ac:dyDescent="0.25">
      <c r="F577" s="120"/>
      <c r="G577" s="121"/>
      <c r="H577" s="120"/>
      <c r="I577" s="121"/>
      <c r="J577" s="121"/>
      <c r="K577" s="53"/>
      <c r="L577" s="120"/>
      <c r="M577" s="120"/>
      <c r="N577" s="120"/>
      <c r="O577" s="120"/>
      <c r="P577" s="120"/>
      <c r="Q577" s="120"/>
    </row>
    <row r="578" spans="6:17" x14ac:dyDescent="0.25">
      <c r="F578" s="120"/>
      <c r="G578" s="121"/>
      <c r="H578" s="120"/>
      <c r="I578" s="121"/>
      <c r="J578" s="121"/>
      <c r="K578" s="53"/>
      <c r="L578" s="120"/>
      <c r="M578" s="120"/>
      <c r="N578" s="120"/>
      <c r="O578" s="120"/>
      <c r="P578" s="120"/>
      <c r="Q578" s="120"/>
    </row>
    <row r="579" spans="6:17" x14ac:dyDescent="0.25">
      <c r="F579" s="120"/>
      <c r="G579" s="121"/>
      <c r="H579" s="120"/>
      <c r="I579" s="121"/>
      <c r="J579" s="121"/>
      <c r="K579" s="53"/>
      <c r="L579" s="120"/>
      <c r="M579" s="120"/>
      <c r="N579" s="120"/>
      <c r="O579" s="120"/>
      <c r="P579" s="120"/>
      <c r="Q579" s="120"/>
    </row>
    <row r="580" spans="6:17" x14ac:dyDescent="0.25">
      <c r="F580" s="120"/>
      <c r="G580" s="121"/>
      <c r="H580" s="120"/>
      <c r="I580" s="121"/>
      <c r="J580" s="121"/>
      <c r="K580" s="53"/>
      <c r="L580" s="120"/>
      <c r="M580" s="120"/>
      <c r="N580" s="120"/>
      <c r="O580" s="120"/>
      <c r="P580" s="120"/>
      <c r="Q580" s="120"/>
    </row>
    <row r="581" spans="6:17" x14ac:dyDescent="0.25">
      <c r="F581" s="120"/>
      <c r="G581" s="121"/>
      <c r="H581" s="120"/>
      <c r="I581" s="121"/>
      <c r="J581" s="121"/>
      <c r="K581" s="53"/>
      <c r="L581" s="120"/>
      <c r="M581" s="120"/>
      <c r="N581" s="120"/>
      <c r="O581" s="120"/>
      <c r="P581" s="120"/>
      <c r="Q581" s="120"/>
    </row>
    <row r="582" spans="6:17" x14ac:dyDescent="0.25">
      <c r="F582" s="120"/>
      <c r="G582" s="121"/>
      <c r="H582" s="120"/>
      <c r="I582" s="121"/>
      <c r="J582" s="121"/>
      <c r="K582" s="53"/>
      <c r="L582" s="120"/>
      <c r="M582" s="120"/>
      <c r="N582" s="120"/>
      <c r="O582" s="120"/>
      <c r="P582" s="120"/>
      <c r="Q582" s="120"/>
    </row>
    <row r="583" spans="6:17" x14ac:dyDescent="0.25">
      <c r="F583" s="120"/>
      <c r="G583" s="121"/>
      <c r="H583" s="120"/>
      <c r="I583" s="121"/>
      <c r="J583" s="121"/>
      <c r="K583" s="53"/>
      <c r="L583" s="120"/>
      <c r="M583" s="120"/>
      <c r="N583" s="120"/>
      <c r="O583" s="120"/>
      <c r="P583" s="120"/>
      <c r="Q583" s="120"/>
    </row>
    <row r="584" spans="6:17" x14ac:dyDescent="0.25">
      <c r="F584" s="120"/>
      <c r="G584" s="121"/>
      <c r="H584" s="120"/>
      <c r="I584" s="121"/>
      <c r="J584" s="121"/>
      <c r="K584" s="53"/>
      <c r="L584" s="120"/>
      <c r="M584" s="120"/>
      <c r="N584" s="120"/>
      <c r="O584" s="120"/>
      <c r="P584" s="120"/>
      <c r="Q584" s="120"/>
    </row>
    <row r="585" spans="6:17" x14ac:dyDescent="0.25">
      <c r="F585" s="120"/>
      <c r="G585" s="121"/>
      <c r="H585" s="120"/>
      <c r="I585" s="121"/>
      <c r="J585" s="121"/>
      <c r="K585" s="53"/>
      <c r="L585" s="120"/>
      <c r="M585" s="120"/>
      <c r="N585" s="120"/>
      <c r="O585" s="120"/>
      <c r="P585" s="120"/>
      <c r="Q585" s="120"/>
    </row>
    <row r="586" spans="6:17" x14ac:dyDescent="0.25">
      <c r="F586" s="120"/>
      <c r="G586" s="121"/>
      <c r="H586" s="120"/>
      <c r="I586" s="121"/>
      <c r="J586" s="121"/>
      <c r="K586" s="53"/>
      <c r="L586" s="120"/>
      <c r="M586" s="120"/>
      <c r="N586" s="120"/>
      <c r="O586" s="120"/>
      <c r="P586" s="120"/>
      <c r="Q586" s="120"/>
    </row>
    <row r="587" spans="6:17" x14ac:dyDescent="0.25">
      <c r="F587" s="120"/>
      <c r="G587" s="121"/>
      <c r="H587" s="120"/>
      <c r="I587" s="121"/>
      <c r="J587" s="121"/>
      <c r="K587" s="53"/>
      <c r="L587" s="120"/>
      <c r="M587" s="120"/>
      <c r="N587" s="120"/>
      <c r="O587" s="120"/>
      <c r="P587" s="120"/>
      <c r="Q587" s="120"/>
    </row>
    <row r="588" spans="6:17" x14ac:dyDescent="0.25">
      <c r="F588" s="120"/>
      <c r="G588" s="121"/>
      <c r="H588" s="120"/>
      <c r="I588" s="121"/>
      <c r="J588" s="121"/>
      <c r="K588" s="53"/>
      <c r="L588" s="120"/>
      <c r="M588" s="120"/>
      <c r="N588" s="120"/>
      <c r="O588" s="120"/>
      <c r="P588" s="120"/>
      <c r="Q588" s="120"/>
    </row>
    <row r="589" spans="6:17" x14ac:dyDescent="0.25">
      <c r="F589" s="120"/>
      <c r="G589" s="121"/>
      <c r="H589" s="120"/>
      <c r="I589" s="121"/>
      <c r="J589" s="121"/>
      <c r="K589" s="53"/>
      <c r="L589" s="120"/>
      <c r="M589" s="120"/>
      <c r="N589" s="120"/>
      <c r="O589" s="120"/>
      <c r="P589" s="120"/>
      <c r="Q589" s="120"/>
    </row>
    <row r="590" spans="6:17" x14ac:dyDescent="0.25">
      <c r="F590" s="120"/>
      <c r="G590" s="121"/>
      <c r="H590" s="120"/>
      <c r="I590" s="121"/>
      <c r="J590" s="121"/>
      <c r="K590" s="53"/>
      <c r="L590" s="120"/>
      <c r="M590" s="120"/>
      <c r="N590" s="120"/>
      <c r="O590" s="120"/>
      <c r="P590" s="120"/>
      <c r="Q590" s="120"/>
    </row>
    <row r="591" spans="6:17" x14ac:dyDescent="0.25">
      <c r="F591" s="120"/>
      <c r="G591" s="121"/>
      <c r="H591" s="120"/>
      <c r="I591" s="121"/>
      <c r="J591" s="121"/>
      <c r="K591" s="53"/>
      <c r="L591" s="120"/>
      <c r="M591" s="120"/>
      <c r="N591" s="120"/>
      <c r="O591" s="120"/>
      <c r="P591" s="120"/>
      <c r="Q591" s="120"/>
    </row>
    <row r="592" spans="6:17" x14ac:dyDescent="0.25">
      <c r="F592" s="120"/>
      <c r="G592" s="121"/>
      <c r="H592" s="120"/>
      <c r="I592" s="121"/>
      <c r="J592" s="121"/>
      <c r="K592" s="53"/>
      <c r="L592" s="120"/>
      <c r="M592" s="120"/>
      <c r="N592" s="120"/>
      <c r="O592" s="120"/>
      <c r="P592" s="120"/>
      <c r="Q592" s="120"/>
    </row>
    <row r="593" spans="6:17" x14ac:dyDescent="0.25">
      <c r="F593" s="120"/>
      <c r="G593" s="121"/>
      <c r="H593" s="120"/>
      <c r="I593" s="121"/>
      <c r="J593" s="121"/>
      <c r="K593" s="53"/>
      <c r="L593" s="120"/>
      <c r="M593" s="120"/>
      <c r="N593" s="120"/>
      <c r="O593" s="120"/>
      <c r="P593" s="120"/>
      <c r="Q593" s="120"/>
    </row>
    <row r="594" spans="6:17" x14ac:dyDescent="0.25">
      <c r="F594" s="120"/>
      <c r="G594" s="121"/>
      <c r="H594" s="120"/>
      <c r="I594" s="121"/>
      <c r="J594" s="121"/>
      <c r="K594" s="53"/>
      <c r="L594" s="120"/>
      <c r="M594" s="120"/>
      <c r="N594" s="120"/>
      <c r="O594" s="120"/>
      <c r="P594" s="120"/>
      <c r="Q594" s="120"/>
    </row>
    <row r="595" spans="6:17" x14ac:dyDescent="0.25">
      <c r="F595" s="120"/>
      <c r="G595" s="121"/>
      <c r="H595" s="120"/>
      <c r="I595" s="121"/>
      <c r="J595" s="121"/>
      <c r="K595" s="53"/>
      <c r="L595" s="120"/>
      <c r="M595" s="120"/>
      <c r="N595" s="120"/>
      <c r="O595" s="120"/>
      <c r="P595" s="120"/>
      <c r="Q595" s="120"/>
    </row>
    <row r="596" spans="6:17" x14ac:dyDescent="0.25">
      <c r="F596" s="120"/>
      <c r="G596" s="121"/>
      <c r="H596" s="120"/>
      <c r="I596" s="121"/>
      <c r="J596" s="121"/>
      <c r="K596" s="53"/>
      <c r="L596" s="120"/>
      <c r="M596" s="120"/>
      <c r="N596" s="120"/>
      <c r="O596" s="120"/>
      <c r="P596" s="120"/>
      <c r="Q596" s="120"/>
    </row>
    <row r="597" spans="6:17" x14ac:dyDescent="0.25">
      <c r="F597" s="120"/>
      <c r="G597" s="121"/>
      <c r="H597" s="120"/>
      <c r="I597" s="121"/>
      <c r="J597" s="121"/>
      <c r="K597" s="53"/>
      <c r="L597" s="120"/>
      <c r="M597" s="120"/>
      <c r="N597" s="120"/>
      <c r="O597" s="120"/>
      <c r="P597" s="120"/>
      <c r="Q597" s="120"/>
    </row>
    <row r="598" spans="6:17" x14ac:dyDescent="0.25">
      <c r="F598" s="120"/>
      <c r="G598" s="121"/>
      <c r="H598" s="120"/>
      <c r="I598" s="121"/>
      <c r="J598" s="121"/>
      <c r="K598" s="53"/>
      <c r="L598" s="120"/>
      <c r="M598" s="120"/>
      <c r="N598" s="120"/>
      <c r="O598" s="120"/>
      <c r="P598" s="120"/>
      <c r="Q598" s="120"/>
    </row>
    <row r="599" spans="6:17" x14ac:dyDescent="0.25">
      <c r="F599" s="120"/>
      <c r="G599" s="121"/>
      <c r="H599" s="120"/>
      <c r="I599" s="121"/>
      <c r="J599" s="121"/>
      <c r="K599" s="53"/>
      <c r="L599" s="120"/>
      <c r="M599" s="120"/>
      <c r="N599" s="120"/>
      <c r="O599" s="120"/>
      <c r="P599" s="120"/>
      <c r="Q599" s="120"/>
    </row>
    <row r="600" spans="6:17" x14ac:dyDescent="0.25">
      <c r="F600" s="120"/>
      <c r="G600" s="121"/>
      <c r="H600" s="120"/>
      <c r="I600" s="121"/>
      <c r="J600" s="121"/>
      <c r="K600" s="53"/>
      <c r="L600" s="120"/>
      <c r="M600" s="120"/>
      <c r="N600" s="120"/>
      <c r="O600" s="120"/>
      <c r="P600" s="120"/>
      <c r="Q600" s="120"/>
    </row>
    <row r="601" spans="6:17" x14ac:dyDescent="0.25">
      <c r="F601" s="120"/>
      <c r="G601" s="121"/>
      <c r="H601" s="120"/>
      <c r="I601" s="121"/>
      <c r="J601" s="121"/>
      <c r="K601" s="53"/>
      <c r="L601" s="120"/>
      <c r="M601" s="120"/>
      <c r="N601" s="120"/>
      <c r="O601" s="120"/>
      <c r="P601" s="120"/>
      <c r="Q601" s="120"/>
    </row>
    <row r="602" spans="6:17" x14ac:dyDescent="0.25">
      <c r="F602" s="120"/>
      <c r="G602" s="121"/>
      <c r="H602" s="120"/>
      <c r="I602" s="121"/>
      <c r="J602" s="121"/>
      <c r="K602" s="53"/>
      <c r="L602" s="120"/>
      <c r="M602" s="120"/>
      <c r="N602" s="120"/>
      <c r="O602" s="120"/>
      <c r="P602" s="120"/>
      <c r="Q602" s="120"/>
    </row>
    <row r="603" spans="6:17" x14ac:dyDescent="0.25">
      <c r="F603" s="120"/>
      <c r="G603" s="121"/>
      <c r="H603" s="120"/>
      <c r="I603" s="121"/>
      <c r="J603" s="121"/>
      <c r="K603" s="53"/>
      <c r="L603" s="120"/>
      <c r="M603" s="120"/>
      <c r="N603" s="120"/>
      <c r="O603" s="120"/>
      <c r="P603" s="120"/>
      <c r="Q603" s="120"/>
    </row>
    <row r="604" spans="6:17" x14ac:dyDescent="0.25">
      <c r="F604" s="120"/>
      <c r="G604" s="121"/>
      <c r="H604" s="120"/>
      <c r="I604" s="121"/>
      <c r="J604" s="121"/>
      <c r="K604" s="53"/>
      <c r="L604" s="120"/>
      <c r="M604" s="120"/>
      <c r="N604" s="120"/>
      <c r="O604" s="120"/>
      <c r="P604" s="120"/>
      <c r="Q604" s="120"/>
    </row>
    <row r="605" spans="6:17" x14ac:dyDescent="0.25">
      <c r="F605" s="120"/>
      <c r="G605" s="121"/>
      <c r="H605" s="120"/>
      <c r="I605" s="121"/>
      <c r="J605" s="121"/>
      <c r="K605" s="53"/>
      <c r="L605" s="120"/>
      <c r="M605" s="120"/>
      <c r="N605" s="120"/>
      <c r="O605" s="120"/>
      <c r="P605" s="120"/>
      <c r="Q605" s="120"/>
    </row>
    <row r="606" spans="6:17" x14ac:dyDescent="0.25">
      <c r="F606" s="120"/>
      <c r="G606" s="121"/>
      <c r="H606" s="120"/>
      <c r="I606" s="121"/>
      <c r="J606" s="121"/>
      <c r="K606" s="53"/>
      <c r="L606" s="120"/>
      <c r="M606" s="120"/>
      <c r="N606" s="120"/>
      <c r="O606" s="120"/>
      <c r="P606" s="120"/>
      <c r="Q606" s="120"/>
    </row>
    <row r="607" spans="6:17" x14ac:dyDescent="0.25">
      <c r="F607" s="120"/>
      <c r="G607" s="121"/>
      <c r="H607" s="120"/>
      <c r="I607" s="121"/>
      <c r="J607" s="121"/>
      <c r="K607" s="53"/>
      <c r="L607" s="120"/>
      <c r="M607" s="120"/>
      <c r="N607" s="120"/>
      <c r="O607" s="120"/>
      <c r="P607" s="120"/>
      <c r="Q607" s="120"/>
    </row>
    <row r="608" spans="6:17" x14ac:dyDescent="0.25">
      <c r="F608" s="120"/>
      <c r="G608" s="121"/>
      <c r="H608" s="120"/>
      <c r="I608" s="121"/>
      <c r="J608" s="121"/>
      <c r="K608" s="53"/>
      <c r="L608" s="120"/>
      <c r="M608" s="120"/>
      <c r="N608" s="120"/>
      <c r="O608" s="120"/>
      <c r="P608" s="120"/>
      <c r="Q608" s="120"/>
    </row>
    <row r="609" spans="6:17" x14ac:dyDescent="0.25">
      <c r="F609" s="120"/>
      <c r="G609" s="121"/>
      <c r="H609" s="120"/>
      <c r="I609" s="121"/>
      <c r="J609" s="121"/>
      <c r="K609" s="53"/>
      <c r="L609" s="120"/>
      <c r="M609" s="120"/>
      <c r="N609" s="120"/>
      <c r="O609" s="120"/>
      <c r="P609" s="120"/>
      <c r="Q609" s="120"/>
    </row>
    <row r="610" spans="6:17" x14ac:dyDescent="0.25">
      <c r="F610" s="120"/>
      <c r="G610" s="121"/>
      <c r="H610" s="120"/>
      <c r="I610" s="121"/>
      <c r="J610" s="121"/>
      <c r="K610" s="53"/>
      <c r="L610" s="120"/>
      <c r="M610" s="120"/>
      <c r="N610" s="120"/>
      <c r="O610" s="120"/>
      <c r="P610" s="120"/>
      <c r="Q610" s="120"/>
    </row>
    <row r="611" spans="6:17" x14ac:dyDescent="0.25">
      <c r="F611" s="120"/>
      <c r="G611" s="121"/>
      <c r="H611" s="120"/>
      <c r="I611" s="121"/>
      <c r="J611" s="121"/>
      <c r="K611" s="53"/>
      <c r="L611" s="120"/>
      <c r="M611" s="120"/>
      <c r="N611" s="120"/>
      <c r="O611" s="120"/>
      <c r="P611" s="120"/>
      <c r="Q611" s="120"/>
    </row>
    <row r="612" spans="6:17" x14ac:dyDescent="0.25">
      <c r="F612" s="120"/>
      <c r="G612" s="121"/>
      <c r="H612" s="120"/>
      <c r="I612" s="121"/>
      <c r="J612" s="121"/>
      <c r="K612" s="53"/>
      <c r="L612" s="120"/>
      <c r="M612" s="120"/>
      <c r="N612" s="120"/>
      <c r="O612" s="120"/>
      <c r="P612" s="120"/>
      <c r="Q612" s="120"/>
    </row>
    <row r="613" spans="6:17" x14ac:dyDescent="0.25">
      <c r="F613" s="120"/>
      <c r="G613" s="121"/>
      <c r="H613" s="120"/>
      <c r="I613" s="121"/>
      <c r="J613" s="121"/>
      <c r="K613" s="53"/>
      <c r="L613" s="120"/>
      <c r="M613" s="120"/>
      <c r="N613" s="120"/>
      <c r="O613" s="120"/>
      <c r="P613" s="120"/>
      <c r="Q613" s="120"/>
    </row>
    <row r="614" spans="6:17" x14ac:dyDescent="0.25">
      <c r="F614" s="120"/>
      <c r="G614" s="121"/>
      <c r="H614" s="120"/>
      <c r="I614" s="121"/>
      <c r="J614" s="121"/>
      <c r="K614" s="53"/>
      <c r="L614" s="120"/>
      <c r="M614" s="120"/>
      <c r="N614" s="120"/>
      <c r="O614" s="120"/>
      <c r="P614" s="120"/>
      <c r="Q614" s="120"/>
    </row>
    <row r="615" spans="6:17" x14ac:dyDescent="0.25">
      <c r="F615" s="120"/>
      <c r="G615" s="121"/>
      <c r="H615" s="120"/>
      <c r="I615" s="121"/>
      <c r="J615" s="121"/>
      <c r="K615" s="53"/>
      <c r="L615" s="120"/>
      <c r="M615" s="120"/>
      <c r="N615" s="120"/>
      <c r="O615" s="120"/>
      <c r="P615" s="120"/>
      <c r="Q615" s="120"/>
    </row>
    <row r="616" spans="6:17" x14ac:dyDescent="0.25">
      <c r="F616" s="120"/>
      <c r="G616" s="121"/>
      <c r="H616" s="120"/>
      <c r="I616" s="121"/>
      <c r="J616" s="121"/>
      <c r="K616" s="53"/>
      <c r="L616" s="120"/>
      <c r="M616" s="120"/>
      <c r="N616" s="120"/>
      <c r="O616" s="120"/>
      <c r="P616" s="120"/>
      <c r="Q616" s="120"/>
    </row>
    <row r="617" spans="6:17" x14ac:dyDescent="0.25">
      <c r="F617" s="120"/>
      <c r="G617" s="121"/>
      <c r="H617" s="120"/>
      <c r="I617" s="121"/>
      <c r="J617" s="121"/>
      <c r="K617" s="53"/>
      <c r="L617" s="120"/>
      <c r="M617" s="120"/>
      <c r="N617" s="120"/>
      <c r="O617" s="120"/>
      <c r="P617" s="120"/>
      <c r="Q617" s="120"/>
    </row>
    <row r="618" spans="6:17" x14ac:dyDescent="0.25">
      <c r="F618" s="120"/>
      <c r="G618" s="121"/>
      <c r="H618" s="120"/>
      <c r="I618" s="121"/>
      <c r="J618" s="121"/>
      <c r="K618" s="53"/>
      <c r="L618" s="120"/>
      <c r="M618" s="120"/>
      <c r="N618" s="120"/>
      <c r="O618" s="120"/>
      <c r="P618" s="120"/>
      <c r="Q618" s="120"/>
    </row>
    <row r="619" spans="6:17" x14ac:dyDescent="0.25">
      <c r="F619" s="120"/>
      <c r="G619" s="121"/>
      <c r="H619" s="120"/>
      <c r="I619" s="121"/>
      <c r="J619" s="121"/>
      <c r="K619" s="53"/>
      <c r="L619" s="120"/>
      <c r="M619" s="120"/>
      <c r="N619" s="120"/>
      <c r="O619" s="120"/>
      <c r="P619" s="120"/>
      <c r="Q619" s="120"/>
    </row>
    <row r="620" spans="6:17" x14ac:dyDescent="0.25">
      <c r="F620" s="120"/>
      <c r="G620" s="121"/>
      <c r="H620" s="120"/>
      <c r="I620" s="121"/>
      <c r="J620" s="121"/>
      <c r="K620" s="53"/>
      <c r="L620" s="120"/>
      <c r="M620" s="120"/>
      <c r="N620" s="120"/>
      <c r="O620" s="120"/>
      <c r="P620" s="120"/>
      <c r="Q620" s="120"/>
    </row>
    <row r="621" spans="6:17" x14ac:dyDescent="0.25">
      <c r="F621" s="120"/>
      <c r="G621" s="121"/>
      <c r="H621" s="120"/>
      <c r="I621" s="121"/>
      <c r="J621" s="121"/>
      <c r="K621" s="53"/>
      <c r="L621" s="120"/>
      <c r="M621" s="120"/>
      <c r="N621" s="120"/>
      <c r="O621" s="120"/>
      <c r="P621" s="120"/>
      <c r="Q621" s="120"/>
    </row>
    <row r="622" spans="6:17" x14ac:dyDescent="0.25">
      <c r="F622" s="120"/>
      <c r="G622" s="121"/>
      <c r="H622" s="120"/>
      <c r="I622" s="121"/>
      <c r="J622" s="121"/>
      <c r="K622" s="53"/>
      <c r="L622" s="120"/>
      <c r="M622" s="120"/>
      <c r="N622" s="120"/>
      <c r="O622" s="120"/>
      <c r="P622" s="120"/>
      <c r="Q622" s="120"/>
    </row>
    <row r="623" spans="6:17" x14ac:dyDescent="0.25">
      <c r="F623" s="120"/>
      <c r="G623" s="121"/>
      <c r="H623" s="120"/>
      <c r="I623" s="121"/>
      <c r="J623" s="121"/>
      <c r="K623" s="53"/>
      <c r="L623" s="120"/>
      <c r="M623" s="120"/>
      <c r="N623" s="120"/>
      <c r="O623" s="120"/>
      <c r="P623" s="120"/>
      <c r="Q623" s="120"/>
    </row>
    <row r="624" spans="6:17" x14ac:dyDescent="0.25">
      <c r="F624" s="120"/>
      <c r="G624" s="121"/>
      <c r="H624" s="120"/>
      <c r="I624" s="121"/>
      <c r="J624" s="121"/>
      <c r="K624" s="53"/>
      <c r="L624" s="120"/>
      <c r="M624" s="120"/>
      <c r="N624" s="120"/>
      <c r="O624" s="120"/>
      <c r="P624" s="120"/>
      <c r="Q624" s="120"/>
    </row>
    <row r="625" spans="6:17" x14ac:dyDescent="0.25">
      <c r="F625" s="120"/>
      <c r="G625" s="121"/>
      <c r="H625" s="120"/>
      <c r="I625" s="121"/>
      <c r="J625" s="121"/>
      <c r="K625" s="53"/>
      <c r="L625" s="120"/>
      <c r="M625" s="120"/>
      <c r="N625" s="120"/>
      <c r="O625" s="120"/>
      <c r="P625" s="120"/>
      <c r="Q625" s="120"/>
    </row>
    <row r="626" spans="6:17" x14ac:dyDescent="0.25">
      <c r="F626" s="120"/>
      <c r="G626" s="121"/>
      <c r="H626" s="120"/>
      <c r="I626" s="121"/>
      <c r="J626" s="121"/>
      <c r="K626" s="53"/>
      <c r="L626" s="120"/>
      <c r="M626" s="120"/>
      <c r="N626" s="120"/>
      <c r="O626" s="120"/>
      <c r="P626" s="120"/>
      <c r="Q626" s="120"/>
    </row>
    <row r="627" spans="6:17" x14ac:dyDescent="0.25">
      <c r="F627" s="120"/>
      <c r="G627" s="121"/>
      <c r="H627" s="120"/>
      <c r="I627" s="121"/>
      <c r="J627" s="121"/>
      <c r="K627" s="53"/>
      <c r="L627" s="120"/>
      <c r="M627" s="120"/>
      <c r="N627" s="120"/>
      <c r="O627" s="120"/>
      <c r="P627" s="120"/>
      <c r="Q627" s="120"/>
    </row>
    <row r="628" spans="6:17" x14ac:dyDescent="0.25">
      <c r="F628" s="120"/>
      <c r="G628" s="121"/>
      <c r="H628" s="120"/>
      <c r="I628" s="121"/>
      <c r="J628" s="121"/>
      <c r="K628" s="53"/>
      <c r="L628" s="120"/>
      <c r="M628" s="120"/>
      <c r="N628" s="120"/>
      <c r="O628" s="120"/>
      <c r="P628" s="120"/>
      <c r="Q628" s="120"/>
    </row>
    <row r="629" spans="6:17" x14ac:dyDescent="0.25">
      <c r="F629" s="120"/>
      <c r="G629" s="121"/>
      <c r="H629" s="120"/>
      <c r="I629" s="121"/>
      <c r="J629" s="121"/>
      <c r="K629" s="53"/>
      <c r="L629" s="120"/>
      <c r="M629" s="120"/>
      <c r="N629" s="120"/>
      <c r="O629" s="120"/>
      <c r="P629" s="120"/>
      <c r="Q629" s="120"/>
    </row>
    <row r="630" spans="6:17" x14ac:dyDescent="0.25">
      <c r="F630" s="120"/>
      <c r="G630" s="121"/>
      <c r="H630" s="120"/>
      <c r="I630" s="121"/>
      <c r="J630" s="121"/>
      <c r="K630" s="53"/>
      <c r="L630" s="120"/>
      <c r="M630" s="120"/>
      <c r="N630" s="120"/>
      <c r="O630" s="120"/>
      <c r="P630" s="120"/>
      <c r="Q630" s="120"/>
    </row>
    <row r="631" spans="6:17" x14ac:dyDescent="0.25">
      <c r="F631" s="120"/>
      <c r="G631" s="121"/>
      <c r="H631" s="120"/>
      <c r="I631" s="121"/>
      <c r="J631" s="121"/>
      <c r="K631" s="53"/>
      <c r="L631" s="120"/>
      <c r="M631" s="120"/>
      <c r="N631" s="120"/>
      <c r="O631" s="120"/>
      <c r="P631" s="120"/>
      <c r="Q631" s="120"/>
    </row>
    <row r="632" spans="6:17" x14ac:dyDescent="0.25">
      <c r="F632" s="120"/>
      <c r="G632" s="121"/>
      <c r="H632" s="120"/>
      <c r="I632" s="121"/>
      <c r="J632" s="121"/>
      <c r="K632" s="53"/>
      <c r="L632" s="120"/>
      <c r="M632" s="120"/>
      <c r="N632" s="120"/>
      <c r="O632" s="120"/>
      <c r="P632" s="120"/>
      <c r="Q632" s="120"/>
    </row>
    <row r="633" spans="6:17" x14ac:dyDescent="0.25">
      <c r="F633" s="120"/>
      <c r="G633" s="121"/>
      <c r="H633" s="120"/>
      <c r="I633" s="121"/>
      <c r="J633" s="121"/>
      <c r="K633" s="53"/>
      <c r="L633" s="120"/>
      <c r="M633" s="120"/>
      <c r="N633" s="120"/>
      <c r="O633" s="120"/>
      <c r="P633" s="120"/>
      <c r="Q633" s="120"/>
    </row>
    <row r="634" spans="6:17" x14ac:dyDescent="0.25">
      <c r="F634" s="120"/>
      <c r="G634" s="121"/>
      <c r="H634" s="120"/>
      <c r="I634" s="121"/>
      <c r="J634" s="121"/>
      <c r="K634" s="53"/>
      <c r="L634" s="120"/>
      <c r="M634" s="120"/>
      <c r="N634" s="120"/>
      <c r="O634" s="120"/>
      <c r="P634" s="120"/>
      <c r="Q634" s="120"/>
    </row>
    <row r="635" spans="6:17" x14ac:dyDescent="0.25">
      <c r="F635" s="120"/>
      <c r="G635" s="121"/>
      <c r="H635" s="120"/>
      <c r="I635" s="121"/>
      <c r="J635" s="121"/>
      <c r="K635" s="53"/>
      <c r="L635" s="120"/>
      <c r="M635" s="120"/>
      <c r="N635" s="120"/>
      <c r="O635" s="120"/>
      <c r="P635" s="120"/>
      <c r="Q635" s="120"/>
    </row>
    <row r="636" spans="6:17" x14ac:dyDescent="0.25">
      <c r="F636" s="120"/>
      <c r="G636" s="121"/>
      <c r="H636" s="120"/>
      <c r="I636" s="121"/>
      <c r="J636" s="121"/>
      <c r="K636" s="53"/>
      <c r="L636" s="120"/>
      <c r="M636" s="120"/>
      <c r="N636" s="120"/>
      <c r="O636" s="120"/>
      <c r="P636" s="120"/>
      <c r="Q636" s="120"/>
    </row>
    <row r="637" spans="6:17" x14ac:dyDescent="0.25">
      <c r="F637" s="120"/>
      <c r="G637" s="121"/>
      <c r="H637" s="120"/>
      <c r="I637" s="121"/>
      <c r="J637" s="121"/>
      <c r="K637" s="53"/>
      <c r="L637" s="120"/>
      <c r="M637" s="120"/>
      <c r="N637" s="120"/>
      <c r="O637" s="120"/>
      <c r="P637" s="120"/>
      <c r="Q637" s="120"/>
    </row>
    <row r="638" spans="6:17" x14ac:dyDescent="0.25">
      <c r="F638" s="120"/>
      <c r="G638" s="121"/>
      <c r="H638" s="120"/>
      <c r="I638" s="121"/>
      <c r="J638" s="121"/>
      <c r="K638" s="53"/>
      <c r="L638" s="120"/>
      <c r="M638" s="120"/>
      <c r="N638" s="120"/>
      <c r="O638" s="120"/>
      <c r="P638" s="120"/>
      <c r="Q638" s="120"/>
    </row>
    <row r="639" spans="6:17" x14ac:dyDescent="0.25">
      <c r="F639" s="120"/>
      <c r="G639" s="121"/>
      <c r="H639" s="120"/>
      <c r="I639" s="121"/>
      <c r="J639" s="121"/>
      <c r="K639" s="53"/>
      <c r="L639" s="120"/>
      <c r="M639" s="120"/>
      <c r="N639" s="120"/>
      <c r="O639" s="120"/>
      <c r="P639" s="120"/>
      <c r="Q639" s="120"/>
    </row>
    <row r="640" spans="6:17" x14ac:dyDescent="0.25">
      <c r="F640" s="120"/>
      <c r="G640" s="121"/>
      <c r="H640" s="120"/>
      <c r="I640" s="121"/>
      <c r="J640" s="121"/>
      <c r="K640" s="53"/>
      <c r="L640" s="120"/>
      <c r="M640" s="120"/>
      <c r="N640" s="120"/>
      <c r="O640" s="120"/>
      <c r="P640" s="120"/>
      <c r="Q640" s="120"/>
    </row>
    <row r="641" spans="6:17" x14ac:dyDescent="0.25">
      <c r="F641" s="120"/>
      <c r="G641" s="121"/>
      <c r="H641" s="120"/>
      <c r="I641" s="121"/>
      <c r="J641" s="121"/>
      <c r="K641" s="53"/>
      <c r="L641" s="120"/>
      <c r="M641" s="120"/>
      <c r="N641" s="120"/>
      <c r="O641" s="120"/>
      <c r="P641" s="120"/>
      <c r="Q641" s="120"/>
    </row>
    <row r="642" spans="6:17" x14ac:dyDescent="0.25">
      <c r="F642" s="120"/>
      <c r="G642" s="121"/>
      <c r="H642" s="120"/>
      <c r="I642" s="121"/>
      <c r="J642" s="121"/>
      <c r="K642" s="53"/>
      <c r="L642" s="120"/>
      <c r="M642" s="120"/>
      <c r="N642" s="120"/>
      <c r="O642" s="120"/>
      <c r="P642" s="120"/>
      <c r="Q642" s="120"/>
    </row>
    <row r="643" spans="6:17" x14ac:dyDescent="0.25">
      <c r="F643" s="120"/>
      <c r="G643" s="121"/>
      <c r="H643" s="120"/>
      <c r="I643" s="121"/>
      <c r="J643" s="121"/>
      <c r="K643" s="53"/>
      <c r="L643" s="120"/>
      <c r="M643" s="120"/>
      <c r="N643" s="120"/>
      <c r="O643" s="120"/>
      <c r="P643" s="120"/>
      <c r="Q643" s="120"/>
    </row>
    <row r="644" spans="6:17" x14ac:dyDescent="0.25">
      <c r="F644" s="120"/>
      <c r="G644" s="121"/>
      <c r="H644" s="120"/>
      <c r="I644" s="121"/>
      <c r="J644" s="121"/>
      <c r="K644" s="53"/>
      <c r="L644" s="120"/>
      <c r="M644" s="120"/>
      <c r="N644" s="120"/>
      <c r="O644" s="120"/>
      <c r="P644" s="120"/>
      <c r="Q644" s="120"/>
    </row>
    <row r="645" spans="6:17" x14ac:dyDescent="0.25">
      <c r="F645" s="120"/>
      <c r="G645" s="121"/>
      <c r="H645" s="120"/>
      <c r="I645" s="121"/>
      <c r="J645" s="121"/>
      <c r="K645" s="53"/>
      <c r="L645" s="120"/>
      <c r="M645" s="120"/>
      <c r="N645" s="120"/>
      <c r="O645" s="120"/>
      <c r="P645" s="120"/>
      <c r="Q645" s="120"/>
    </row>
    <row r="646" spans="6:17" x14ac:dyDescent="0.25">
      <c r="F646" s="120"/>
      <c r="G646" s="121"/>
      <c r="H646" s="120"/>
      <c r="I646" s="121"/>
      <c r="J646" s="121"/>
      <c r="K646" s="53"/>
      <c r="L646" s="120"/>
      <c r="M646" s="120"/>
      <c r="N646" s="120"/>
      <c r="O646" s="120"/>
      <c r="P646" s="120"/>
      <c r="Q646" s="120"/>
    </row>
    <row r="647" spans="6:17" x14ac:dyDescent="0.25">
      <c r="F647" s="120"/>
      <c r="G647" s="121"/>
      <c r="H647" s="120"/>
      <c r="I647" s="121"/>
      <c r="J647" s="121"/>
      <c r="K647" s="53"/>
      <c r="L647" s="120"/>
      <c r="M647" s="120"/>
      <c r="N647" s="120"/>
      <c r="O647" s="120"/>
      <c r="P647" s="120"/>
      <c r="Q647" s="120"/>
    </row>
    <row r="648" spans="6:17" x14ac:dyDescent="0.25">
      <c r="F648" s="120"/>
      <c r="G648" s="121"/>
      <c r="H648" s="120"/>
      <c r="I648" s="121"/>
      <c r="J648" s="121"/>
      <c r="K648" s="53"/>
      <c r="L648" s="120"/>
      <c r="M648" s="120"/>
      <c r="N648" s="120"/>
      <c r="O648" s="120"/>
      <c r="P648" s="120"/>
      <c r="Q648" s="120"/>
    </row>
    <row r="649" spans="6:17" x14ac:dyDescent="0.25">
      <c r="F649" s="120"/>
      <c r="G649" s="121"/>
      <c r="H649" s="120"/>
      <c r="I649" s="121"/>
      <c r="J649" s="121"/>
      <c r="K649" s="53"/>
      <c r="L649" s="120"/>
      <c r="M649" s="120"/>
      <c r="N649" s="120"/>
      <c r="O649" s="120"/>
      <c r="P649" s="120"/>
      <c r="Q649" s="120"/>
    </row>
    <row r="650" spans="6:17" x14ac:dyDescent="0.25">
      <c r="F650" s="120"/>
      <c r="G650" s="121"/>
      <c r="H650" s="120"/>
      <c r="I650" s="121"/>
      <c r="J650" s="121"/>
      <c r="K650" s="53"/>
      <c r="L650" s="120"/>
      <c r="M650" s="120"/>
      <c r="N650" s="120"/>
      <c r="O650" s="120"/>
      <c r="P650" s="120"/>
      <c r="Q650" s="120"/>
    </row>
    <row r="651" spans="6:17" x14ac:dyDescent="0.25">
      <c r="F651" s="120"/>
      <c r="G651" s="121"/>
      <c r="H651" s="120"/>
      <c r="I651" s="121"/>
      <c r="J651" s="121"/>
      <c r="K651" s="53"/>
      <c r="L651" s="120"/>
      <c r="M651" s="120"/>
      <c r="N651" s="120"/>
      <c r="O651" s="120"/>
      <c r="P651" s="120"/>
      <c r="Q651" s="120"/>
    </row>
    <row r="652" spans="6:17" x14ac:dyDescent="0.25">
      <c r="F652" s="120"/>
      <c r="G652" s="121"/>
      <c r="H652" s="120"/>
      <c r="I652" s="121"/>
      <c r="J652" s="121"/>
      <c r="K652" s="53"/>
      <c r="L652" s="120"/>
      <c r="M652" s="120"/>
      <c r="N652" s="120"/>
      <c r="O652" s="120"/>
      <c r="P652" s="120"/>
      <c r="Q652" s="120"/>
    </row>
    <row r="653" spans="6:17" x14ac:dyDescent="0.25">
      <c r="F653" s="120"/>
      <c r="G653" s="121"/>
      <c r="H653" s="120"/>
      <c r="I653" s="121"/>
      <c r="J653" s="121"/>
      <c r="K653" s="53"/>
      <c r="L653" s="120"/>
      <c r="M653" s="120"/>
      <c r="N653" s="120"/>
      <c r="O653" s="120"/>
      <c r="P653" s="120"/>
      <c r="Q653" s="120"/>
    </row>
    <row r="654" spans="6:17" x14ac:dyDescent="0.25">
      <c r="F654" s="120"/>
      <c r="G654" s="121"/>
      <c r="H654" s="120"/>
      <c r="I654" s="121"/>
      <c r="J654" s="121"/>
      <c r="K654" s="53"/>
      <c r="L654" s="120"/>
      <c r="M654" s="120"/>
      <c r="N654" s="120"/>
      <c r="O654" s="120"/>
      <c r="P654" s="120"/>
      <c r="Q654" s="120"/>
    </row>
    <row r="655" spans="6:17" x14ac:dyDescent="0.25">
      <c r="F655" s="120"/>
      <c r="G655" s="121"/>
      <c r="H655" s="120"/>
      <c r="I655" s="121"/>
      <c r="J655" s="121"/>
      <c r="K655" s="53"/>
      <c r="L655" s="120"/>
      <c r="M655" s="120"/>
      <c r="N655" s="120"/>
      <c r="O655" s="120"/>
      <c r="P655" s="120"/>
      <c r="Q655" s="120"/>
    </row>
    <row r="656" spans="6:17" x14ac:dyDescent="0.25">
      <c r="F656" s="120"/>
      <c r="G656" s="121"/>
      <c r="H656" s="120"/>
      <c r="I656" s="121"/>
      <c r="J656" s="121"/>
      <c r="K656" s="53"/>
      <c r="L656" s="120"/>
      <c r="M656" s="120"/>
      <c r="N656" s="120"/>
      <c r="O656" s="120"/>
      <c r="P656" s="120"/>
      <c r="Q656" s="120"/>
    </row>
    <row r="657" spans="6:17" x14ac:dyDescent="0.25">
      <c r="F657" s="120"/>
      <c r="G657" s="121"/>
      <c r="H657" s="120"/>
      <c r="I657" s="121"/>
      <c r="J657" s="121"/>
      <c r="K657" s="53"/>
      <c r="L657" s="120"/>
      <c r="M657" s="120"/>
      <c r="N657" s="120"/>
      <c r="O657" s="120"/>
      <c r="P657" s="120"/>
      <c r="Q657" s="120"/>
    </row>
    <row r="658" spans="6:17" x14ac:dyDescent="0.25">
      <c r="F658" s="120"/>
      <c r="G658" s="121"/>
      <c r="H658" s="120"/>
      <c r="I658" s="121"/>
      <c r="J658" s="121"/>
      <c r="K658" s="53"/>
      <c r="L658" s="120"/>
      <c r="M658" s="120"/>
      <c r="N658" s="120"/>
      <c r="O658" s="120"/>
      <c r="P658" s="120"/>
      <c r="Q658" s="120"/>
    </row>
    <row r="659" spans="6:17" x14ac:dyDescent="0.25">
      <c r="F659" s="120"/>
      <c r="G659" s="121"/>
      <c r="H659" s="120"/>
      <c r="I659" s="121"/>
      <c r="J659" s="121"/>
      <c r="K659" s="53"/>
      <c r="L659" s="120"/>
      <c r="M659" s="120"/>
      <c r="N659" s="120"/>
      <c r="O659" s="120"/>
      <c r="P659" s="120"/>
      <c r="Q659" s="120"/>
    </row>
    <row r="660" spans="6:17" x14ac:dyDescent="0.25">
      <c r="F660" s="120"/>
      <c r="G660" s="121"/>
      <c r="H660" s="120"/>
      <c r="I660" s="121"/>
      <c r="J660" s="121"/>
      <c r="K660" s="53"/>
      <c r="L660" s="120"/>
      <c r="M660" s="120"/>
      <c r="N660" s="120"/>
      <c r="O660" s="120"/>
      <c r="P660" s="120"/>
      <c r="Q660" s="120"/>
    </row>
    <row r="661" spans="6:17" x14ac:dyDescent="0.25">
      <c r="F661" s="120"/>
      <c r="G661" s="121"/>
      <c r="H661" s="120"/>
      <c r="I661" s="121"/>
      <c r="J661" s="121"/>
      <c r="K661" s="53"/>
      <c r="L661" s="120"/>
      <c r="M661" s="120"/>
      <c r="N661" s="120"/>
      <c r="O661" s="120"/>
      <c r="P661" s="120"/>
      <c r="Q661" s="120"/>
    </row>
    <row r="662" spans="6:17" x14ac:dyDescent="0.25">
      <c r="F662" s="120"/>
      <c r="G662" s="121"/>
      <c r="H662" s="120"/>
      <c r="I662" s="121"/>
      <c r="J662" s="121"/>
      <c r="K662" s="53"/>
      <c r="L662" s="120"/>
      <c r="M662" s="120"/>
      <c r="N662" s="120"/>
      <c r="O662" s="120"/>
      <c r="P662" s="120"/>
      <c r="Q662" s="120"/>
    </row>
    <row r="663" spans="6:17" x14ac:dyDescent="0.25">
      <c r="F663" s="120"/>
      <c r="G663" s="121"/>
      <c r="H663" s="120"/>
      <c r="I663" s="121"/>
      <c r="J663" s="121"/>
      <c r="K663" s="53"/>
      <c r="L663" s="120"/>
      <c r="M663" s="120"/>
      <c r="N663" s="120"/>
      <c r="O663" s="120"/>
      <c r="P663" s="120"/>
      <c r="Q663" s="120"/>
    </row>
    <row r="664" spans="6:17" x14ac:dyDescent="0.25">
      <c r="F664" s="120"/>
      <c r="G664" s="121"/>
      <c r="H664" s="120"/>
      <c r="I664" s="121"/>
      <c r="J664" s="121"/>
      <c r="K664" s="53"/>
      <c r="L664" s="120"/>
      <c r="M664" s="120"/>
      <c r="N664" s="120"/>
      <c r="O664" s="120"/>
      <c r="P664" s="120"/>
      <c r="Q664" s="120"/>
    </row>
    <row r="665" spans="6:17" x14ac:dyDescent="0.25">
      <c r="F665" s="120"/>
      <c r="G665" s="121"/>
      <c r="H665" s="120"/>
      <c r="I665" s="121"/>
      <c r="J665" s="121"/>
      <c r="K665" s="53"/>
      <c r="L665" s="120"/>
      <c r="M665" s="120"/>
      <c r="N665" s="120"/>
      <c r="O665" s="120"/>
      <c r="P665" s="120"/>
      <c r="Q665" s="120"/>
    </row>
    <row r="666" spans="6:17" x14ac:dyDescent="0.25">
      <c r="F666" s="120"/>
      <c r="G666" s="121"/>
      <c r="H666" s="120"/>
      <c r="I666" s="121"/>
      <c r="J666" s="121"/>
      <c r="K666" s="53"/>
      <c r="L666" s="120"/>
      <c r="M666" s="120"/>
      <c r="N666" s="120"/>
      <c r="O666" s="120"/>
      <c r="P666" s="120"/>
      <c r="Q666" s="120"/>
    </row>
    <row r="667" spans="6:17" x14ac:dyDescent="0.25">
      <c r="F667" s="120"/>
      <c r="G667" s="121"/>
      <c r="H667" s="120"/>
      <c r="I667" s="121"/>
      <c r="J667" s="121"/>
      <c r="K667" s="53"/>
      <c r="L667" s="120"/>
      <c r="M667" s="120"/>
      <c r="N667" s="120"/>
      <c r="O667" s="120"/>
      <c r="P667" s="120"/>
      <c r="Q667" s="120"/>
    </row>
    <row r="668" spans="6:17" x14ac:dyDescent="0.25">
      <c r="F668" s="120"/>
      <c r="G668" s="121"/>
      <c r="H668" s="120"/>
      <c r="I668" s="121"/>
      <c r="J668" s="121"/>
      <c r="K668" s="53"/>
      <c r="L668" s="120"/>
      <c r="M668" s="120"/>
      <c r="N668" s="120"/>
      <c r="O668" s="120"/>
      <c r="P668" s="120"/>
      <c r="Q668" s="120"/>
    </row>
    <row r="669" spans="6:17" x14ac:dyDescent="0.25">
      <c r="F669" s="120"/>
      <c r="G669" s="121"/>
      <c r="H669" s="120"/>
      <c r="I669" s="121"/>
      <c r="J669" s="121"/>
      <c r="K669" s="53"/>
      <c r="L669" s="120"/>
      <c r="M669" s="120"/>
      <c r="N669" s="120"/>
      <c r="O669" s="120"/>
      <c r="P669" s="120"/>
      <c r="Q669" s="120"/>
    </row>
    <row r="670" spans="6:17" x14ac:dyDescent="0.25">
      <c r="F670" s="120"/>
      <c r="G670" s="121"/>
      <c r="H670" s="120"/>
      <c r="I670" s="121"/>
      <c r="J670" s="121"/>
      <c r="K670" s="53"/>
      <c r="L670" s="120"/>
      <c r="M670" s="120"/>
      <c r="N670" s="120"/>
      <c r="O670" s="120"/>
      <c r="P670" s="120"/>
      <c r="Q670" s="120"/>
    </row>
    <row r="671" spans="6:17" x14ac:dyDescent="0.25">
      <c r="F671" s="120"/>
      <c r="G671" s="121"/>
      <c r="H671" s="120"/>
      <c r="I671" s="121"/>
      <c r="J671" s="121"/>
      <c r="K671" s="53"/>
      <c r="L671" s="120"/>
      <c r="M671" s="120"/>
      <c r="N671" s="120"/>
      <c r="O671" s="120"/>
      <c r="P671" s="120"/>
      <c r="Q671" s="120"/>
    </row>
    <row r="672" spans="6:17" x14ac:dyDescent="0.25">
      <c r="F672" s="120"/>
      <c r="G672" s="121"/>
      <c r="H672" s="120"/>
      <c r="I672" s="121"/>
      <c r="J672" s="121"/>
      <c r="K672" s="53"/>
      <c r="L672" s="120"/>
      <c r="M672" s="120"/>
      <c r="N672" s="120"/>
      <c r="O672" s="120"/>
      <c r="P672" s="120"/>
      <c r="Q672" s="120"/>
    </row>
    <row r="673" spans="6:17" x14ac:dyDescent="0.25">
      <c r="F673" s="120"/>
      <c r="G673" s="121"/>
      <c r="H673" s="120"/>
      <c r="I673" s="121"/>
      <c r="J673" s="121"/>
      <c r="K673" s="53"/>
      <c r="L673" s="120"/>
      <c r="M673" s="120"/>
      <c r="N673" s="120"/>
      <c r="O673" s="120"/>
      <c r="P673" s="120"/>
      <c r="Q673" s="120"/>
    </row>
    <row r="674" spans="6:17" x14ac:dyDescent="0.25">
      <c r="F674" s="120"/>
      <c r="G674" s="121"/>
      <c r="H674" s="120"/>
      <c r="I674" s="121"/>
      <c r="J674" s="121"/>
      <c r="K674" s="53"/>
      <c r="L674" s="120"/>
      <c r="M674" s="120"/>
      <c r="N674" s="120"/>
      <c r="O674" s="120"/>
      <c r="P674" s="120"/>
      <c r="Q674" s="120"/>
    </row>
    <row r="675" spans="6:17" x14ac:dyDescent="0.25">
      <c r="F675" s="120"/>
      <c r="G675" s="121"/>
      <c r="H675" s="120"/>
      <c r="I675" s="121"/>
      <c r="J675" s="121"/>
      <c r="K675" s="53"/>
      <c r="L675" s="120"/>
      <c r="M675" s="120"/>
      <c r="N675" s="120"/>
      <c r="O675" s="120"/>
      <c r="P675" s="120"/>
      <c r="Q675" s="120"/>
    </row>
    <row r="676" spans="6:17" x14ac:dyDescent="0.25">
      <c r="F676" s="120"/>
      <c r="G676" s="121"/>
      <c r="H676" s="120"/>
      <c r="I676" s="121"/>
      <c r="J676" s="121"/>
      <c r="K676" s="53"/>
      <c r="L676" s="120"/>
      <c r="M676" s="120"/>
      <c r="N676" s="120"/>
      <c r="O676" s="120"/>
      <c r="P676" s="120"/>
      <c r="Q676" s="120"/>
    </row>
    <row r="677" spans="6:17" x14ac:dyDescent="0.25">
      <c r="F677" s="120"/>
      <c r="G677" s="121"/>
      <c r="H677" s="120"/>
      <c r="I677" s="121"/>
      <c r="J677" s="121"/>
      <c r="K677" s="53"/>
      <c r="L677" s="120"/>
      <c r="M677" s="120"/>
      <c r="N677" s="120"/>
      <c r="O677" s="120"/>
      <c r="P677" s="120"/>
      <c r="Q677" s="120"/>
    </row>
    <row r="678" spans="6:17" x14ac:dyDescent="0.25">
      <c r="F678" s="120"/>
      <c r="G678" s="121"/>
      <c r="H678" s="120"/>
      <c r="I678" s="121"/>
      <c r="J678" s="121"/>
      <c r="K678" s="53"/>
      <c r="L678" s="120"/>
      <c r="M678" s="120"/>
      <c r="N678" s="120"/>
      <c r="O678" s="120"/>
      <c r="P678" s="120"/>
      <c r="Q678" s="120"/>
    </row>
    <row r="679" spans="6:17" x14ac:dyDescent="0.25">
      <c r="F679" s="120"/>
      <c r="G679" s="121"/>
      <c r="H679" s="120"/>
      <c r="I679" s="121"/>
      <c r="J679" s="121"/>
      <c r="K679" s="53"/>
      <c r="L679" s="120"/>
      <c r="M679" s="120"/>
      <c r="N679" s="120"/>
      <c r="O679" s="120"/>
      <c r="P679" s="120"/>
      <c r="Q679" s="120"/>
    </row>
    <row r="680" spans="6:17" x14ac:dyDescent="0.25">
      <c r="F680" s="120"/>
      <c r="G680" s="121"/>
      <c r="H680" s="120"/>
      <c r="I680" s="121"/>
      <c r="J680" s="121"/>
      <c r="K680" s="53"/>
      <c r="L680" s="120"/>
      <c r="M680" s="120"/>
      <c r="N680" s="120"/>
      <c r="O680" s="120"/>
      <c r="P680" s="120"/>
      <c r="Q680" s="120"/>
    </row>
    <row r="681" spans="6:17" x14ac:dyDescent="0.25">
      <c r="F681" s="120"/>
      <c r="G681" s="121"/>
      <c r="H681" s="120"/>
      <c r="I681" s="121"/>
      <c r="J681" s="121"/>
      <c r="K681" s="53"/>
      <c r="L681" s="120"/>
      <c r="M681" s="120"/>
      <c r="N681" s="120"/>
      <c r="O681" s="120"/>
      <c r="P681" s="120"/>
      <c r="Q681" s="120"/>
    </row>
    <row r="682" spans="6:17" x14ac:dyDescent="0.25">
      <c r="F682" s="120"/>
      <c r="G682" s="121"/>
      <c r="H682" s="120"/>
      <c r="I682" s="121"/>
      <c r="J682" s="121"/>
      <c r="K682" s="53"/>
      <c r="L682" s="120"/>
      <c r="M682" s="120"/>
      <c r="N682" s="120"/>
      <c r="O682" s="120"/>
      <c r="P682" s="120"/>
      <c r="Q682" s="120"/>
    </row>
    <row r="683" spans="6:17" x14ac:dyDescent="0.25">
      <c r="F683" s="120"/>
      <c r="G683" s="121"/>
      <c r="H683" s="120"/>
      <c r="I683" s="121"/>
      <c r="J683" s="121"/>
      <c r="K683" s="53"/>
      <c r="L683" s="120"/>
      <c r="M683" s="120"/>
      <c r="N683" s="120"/>
      <c r="O683" s="120"/>
      <c r="P683" s="120"/>
      <c r="Q683" s="120"/>
    </row>
    <row r="684" spans="6:17" x14ac:dyDescent="0.25">
      <c r="F684" s="120"/>
      <c r="G684" s="121"/>
      <c r="H684" s="120"/>
      <c r="I684" s="121"/>
      <c r="J684" s="121"/>
      <c r="K684" s="53"/>
      <c r="L684" s="120"/>
      <c r="M684" s="120"/>
      <c r="N684" s="120"/>
      <c r="O684" s="120"/>
      <c r="P684" s="120"/>
      <c r="Q684" s="120"/>
    </row>
    <row r="685" spans="6:17" x14ac:dyDescent="0.25">
      <c r="F685" s="120"/>
      <c r="G685" s="121"/>
      <c r="H685" s="120"/>
      <c r="I685" s="121"/>
      <c r="J685" s="121"/>
      <c r="K685" s="53"/>
      <c r="L685" s="120"/>
      <c r="M685" s="120"/>
      <c r="N685" s="120"/>
      <c r="O685" s="120"/>
      <c r="P685" s="120"/>
      <c r="Q685" s="120"/>
    </row>
    <row r="686" spans="6:17" x14ac:dyDescent="0.25">
      <c r="F686" s="120"/>
      <c r="G686" s="121"/>
      <c r="H686" s="120"/>
      <c r="I686" s="121"/>
      <c r="J686" s="121"/>
      <c r="K686" s="53"/>
      <c r="L686" s="120"/>
      <c r="M686" s="120"/>
      <c r="N686" s="120"/>
      <c r="O686" s="120"/>
      <c r="P686" s="120"/>
      <c r="Q686" s="120"/>
    </row>
    <row r="687" spans="6:17" x14ac:dyDescent="0.25">
      <c r="F687" s="120"/>
      <c r="G687" s="121"/>
      <c r="H687" s="120"/>
      <c r="I687" s="121"/>
      <c r="J687" s="121"/>
      <c r="K687" s="53"/>
      <c r="L687" s="120"/>
      <c r="M687" s="120"/>
      <c r="N687" s="120"/>
      <c r="O687" s="120"/>
      <c r="P687" s="120"/>
      <c r="Q687" s="120"/>
    </row>
    <row r="688" spans="6:17" x14ac:dyDescent="0.25">
      <c r="F688" s="120"/>
      <c r="G688" s="121"/>
      <c r="H688" s="120"/>
      <c r="I688" s="121"/>
      <c r="J688" s="121"/>
      <c r="K688" s="53"/>
      <c r="L688" s="120"/>
      <c r="M688" s="120"/>
      <c r="N688" s="120"/>
      <c r="O688" s="120"/>
      <c r="P688" s="120"/>
      <c r="Q688" s="120"/>
    </row>
    <row r="689" spans="6:17" x14ac:dyDescent="0.25">
      <c r="F689" s="120"/>
      <c r="G689" s="121"/>
      <c r="H689" s="120"/>
      <c r="I689" s="121"/>
      <c r="J689" s="121"/>
      <c r="K689" s="53"/>
      <c r="L689" s="120"/>
      <c r="M689" s="120"/>
      <c r="N689" s="120"/>
      <c r="O689" s="120"/>
      <c r="P689" s="120"/>
      <c r="Q689" s="120"/>
    </row>
    <row r="690" spans="6:17" x14ac:dyDescent="0.25">
      <c r="F690" s="120"/>
      <c r="G690" s="121"/>
      <c r="H690" s="120"/>
      <c r="I690" s="121"/>
      <c r="J690" s="121"/>
      <c r="K690" s="53"/>
      <c r="L690" s="120"/>
      <c r="M690" s="120"/>
      <c r="N690" s="120"/>
      <c r="O690" s="120"/>
      <c r="P690" s="120"/>
      <c r="Q690" s="120"/>
    </row>
    <row r="691" spans="6:17" x14ac:dyDescent="0.25">
      <c r="F691" s="120"/>
      <c r="G691" s="121"/>
      <c r="H691" s="120"/>
      <c r="I691" s="121"/>
      <c r="J691" s="121"/>
      <c r="K691" s="53"/>
      <c r="L691" s="120"/>
      <c r="M691" s="120"/>
      <c r="N691" s="120"/>
      <c r="O691" s="120"/>
      <c r="P691" s="120"/>
      <c r="Q691" s="120"/>
    </row>
    <row r="692" spans="6:17" x14ac:dyDescent="0.25">
      <c r="F692" s="120"/>
      <c r="G692" s="121"/>
      <c r="H692" s="120"/>
      <c r="I692" s="121"/>
      <c r="J692" s="121"/>
      <c r="K692" s="53"/>
      <c r="L692" s="120"/>
      <c r="M692" s="120"/>
      <c r="N692" s="120"/>
      <c r="O692" s="120"/>
      <c r="P692" s="120"/>
      <c r="Q692" s="120"/>
    </row>
    <row r="693" spans="6:17" x14ac:dyDescent="0.25">
      <c r="F693" s="120"/>
      <c r="G693" s="121"/>
      <c r="H693" s="120"/>
      <c r="I693" s="121"/>
      <c r="J693" s="121"/>
      <c r="K693" s="53"/>
      <c r="L693" s="120"/>
      <c r="M693" s="120"/>
      <c r="N693" s="120"/>
      <c r="O693" s="120"/>
      <c r="P693" s="120"/>
      <c r="Q693" s="120"/>
    </row>
    <row r="694" spans="6:17" x14ac:dyDescent="0.25">
      <c r="F694" s="120"/>
      <c r="G694" s="121"/>
      <c r="H694" s="120"/>
      <c r="I694" s="121"/>
      <c r="J694" s="121"/>
      <c r="K694" s="53"/>
      <c r="L694" s="120"/>
      <c r="M694" s="120"/>
      <c r="N694" s="120"/>
      <c r="O694" s="120"/>
      <c r="P694" s="120"/>
      <c r="Q694" s="120"/>
    </row>
    <row r="695" spans="6:17" x14ac:dyDescent="0.25">
      <c r="F695" s="120"/>
      <c r="G695" s="121"/>
      <c r="H695" s="120"/>
      <c r="I695" s="121"/>
      <c r="J695" s="121"/>
      <c r="K695" s="53"/>
      <c r="L695" s="120"/>
      <c r="M695" s="120"/>
      <c r="N695" s="120"/>
      <c r="O695" s="120"/>
      <c r="P695" s="120"/>
      <c r="Q695" s="120"/>
    </row>
    <row r="696" spans="6:17" x14ac:dyDescent="0.25">
      <c r="F696" s="120"/>
      <c r="G696" s="121"/>
      <c r="H696" s="120"/>
      <c r="I696" s="121"/>
      <c r="J696" s="121"/>
      <c r="K696" s="53"/>
      <c r="L696" s="120"/>
      <c r="M696" s="120"/>
      <c r="N696" s="120"/>
      <c r="O696" s="120"/>
      <c r="P696" s="120"/>
      <c r="Q696" s="120"/>
    </row>
    <row r="697" spans="6:17" x14ac:dyDescent="0.25">
      <c r="F697" s="120"/>
      <c r="G697" s="121"/>
      <c r="H697" s="120"/>
      <c r="I697" s="121"/>
      <c r="J697" s="121"/>
      <c r="K697" s="53"/>
      <c r="L697" s="120"/>
      <c r="M697" s="120"/>
      <c r="N697" s="120"/>
      <c r="O697" s="120"/>
      <c r="P697" s="120"/>
      <c r="Q697" s="120"/>
    </row>
    <row r="698" spans="6:17" x14ac:dyDescent="0.25">
      <c r="F698" s="120"/>
      <c r="G698" s="121"/>
      <c r="H698" s="120"/>
      <c r="I698" s="121"/>
      <c r="J698" s="121"/>
      <c r="K698" s="53"/>
      <c r="L698" s="120"/>
      <c r="M698" s="120"/>
      <c r="N698" s="120"/>
      <c r="O698" s="120"/>
      <c r="P698" s="120"/>
      <c r="Q698" s="120"/>
    </row>
    <row r="699" spans="6:17" x14ac:dyDescent="0.25">
      <c r="F699" s="120"/>
      <c r="G699" s="121"/>
      <c r="H699" s="120"/>
      <c r="I699" s="121"/>
      <c r="J699" s="121"/>
      <c r="K699" s="53"/>
      <c r="L699" s="120"/>
      <c r="M699" s="120"/>
      <c r="N699" s="120"/>
      <c r="O699" s="120"/>
      <c r="P699" s="120"/>
      <c r="Q699" s="120"/>
    </row>
    <row r="700" spans="6:17" x14ac:dyDescent="0.25">
      <c r="F700" s="120"/>
      <c r="G700" s="121"/>
      <c r="H700" s="120"/>
      <c r="I700" s="121"/>
      <c r="J700" s="121"/>
      <c r="K700" s="53"/>
      <c r="L700" s="120"/>
      <c r="M700" s="120"/>
      <c r="N700" s="120"/>
      <c r="O700" s="120"/>
      <c r="P700" s="120"/>
      <c r="Q700" s="120"/>
    </row>
    <row r="701" spans="6:17" x14ac:dyDescent="0.25">
      <c r="F701" s="120"/>
      <c r="G701" s="121"/>
      <c r="H701" s="120"/>
      <c r="I701" s="121"/>
      <c r="J701" s="121"/>
      <c r="K701" s="53"/>
      <c r="L701" s="120"/>
      <c r="M701" s="120"/>
      <c r="N701" s="120"/>
      <c r="O701" s="120"/>
      <c r="P701" s="120"/>
      <c r="Q701" s="120"/>
    </row>
    <row r="702" spans="6:17" x14ac:dyDescent="0.25">
      <c r="F702" s="120"/>
      <c r="G702" s="121"/>
      <c r="H702" s="120"/>
      <c r="I702" s="121"/>
      <c r="J702" s="121"/>
      <c r="K702" s="53"/>
      <c r="L702" s="120"/>
      <c r="M702" s="120"/>
      <c r="N702" s="120"/>
      <c r="O702" s="120"/>
      <c r="P702" s="120"/>
      <c r="Q702" s="120"/>
    </row>
    <row r="703" spans="6:17" x14ac:dyDescent="0.25">
      <c r="F703" s="120"/>
      <c r="G703" s="121"/>
      <c r="H703" s="120"/>
      <c r="I703" s="121"/>
      <c r="J703" s="121"/>
      <c r="K703" s="53"/>
      <c r="L703" s="120"/>
      <c r="M703" s="120"/>
      <c r="N703" s="120"/>
      <c r="O703" s="120"/>
      <c r="P703" s="120"/>
      <c r="Q703" s="120"/>
    </row>
    <row r="704" spans="6:17" x14ac:dyDescent="0.25">
      <c r="F704" s="120"/>
      <c r="G704" s="121"/>
      <c r="H704" s="120"/>
      <c r="I704" s="121"/>
      <c r="J704" s="121"/>
      <c r="K704" s="53"/>
      <c r="L704" s="120"/>
      <c r="M704" s="120"/>
      <c r="N704" s="120"/>
      <c r="O704" s="120"/>
      <c r="P704" s="120"/>
      <c r="Q704" s="120"/>
    </row>
    <row r="705" spans="6:17" x14ac:dyDescent="0.25">
      <c r="F705" s="120"/>
      <c r="G705" s="121"/>
      <c r="H705" s="120"/>
      <c r="I705" s="121"/>
      <c r="J705" s="121"/>
      <c r="K705" s="53"/>
      <c r="L705" s="120"/>
      <c r="M705" s="120"/>
      <c r="N705" s="120"/>
      <c r="O705" s="120"/>
      <c r="P705" s="120"/>
      <c r="Q705" s="120"/>
    </row>
    <row r="706" spans="6:17" x14ac:dyDescent="0.25">
      <c r="F706" s="120"/>
      <c r="G706" s="121"/>
      <c r="H706" s="120"/>
      <c r="I706" s="121"/>
      <c r="J706" s="121"/>
      <c r="K706" s="53"/>
      <c r="L706" s="120"/>
      <c r="M706" s="120"/>
      <c r="N706" s="120"/>
      <c r="O706" s="120"/>
      <c r="P706" s="120"/>
      <c r="Q706" s="120"/>
    </row>
    <row r="707" spans="6:17" x14ac:dyDescent="0.25">
      <c r="F707" s="120"/>
      <c r="G707" s="121"/>
      <c r="H707" s="120"/>
      <c r="I707" s="121"/>
      <c r="J707" s="121"/>
      <c r="K707" s="53"/>
      <c r="L707" s="120"/>
      <c r="M707" s="120"/>
      <c r="N707" s="120"/>
      <c r="O707" s="120"/>
      <c r="P707" s="120"/>
      <c r="Q707" s="120"/>
    </row>
    <row r="708" spans="6:17" x14ac:dyDescent="0.25">
      <c r="F708" s="120"/>
      <c r="G708" s="121"/>
      <c r="H708" s="120"/>
      <c r="I708" s="121"/>
      <c r="J708" s="121"/>
      <c r="K708" s="53"/>
      <c r="L708" s="120"/>
      <c r="M708" s="120"/>
      <c r="N708" s="120"/>
      <c r="O708" s="120"/>
      <c r="P708" s="120"/>
      <c r="Q708" s="120"/>
    </row>
    <row r="709" spans="6:17" x14ac:dyDescent="0.25">
      <c r="F709" s="120"/>
      <c r="G709" s="121"/>
      <c r="H709" s="120"/>
      <c r="I709" s="121"/>
      <c r="J709" s="121"/>
      <c r="K709" s="53"/>
      <c r="L709" s="120"/>
      <c r="M709" s="120"/>
      <c r="N709" s="120"/>
      <c r="O709" s="120"/>
      <c r="P709" s="120"/>
      <c r="Q709" s="120"/>
    </row>
    <row r="710" spans="6:17" x14ac:dyDescent="0.25">
      <c r="F710" s="120"/>
      <c r="G710" s="121"/>
      <c r="H710" s="120"/>
      <c r="I710" s="121"/>
      <c r="J710" s="121"/>
      <c r="K710" s="53"/>
      <c r="L710" s="120"/>
      <c r="M710" s="120"/>
      <c r="N710" s="120"/>
      <c r="O710" s="120"/>
      <c r="P710" s="120"/>
      <c r="Q710" s="120"/>
    </row>
    <row r="711" spans="6:17" x14ac:dyDescent="0.25">
      <c r="F711" s="120"/>
      <c r="G711" s="121"/>
      <c r="H711" s="120"/>
      <c r="I711" s="121"/>
      <c r="J711" s="121"/>
      <c r="K711" s="53"/>
      <c r="L711" s="120"/>
      <c r="M711" s="120"/>
      <c r="N711" s="120"/>
      <c r="O711" s="120"/>
      <c r="P711" s="120"/>
      <c r="Q711" s="120"/>
    </row>
    <row r="712" spans="6:17" x14ac:dyDescent="0.25">
      <c r="F712" s="120"/>
      <c r="G712" s="121"/>
      <c r="H712" s="120"/>
      <c r="I712" s="121"/>
      <c r="J712" s="121"/>
      <c r="K712" s="53"/>
      <c r="L712" s="120"/>
      <c r="M712" s="120"/>
      <c r="N712" s="120"/>
      <c r="O712" s="120"/>
      <c r="P712" s="120"/>
      <c r="Q712" s="120"/>
    </row>
    <row r="713" spans="6:17" x14ac:dyDescent="0.25">
      <c r="F713" s="120"/>
      <c r="G713" s="121"/>
      <c r="H713" s="120"/>
      <c r="I713" s="121"/>
      <c r="J713" s="121"/>
      <c r="K713" s="53"/>
      <c r="L713" s="120"/>
      <c r="M713" s="120"/>
      <c r="N713" s="120"/>
      <c r="O713" s="120"/>
      <c r="P713" s="120"/>
      <c r="Q713" s="120"/>
    </row>
    <row r="714" spans="6:17" x14ac:dyDescent="0.25">
      <c r="F714" s="120"/>
      <c r="G714" s="121"/>
      <c r="H714" s="120"/>
      <c r="I714" s="121"/>
      <c r="J714" s="121"/>
      <c r="K714" s="53"/>
      <c r="L714" s="120"/>
      <c r="M714" s="120"/>
      <c r="N714" s="120"/>
      <c r="O714" s="120"/>
      <c r="P714" s="120"/>
      <c r="Q714" s="120"/>
    </row>
    <row r="715" spans="6:17" x14ac:dyDescent="0.25">
      <c r="F715" s="120"/>
      <c r="G715" s="121"/>
      <c r="H715" s="120"/>
      <c r="I715" s="121"/>
      <c r="J715" s="121"/>
      <c r="K715" s="53"/>
      <c r="L715" s="120"/>
      <c r="M715" s="120"/>
      <c r="N715" s="120"/>
      <c r="O715" s="120"/>
      <c r="P715" s="120"/>
      <c r="Q715" s="120"/>
    </row>
    <row r="716" spans="6:17" x14ac:dyDescent="0.25">
      <c r="F716" s="120"/>
      <c r="G716" s="121"/>
      <c r="H716" s="120"/>
      <c r="I716" s="121"/>
      <c r="J716" s="121"/>
      <c r="K716" s="53"/>
      <c r="L716" s="120"/>
      <c r="M716" s="120"/>
      <c r="N716" s="120"/>
      <c r="O716" s="120"/>
      <c r="P716" s="120"/>
      <c r="Q716" s="120"/>
    </row>
    <row r="717" spans="6:17" x14ac:dyDescent="0.25">
      <c r="F717" s="120"/>
      <c r="G717" s="121"/>
      <c r="H717" s="120"/>
      <c r="I717" s="121"/>
      <c r="J717" s="121"/>
      <c r="K717" s="53"/>
      <c r="L717" s="120"/>
      <c r="M717" s="120"/>
      <c r="N717" s="120"/>
      <c r="O717" s="120"/>
      <c r="P717" s="120"/>
      <c r="Q717" s="120"/>
    </row>
    <row r="718" spans="6:17" x14ac:dyDescent="0.25">
      <c r="F718" s="120"/>
      <c r="G718" s="121"/>
      <c r="H718" s="120"/>
      <c r="I718" s="121"/>
      <c r="J718" s="121"/>
      <c r="K718" s="53"/>
      <c r="L718" s="120"/>
      <c r="M718" s="120"/>
      <c r="N718" s="120"/>
      <c r="O718" s="120"/>
      <c r="P718" s="120"/>
      <c r="Q718" s="120"/>
    </row>
    <row r="719" spans="6:17" x14ac:dyDescent="0.25">
      <c r="F719" s="120"/>
      <c r="G719" s="121"/>
      <c r="H719" s="120"/>
      <c r="I719" s="121"/>
      <c r="J719" s="121"/>
      <c r="K719" s="53"/>
      <c r="L719" s="120"/>
      <c r="M719" s="120"/>
      <c r="N719" s="120"/>
      <c r="O719" s="120"/>
      <c r="P719" s="120"/>
      <c r="Q719" s="120"/>
    </row>
    <row r="720" spans="6:17" x14ac:dyDescent="0.25">
      <c r="F720" s="120"/>
      <c r="G720" s="121"/>
      <c r="H720" s="120"/>
      <c r="I720" s="121"/>
      <c r="J720" s="121"/>
      <c r="K720" s="53"/>
      <c r="L720" s="120"/>
      <c r="M720" s="120"/>
      <c r="N720" s="120"/>
      <c r="O720" s="120"/>
      <c r="P720" s="120"/>
      <c r="Q720" s="120"/>
    </row>
    <row r="721" spans="6:17" x14ac:dyDescent="0.25">
      <c r="F721" s="120"/>
      <c r="G721" s="121"/>
      <c r="H721" s="120"/>
      <c r="I721" s="121"/>
      <c r="J721" s="121"/>
      <c r="K721" s="53"/>
      <c r="L721" s="120"/>
      <c r="M721" s="120"/>
      <c r="N721" s="120"/>
      <c r="O721" s="120"/>
      <c r="P721" s="120"/>
      <c r="Q721" s="120"/>
    </row>
    <row r="722" spans="6:17" x14ac:dyDescent="0.25">
      <c r="F722" s="120"/>
      <c r="G722" s="121"/>
      <c r="H722" s="120"/>
      <c r="I722" s="121"/>
      <c r="J722" s="121"/>
      <c r="K722" s="53"/>
      <c r="L722" s="120"/>
      <c r="M722" s="120"/>
      <c r="N722" s="120"/>
      <c r="O722" s="120"/>
      <c r="P722" s="120"/>
      <c r="Q722" s="120"/>
    </row>
    <row r="723" spans="6:17" x14ac:dyDescent="0.25">
      <c r="F723" s="120"/>
      <c r="G723" s="121"/>
      <c r="H723" s="120"/>
      <c r="I723" s="121"/>
      <c r="J723" s="121"/>
      <c r="K723" s="53"/>
      <c r="L723" s="120"/>
      <c r="M723" s="120"/>
      <c r="N723" s="120"/>
      <c r="O723" s="120"/>
      <c r="P723" s="120"/>
      <c r="Q723" s="120"/>
    </row>
    <row r="724" spans="6:17" x14ac:dyDescent="0.25">
      <c r="F724" s="120"/>
      <c r="G724" s="121"/>
      <c r="H724" s="120"/>
      <c r="I724" s="121"/>
      <c r="J724" s="121"/>
      <c r="K724" s="53"/>
      <c r="L724" s="120"/>
      <c r="M724" s="120"/>
      <c r="N724" s="120"/>
      <c r="O724" s="120"/>
      <c r="P724" s="120"/>
      <c r="Q724" s="120"/>
    </row>
    <row r="725" spans="6:17" x14ac:dyDescent="0.25">
      <c r="F725" s="120"/>
      <c r="G725" s="121"/>
      <c r="H725" s="120"/>
      <c r="I725" s="121"/>
      <c r="J725" s="121"/>
      <c r="K725" s="53"/>
      <c r="L725" s="120"/>
      <c r="M725" s="120"/>
      <c r="N725" s="120"/>
      <c r="O725" s="120"/>
      <c r="P725" s="120"/>
      <c r="Q725" s="120"/>
    </row>
    <row r="726" spans="6:17" x14ac:dyDescent="0.25">
      <c r="F726" s="120"/>
      <c r="G726" s="121"/>
      <c r="H726" s="120"/>
      <c r="I726" s="121"/>
      <c r="J726" s="121"/>
      <c r="K726" s="53"/>
      <c r="L726" s="120"/>
      <c r="M726" s="120"/>
      <c r="N726" s="120"/>
      <c r="O726" s="120"/>
      <c r="P726" s="120"/>
      <c r="Q726" s="120"/>
    </row>
    <row r="727" spans="6:17" x14ac:dyDescent="0.25">
      <c r="F727" s="120"/>
      <c r="G727" s="121"/>
      <c r="H727" s="120"/>
      <c r="I727" s="121"/>
      <c r="J727" s="121"/>
      <c r="K727" s="53"/>
      <c r="L727" s="120"/>
      <c r="M727" s="120"/>
      <c r="N727" s="120"/>
      <c r="O727" s="120"/>
      <c r="P727" s="120"/>
      <c r="Q727" s="120"/>
    </row>
    <row r="728" spans="6:17" x14ac:dyDescent="0.25">
      <c r="F728" s="120"/>
      <c r="G728" s="121"/>
      <c r="H728" s="120"/>
      <c r="I728" s="121"/>
      <c r="J728" s="121"/>
      <c r="K728" s="53"/>
      <c r="L728" s="120"/>
      <c r="M728" s="120"/>
      <c r="N728" s="120"/>
      <c r="O728" s="120"/>
      <c r="P728" s="120"/>
      <c r="Q728" s="120"/>
    </row>
    <row r="729" spans="6:17" x14ac:dyDescent="0.25">
      <c r="F729" s="120"/>
      <c r="G729" s="121"/>
      <c r="H729" s="120"/>
      <c r="I729" s="121"/>
      <c r="J729" s="121"/>
      <c r="K729" s="53"/>
      <c r="L729" s="120"/>
      <c r="M729" s="120"/>
      <c r="N729" s="120"/>
      <c r="O729" s="120"/>
      <c r="P729" s="120"/>
      <c r="Q729" s="120"/>
    </row>
    <row r="730" spans="6:17" x14ac:dyDescent="0.25">
      <c r="F730" s="120"/>
      <c r="G730" s="121"/>
      <c r="H730" s="120"/>
      <c r="I730" s="121"/>
      <c r="J730" s="121"/>
      <c r="K730" s="53"/>
      <c r="L730" s="120"/>
      <c r="M730" s="120"/>
      <c r="N730" s="120"/>
      <c r="O730" s="120"/>
      <c r="P730" s="120"/>
      <c r="Q730" s="120"/>
    </row>
    <row r="731" spans="6:17" x14ac:dyDescent="0.25">
      <c r="F731" s="120"/>
      <c r="G731" s="121"/>
      <c r="H731" s="120"/>
      <c r="I731" s="121"/>
      <c r="J731" s="121"/>
      <c r="K731" s="53"/>
      <c r="L731" s="120"/>
      <c r="M731" s="120"/>
      <c r="N731" s="120"/>
      <c r="O731" s="120"/>
      <c r="P731" s="120"/>
      <c r="Q731" s="120"/>
    </row>
    <row r="732" spans="6:17" x14ac:dyDescent="0.25">
      <c r="F732" s="120"/>
      <c r="G732" s="121"/>
      <c r="H732" s="120"/>
      <c r="I732" s="121"/>
      <c r="J732" s="121"/>
      <c r="K732" s="53"/>
      <c r="L732" s="120"/>
      <c r="M732" s="120"/>
      <c r="N732" s="120"/>
      <c r="O732" s="120"/>
      <c r="P732" s="120"/>
      <c r="Q732" s="120"/>
    </row>
    <row r="733" spans="6:17" x14ac:dyDescent="0.25">
      <c r="F733" s="120"/>
      <c r="G733" s="121"/>
      <c r="H733" s="120"/>
      <c r="I733" s="121"/>
      <c r="J733" s="121"/>
      <c r="K733" s="53"/>
      <c r="L733" s="120"/>
      <c r="M733" s="120"/>
      <c r="N733" s="120"/>
      <c r="O733" s="120"/>
      <c r="P733" s="120"/>
      <c r="Q733" s="120"/>
    </row>
    <row r="734" spans="6:17" x14ac:dyDescent="0.25">
      <c r="F734" s="120"/>
      <c r="G734" s="121"/>
      <c r="H734" s="120"/>
      <c r="I734" s="121"/>
      <c r="J734" s="121"/>
      <c r="K734" s="53"/>
      <c r="L734" s="120"/>
      <c r="M734" s="120"/>
      <c r="N734" s="120"/>
      <c r="O734" s="120"/>
      <c r="P734" s="120"/>
      <c r="Q734" s="120"/>
    </row>
    <row r="735" spans="6:17" x14ac:dyDescent="0.25">
      <c r="F735" s="120"/>
      <c r="G735" s="121"/>
      <c r="H735" s="120"/>
      <c r="I735" s="121"/>
      <c r="J735" s="121"/>
      <c r="K735" s="53"/>
      <c r="L735" s="120"/>
      <c r="M735" s="120"/>
      <c r="N735" s="120"/>
      <c r="O735" s="120"/>
      <c r="P735" s="120"/>
      <c r="Q735" s="120"/>
    </row>
    <row r="736" spans="6:17" x14ac:dyDescent="0.25">
      <c r="F736" s="120"/>
      <c r="G736" s="121"/>
      <c r="H736" s="120"/>
      <c r="I736" s="121"/>
      <c r="J736" s="121"/>
      <c r="K736" s="53"/>
      <c r="L736" s="120"/>
      <c r="M736" s="120"/>
      <c r="N736" s="120"/>
      <c r="O736" s="120"/>
      <c r="P736" s="120"/>
      <c r="Q736" s="120"/>
    </row>
    <row r="737" spans="6:17" x14ac:dyDescent="0.25">
      <c r="F737" s="120"/>
      <c r="G737" s="121"/>
      <c r="H737" s="120"/>
      <c r="I737" s="121"/>
      <c r="J737" s="121"/>
      <c r="K737" s="53"/>
      <c r="L737" s="120"/>
      <c r="M737" s="120"/>
      <c r="N737" s="120"/>
      <c r="O737" s="120"/>
      <c r="P737" s="120"/>
      <c r="Q737" s="120"/>
    </row>
    <row r="738" spans="6:17" x14ac:dyDescent="0.25">
      <c r="F738" s="120"/>
      <c r="G738" s="121"/>
      <c r="H738" s="120"/>
      <c r="I738" s="121"/>
      <c r="J738" s="121"/>
      <c r="K738" s="53"/>
      <c r="L738" s="120"/>
      <c r="M738" s="120"/>
      <c r="N738" s="120"/>
      <c r="O738" s="120"/>
      <c r="P738" s="120"/>
      <c r="Q738" s="120"/>
    </row>
    <row r="739" spans="6:17" x14ac:dyDescent="0.25">
      <c r="F739" s="120"/>
      <c r="G739" s="121"/>
      <c r="H739" s="120"/>
      <c r="I739" s="121"/>
      <c r="J739" s="121"/>
      <c r="K739" s="53"/>
      <c r="L739" s="120"/>
      <c r="M739" s="120"/>
      <c r="N739" s="120"/>
      <c r="O739" s="120"/>
      <c r="P739" s="120"/>
      <c r="Q739" s="120"/>
    </row>
    <row r="740" spans="6:17" x14ac:dyDescent="0.25">
      <c r="F740" s="120"/>
      <c r="G740" s="121"/>
      <c r="H740" s="120"/>
      <c r="I740" s="121"/>
      <c r="J740" s="121"/>
      <c r="K740" s="53"/>
      <c r="L740" s="120"/>
      <c r="M740" s="120"/>
      <c r="N740" s="120"/>
      <c r="O740" s="120"/>
      <c r="P740" s="120"/>
      <c r="Q740" s="120"/>
    </row>
    <row r="741" spans="6:17" x14ac:dyDescent="0.25">
      <c r="F741" s="120"/>
      <c r="G741" s="121"/>
      <c r="H741" s="120"/>
      <c r="I741" s="121"/>
      <c r="J741" s="121"/>
      <c r="K741" s="53"/>
      <c r="L741" s="120"/>
      <c r="M741" s="120"/>
      <c r="N741" s="120"/>
      <c r="O741" s="120"/>
      <c r="P741" s="120"/>
      <c r="Q741" s="120"/>
    </row>
    <row r="742" spans="6:17" x14ac:dyDescent="0.25">
      <c r="F742" s="120"/>
      <c r="G742" s="121"/>
      <c r="H742" s="120"/>
      <c r="I742" s="121"/>
      <c r="J742" s="121"/>
      <c r="K742" s="53"/>
      <c r="L742" s="120"/>
      <c r="M742" s="120"/>
      <c r="N742" s="120"/>
      <c r="O742" s="120"/>
      <c r="P742" s="120"/>
      <c r="Q742" s="120"/>
    </row>
    <row r="743" spans="6:17" x14ac:dyDescent="0.25">
      <c r="F743" s="120"/>
      <c r="G743" s="121"/>
      <c r="H743" s="120"/>
      <c r="I743" s="121"/>
      <c r="J743" s="121"/>
      <c r="K743" s="53"/>
      <c r="L743" s="120"/>
      <c r="M743" s="120"/>
      <c r="N743" s="120"/>
      <c r="O743" s="120"/>
      <c r="P743" s="120"/>
      <c r="Q743" s="120"/>
    </row>
    <row r="744" spans="6:17" x14ac:dyDescent="0.25">
      <c r="F744" s="120"/>
      <c r="G744" s="121"/>
      <c r="H744" s="120"/>
      <c r="I744" s="121"/>
      <c r="J744" s="121"/>
      <c r="K744" s="53"/>
      <c r="L744" s="120"/>
      <c r="M744" s="120"/>
      <c r="N744" s="120"/>
      <c r="O744" s="120"/>
      <c r="P744" s="120"/>
      <c r="Q744" s="120"/>
    </row>
    <row r="745" spans="6:17" x14ac:dyDescent="0.25">
      <c r="F745" s="120"/>
      <c r="G745" s="121"/>
      <c r="H745" s="120"/>
      <c r="I745" s="121"/>
      <c r="J745" s="121"/>
      <c r="K745" s="53"/>
      <c r="L745" s="120"/>
      <c r="M745" s="120"/>
      <c r="N745" s="120"/>
      <c r="O745" s="120"/>
      <c r="P745" s="120"/>
      <c r="Q745" s="120"/>
    </row>
    <row r="746" spans="6:17" x14ac:dyDescent="0.25">
      <c r="F746" s="120"/>
      <c r="G746" s="121"/>
      <c r="H746" s="120"/>
      <c r="I746" s="121"/>
      <c r="J746" s="121"/>
      <c r="K746" s="53"/>
      <c r="L746" s="120"/>
      <c r="M746" s="120"/>
      <c r="N746" s="120"/>
      <c r="O746" s="120"/>
      <c r="P746" s="120"/>
      <c r="Q746" s="120"/>
    </row>
    <row r="747" spans="6:17" x14ac:dyDescent="0.25">
      <c r="F747" s="120"/>
      <c r="G747" s="121"/>
      <c r="H747" s="120"/>
      <c r="I747" s="121"/>
      <c r="J747" s="121"/>
      <c r="K747" s="53"/>
      <c r="L747" s="120"/>
      <c r="M747" s="120"/>
      <c r="N747" s="120"/>
      <c r="O747" s="120"/>
      <c r="P747" s="120"/>
      <c r="Q747" s="120"/>
    </row>
    <row r="748" spans="6:17" x14ac:dyDescent="0.25">
      <c r="F748" s="120"/>
      <c r="G748" s="121"/>
      <c r="H748" s="120"/>
      <c r="I748" s="121"/>
      <c r="J748" s="121"/>
      <c r="K748" s="53"/>
      <c r="L748" s="120"/>
      <c r="M748" s="120"/>
      <c r="N748" s="120"/>
      <c r="O748" s="120"/>
      <c r="P748" s="120"/>
      <c r="Q748" s="120"/>
    </row>
    <row r="749" spans="6:17" x14ac:dyDescent="0.25">
      <c r="F749" s="120"/>
      <c r="G749" s="121"/>
      <c r="H749" s="120"/>
      <c r="I749" s="121"/>
      <c r="J749" s="121"/>
      <c r="K749" s="53"/>
      <c r="L749" s="120"/>
      <c r="M749" s="120"/>
      <c r="N749" s="120"/>
      <c r="O749" s="120"/>
      <c r="P749" s="120"/>
      <c r="Q749" s="120"/>
    </row>
    <row r="750" spans="6:17" x14ac:dyDescent="0.25">
      <c r="F750" s="120"/>
      <c r="G750" s="121"/>
      <c r="H750" s="120"/>
      <c r="I750" s="121"/>
      <c r="J750" s="121"/>
      <c r="K750" s="53"/>
      <c r="L750" s="120"/>
      <c r="M750" s="120"/>
      <c r="N750" s="120"/>
      <c r="O750" s="120"/>
      <c r="P750" s="120"/>
      <c r="Q750" s="120"/>
    </row>
    <row r="751" spans="6:17" x14ac:dyDescent="0.25">
      <c r="F751" s="120"/>
      <c r="G751" s="121"/>
      <c r="H751" s="120"/>
      <c r="I751" s="121"/>
      <c r="J751" s="121"/>
      <c r="K751" s="53"/>
      <c r="L751" s="120"/>
      <c r="M751" s="120"/>
      <c r="N751" s="120"/>
      <c r="O751" s="120"/>
      <c r="P751" s="120"/>
      <c r="Q751" s="120"/>
    </row>
    <row r="752" spans="6:17" x14ac:dyDescent="0.25">
      <c r="F752" s="120"/>
      <c r="G752" s="121"/>
      <c r="H752" s="120"/>
      <c r="I752" s="121"/>
      <c r="J752" s="121"/>
      <c r="K752" s="53"/>
      <c r="L752" s="120"/>
      <c r="M752" s="120"/>
      <c r="N752" s="120"/>
      <c r="O752" s="120"/>
      <c r="P752" s="120"/>
      <c r="Q752" s="120"/>
    </row>
    <row r="753" spans="6:17" x14ac:dyDescent="0.25">
      <c r="F753" s="120"/>
      <c r="G753" s="121"/>
      <c r="H753" s="120"/>
      <c r="I753" s="121"/>
      <c r="J753" s="121"/>
      <c r="K753" s="53"/>
      <c r="L753" s="120"/>
      <c r="M753" s="120"/>
      <c r="N753" s="120"/>
      <c r="O753" s="120"/>
      <c r="P753" s="120"/>
      <c r="Q753" s="120"/>
    </row>
    <row r="754" spans="6:17" x14ac:dyDescent="0.25">
      <c r="F754" s="120"/>
      <c r="G754" s="121"/>
      <c r="H754" s="120"/>
      <c r="I754" s="121"/>
      <c r="J754" s="121"/>
      <c r="K754" s="53"/>
      <c r="L754" s="120"/>
      <c r="M754" s="120"/>
      <c r="N754" s="120"/>
      <c r="O754" s="120"/>
      <c r="P754" s="120"/>
      <c r="Q754" s="120"/>
    </row>
    <row r="755" spans="6:17" x14ac:dyDescent="0.25">
      <c r="F755" s="120"/>
      <c r="G755" s="121"/>
      <c r="H755" s="120"/>
      <c r="I755" s="121"/>
      <c r="J755" s="121"/>
      <c r="K755" s="53"/>
      <c r="L755" s="120"/>
      <c r="M755" s="120"/>
      <c r="N755" s="120"/>
      <c r="O755" s="120"/>
      <c r="P755" s="120"/>
      <c r="Q755" s="120"/>
    </row>
    <row r="756" spans="6:17" x14ac:dyDescent="0.25">
      <c r="F756" s="120"/>
      <c r="G756" s="121"/>
      <c r="H756" s="120"/>
      <c r="I756" s="121"/>
      <c r="J756" s="121"/>
      <c r="K756" s="53"/>
      <c r="L756" s="120"/>
      <c r="M756" s="120"/>
      <c r="N756" s="120"/>
      <c r="O756" s="120"/>
      <c r="P756" s="120"/>
      <c r="Q756" s="120"/>
    </row>
    <row r="757" spans="6:17" x14ac:dyDescent="0.25">
      <c r="F757" s="120"/>
      <c r="G757" s="121"/>
      <c r="H757" s="120"/>
      <c r="I757" s="121"/>
      <c r="J757" s="121"/>
      <c r="K757" s="53"/>
      <c r="L757" s="120"/>
      <c r="M757" s="120"/>
      <c r="N757" s="120"/>
      <c r="O757" s="120"/>
      <c r="P757" s="120"/>
      <c r="Q757" s="120"/>
    </row>
    <row r="758" spans="6:17" x14ac:dyDescent="0.25">
      <c r="F758" s="120"/>
      <c r="G758" s="121"/>
      <c r="H758" s="120"/>
      <c r="I758" s="121"/>
      <c r="J758" s="121"/>
      <c r="K758" s="53"/>
      <c r="L758" s="120"/>
      <c r="M758" s="120"/>
      <c r="N758" s="120"/>
      <c r="O758" s="120"/>
      <c r="P758" s="120"/>
      <c r="Q758" s="120"/>
    </row>
    <row r="759" spans="6:17" x14ac:dyDescent="0.25">
      <c r="F759" s="120"/>
      <c r="G759" s="121"/>
      <c r="H759" s="120"/>
      <c r="I759" s="121"/>
      <c r="J759" s="121"/>
      <c r="K759" s="53"/>
      <c r="L759" s="120"/>
      <c r="M759" s="120"/>
      <c r="N759" s="120"/>
      <c r="O759" s="120"/>
      <c r="P759" s="120"/>
      <c r="Q759" s="120"/>
    </row>
    <row r="760" spans="6:17" x14ac:dyDescent="0.25">
      <c r="F760" s="120"/>
      <c r="G760" s="121"/>
      <c r="H760" s="120"/>
      <c r="I760" s="121"/>
      <c r="J760" s="121"/>
      <c r="K760" s="53"/>
      <c r="L760" s="120"/>
      <c r="M760" s="120"/>
      <c r="N760" s="120"/>
      <c r="O760" s="120"/>
      <c r="P760" s="120"/>
      <c r="Q760" s="120"/>
    </row>
    <row r="761" spans="6:17" x14ac:dyDescent="0.25">
      <c r="F761" s="120"/>
      <c r="G761" s="121"/>
      <c r="H761" s="120"/>
      <c r="I761" s="121"/>
      <c r="J761" s="121"/>
      <c r="K761" s="53"/>
      <c r="L761" s="120"/>
      <c r="M761" s="120"/>
      <c r="N761" s="120"/>
      <c r="O761" s="120"/>
      <c r="P761" s="120"/>
      <c r="Q761" s="120"/>
    </row>
    <row r="762" spans="6:17" x14ac:dyDescent="0.25">
      <c r="F762" s="120"/>
      <c r="G762" s="121"/>
      <c r="H762" s="120"/>
      <c r="I762" s="121"/>
      <c r="J762" s="121"/>
      <c r="K762" s="53"/>
      <c r="L762" s="120"/>
      <c r="M762" s="120"/>
      <c r="N762" s="120"/>
      <c r="O762" s="120"/>
      <c r="P762" s="120"/>
      <c r="Q762" s="120"/>
    </row>
    <row r="763" spans="6:17" x14ac:dyDescent="0.25">
      <c r="F763" s="120"/>
      <c r="G763" s="121"/>
      <c r="H763" s="120"/>
      <c r="I763" s="121"/>
      <c r="J763" s="121"/>
      <c r="K763" s="53"/>
      <c r="L763" s="120"/>
      <c r="M763" s="120"/>
      <c r="N763" s="120"/>
      <c r="O763" s="120"/>
      <c r="P763" s="120"/>
      <c r="Q763" s="120"/>
    </row>
    <row r="764" spans="6:17" x14ac:dyDescent="0.25">
      <c r="F764" s="120"/>
      <c r="G764" s="121"/>
      <c r="H764" s="120"/>
      <c r="I764" s="121"/>
      <c r="J764" s="121"/>
      <c r="K764" s="53"/>
      <c r="L764" s="120"/>
      <c r="M764" s="120"/>
      <c r="N764" s="120"/>
      <c r="O764" s="120"/>
      <c r="P764" s="120"/>
      <c r="Q764" s="120"/>
    </row>
    <row r="765" spans="6:17" x14ac:dyDescent="0.25">
      <c r="F765" s="120"/>
      <c r="G765" s="121"/>
      <c r="H765" s="120"/>
      <c r="I765" s="121"/>
      <c r="J765" s="121"/>
      <c r="K765" s="53"/>
      <c r="L765" s="120"/>
      <c r="M765" s="120"/>
      <c r="N765" s="120"/>
      <c r="O765" s="120"/>
      <c r="P765" s="120"/>
      <c r="Q765" s="120"/>
    </row>
    <row r="766" spans="6:17" x14ac:dyDescent="0.25">
      <c r="F766" s="120"/>
      <c r="G766" s="121"/>
      <c r="H766" s="120"/>
      <c r="I766" s="121"/>
      <c r="J766" s="121"/>
      <c r="K766" s="53"/>
      <c r="L766" s="120"/>
      <c r="M766" s="120"/>
      <c r="N766" s="120"/>
      <c r="O766" s="120"/>
      <c r="P766" s="120"/>
      <c r="Q766" s="120"/>
    </row>
    <row r="767" spans="6:17" x14ac:dyDescent="0.25">
      <c r="F767" s="120"/>
      <c r="G767" s="121"/>
      <c r="H767" s="120"/>
      <c r="I767" s="121"/>
      <c r="J767" s="121"/>
      <c r="K767" s="53"/>
      <c r="L767" s="120"/>
      <c r="M767" s="120"/>
      <c r="N767" s="120"/>
      <c r="O767" s="120"/>
      <c r="P767" s="120"/>
      <c r="Q767" s="120"/>
    </row>
    <row r="768" spans="6:17" x14ac:dyDescent="0.25">
      <c r="F768" s="120"/>
      <c r="G768" s="121"/>
      <c r="H768" s="120"/>
      <c r="I768" s="121"/>
      <c r="J768" s="121"/>
      <c r="K768" s="53"/>
      <c r="L768" s="120"/>
      <c r="M768" s="120"/>
      <c r="N768" s="120"/>
      <c r="O768" s="120"/>
      <c r="P768" s="120"/>
      <c r="Q768" s="120"/>
    </row>
    <row r="769" spans="6:17" x14ac:dyDescent="0.25">
      <c r="F769" s="120"/>
      <c r="G769" s="121"/>
      <c r="H769" s="120"/>
      <c r="I769" s="121"/>
      <c r="J769" s="121"/>
      <c r="K769" s="53"/>
      <c r="L769" s="120"/>
      <c r="M769" s="120"/>
      <c r="N769" s="120"/>
      <c r="O769" s="120"/>
      <c r="P769" s="120"/>
      <c r="Q769" s="120"/>
    </row>
    <row r="770" spans="6:17" x14ac:dyDescent="0.25">
      <c r="F770" s="120"/>
      <c r="G770" s="121"/>
      <c r="H770" s="120"/>
      <c r="I770" s="121"/>
      <c r="J770" s="121"/>
      <c r="K770" s="53"/>
      <c r="L770" s="120"/>
      <c r="M770" s="120"/>
      <c r="N770" s="120"/>
      <c r="O770" s="120"/>
      <c r="P770" s="120"/>
      <c r="Q770" s="120"/>
    </row>
    <row r="771" spans="6:17" x14ac:dyDescent="0.25">
      <c r="F771" s="120"/>
      <c r="G771" s="121"/>
      <c r="H771" s="120"/>
      <c r="I771" s="121"/>
      <c r="J771" s="121"/>
      <c r="K771" s="53"/>
      <c r="L771" s="120"/>
      <c r="M771" s="120"/>
      <c r="N771" s="120"/>
      <c r="O771" s="120"/>
      <c r="P771" s="120"/>
      <c r="Q771" s="120"/>
    </row>
    <row r="772" spans="6:17" x14ac:dyDescent="0.25">
      <c r="F772" s="120"/>
      <c r="G772" s="121"/>
      <c r="H772" s="120"/>
      <c r="I772" s="121"/>
      <c r="J772" s="121"/>
      <c r="K772" s="53"/>
      <c r="L772" s="120"/>
      <c r="M772" s="120"/>
      <c r="N772" s="120"/>
      <c r="O772" s="120"/>
      <c r="P772" s="120"/>
      <c r="Q772" s="120"/>
    </row>
    <row r="773" spans="6:17" x14ac:dyDescent="0.25">
      <c r="F773" s="120"/>
      <c r="G773" s="121"/>
      <c r="H773" s="120"/>
      <c r="I773" s="121"/>
      <c r="J773" s="121"/>
      <c r="K773" s="53"/>
      <c r="L773" s="120"/>
      <c r="M773" s="120"/>
      <c r="N773" s="120"/>
      <c r="O773" s="120"/>
      <c r="P773" s="120"/>
      <c r="Q773" s="120"/>
    </row>
    <row r="774" spans="6:17" x14ac:dyDescent="0.25">
      <c r="F774" s="120"/>
      <c r="G774" s="121"/>
      <c r="H774" s="120"/>
      <c r="I774" s="121"/>
      <c r="J774" s="121"/>
      <c r="K774" s="53"/>
      <c r="L774" s="120"/>
      <c r="M774" s="120"/>
      <c r="N774" s="120"/>
      <c r="O774" s="120"/>
      <c r="P774" s="120"/>
      <c r="Q774" s="120"/>
    </row>
    <row r="775" spans="6:17" x14ac:dyDescent="0.25">
      <c r="F775" s="120"/>
      <c r="G775" s="121"/>
      <c r="H775" s="120"/>
      <c r="I775" s="121"/>
      <c r="J775" s="121"/>
      <c r="K775" s="53"/>
      <c r="L775" s="120"/>
      <c r="M775" s="120"/>
      <c r="N775" s="120"/>
      <c r="O775" s="120"/>
      <c r="P775" s="120"/>
      <c r="Q775" s="120"/>
    </row>
    <row r="776" spans="6:17" x14ac:dyDescent="0.25">
      <c r="F776" s="120"/>
      <c r="G776" s="121"/>
      <c r="H776" s="120"/>
      <c r="I776" s="121"/>
      <c r="J776" s="121"/>
      <c r="K776" s="53"/>
      <c r="L776" s="120"/>
      <c r="M776" s="120"/>
      <c r="N776" s="120"/>
      <c r="O776" s="120"/>
      <c r="P776" s="120"/>
      <c r="Q776" s="120"/>
    </row>
    <row r="777" spans="6:17" x14ac:dyDescent="0.25">
      <c r="F777" s="120"/>
      <c r="G777" s="121"/>
      <c r="H777" s="120"/>
      <c r="I777" s="121"/>
      <c r="J777" s="121"/>
      <c r="K777" s="53"/>
      <c r="L777" s="120"/>
      <c r="M777" s="120"/>
      <c r="N777" s="120"/>
      <c r="O777" s="120"/>
      <c r="P777" s="120"/>
      <c r="Q777" s="120"/>
    </row>
    <row r="778" spans="6:17" x14ac:dyDescent="0.25">
      <c r="F778" s="120"/>
      <c r="G778" s="121"/>
      <c r="H778" s="120"/>
      <c r="I778" s="121"/>
      <c r="J778" s="121"/>
      <c r="K778" s="53"/>
      <c r="L778" s="120"/>
      <c r="M778" s="120"/>
      <c r="N778" s="120"/>
      <c r="O778" s="120"/>
      <c r="P778" s="120"/>
      <c r="Q778" s="120"/>
    </row>
    <row r="779" spans="6:17" x14ac:dyDescent="0.25">
      <c r="F779" s="120"/>
      <c r="G779" s="121"/>
      <c r="H779" s="120"/>
      <c r="I779" s="121"/>
      <c r="J779" s="121"/>
      <c r="K779" s="53"/>
      <c r="L779" s="120"/>
      <c r="M779" s="120"/>
      <c r="N779" s="120"/>
      <c r="O779" s="120"/>
      <c r="P779" s="120"/>
      <c r="Q779" s="120"/>
    </row>
    <row r="780" spans="6:17" x14ac:dyDescent="0.25">
      <c r="F780" s="120"/>
      <c r="G780" s="121"/>
      <c r="H780" s="120"/>
      <c r="I780" s="121"/>
      <c r="J780" s="121"/>
      <c r="K780" s="53"/>
      <c r="L780" s="120"/>
      <c r="M780" s="120"/>
      <c r="N780" s="120"/>
      <c r="O780" s="120"/>
      <c r="P780" s="120"/>
      <c r="Q780" s="120"/>
    </row>
    <row r="781" spans="6:17" x14ac:dyDescent="0.25">
      <c r="F781" s="120"/>
      <c r="G781" s="121"/>
      <c r="H781" s="120"/>
      <c r="I781" s="121"/>
      <c r="J781" s="121"/>
      <c r="K781" s="53"/>
      <c r="L781" s="120"/>
      <c r="M781" s="120"/>
      <c r="N781" s="120"/>
      <c r="O781" s="120"/>
      <c r="P781" s="120"/>
      <c r="Q781" s="120"/>
    </row>
    <row r="782" spans="6:17" x14ac:dyDescent="0.25">
      <c r="F782" s="120"/>
      <c r="G782" s="121"/>
      <c r="H782" s="120"/>
      <c r="I782" s="121"/>
      <c r="J782" s="121"/>
      <c r="K782" s="53"/>
      <c r="L782" s="120"/>
      <c r="M782" s="120"/>
      <c r="N782" s="120"/>
      <c r="O782" s="120"/>
      <c r="P782" s="120"/>
      <c r="Q782" s="120"/>
    </row>
    <row r="783" spans="6:17" x14ac:dyDescent="0.25">
      <c r="F783" s="120"/>
      <c r="G783" s="121"/>
      <c r="H783" s="120"/>
      <c r="I783" s="121"/>
      <c r="J783" s="121"/>
      <c r="K783" s="53"/>
      <c r="L783" s="120"/>
      <c r="M783" s="120"/>
      <c r="N783" s="120"/>
      <c r="O783" s="120"/>
      <c r="P783" s="120"/>
      <c r="Q783" s="120"/>
    </row>
    <row r="784" spans="6:17" x14ac:dyDescent="0.25">
      <c r="F784" s="120"/>
      <c r="G784" s="121"/>
      <c r="H784" s="120"/>
      <c r="I784" s="121"/>
      <c r="J784" s="121"/>
      <c r="K784" s="53"/>
      <c r="L784" s="120"/>
      <c r="M784" s="120"/>
      <c r="N784" s="120"/>
      <c r="O784" s="120"/>
      <c r="P784" s="120"/>
      <c r="Q784" s="120"/>
    </row>
    <row r="785" spans="6:17" x14ac:dyDescent="0.25">
      <c r="F785" s="120"/>
      <c r="G785" s="121"/>
      <c r="H785" s="120"/>
      <c r="I785" s="121"/>
      <c r="J785" s="121"/>
      <c r="K785" s="53"/>
      <c r="L785" s="120"/>
      <c r="M785" s="120"/>
      <c r="N785" s="120"/>
      <c r="O785" s="120"/>
      <c r="P785" s="120"/>
      <c r="Q785" s="120"/>
    </row>
    <row r="786" spans="6:17" x14ac:dyDescent="0.25">
      <c r="F786" s="120"/>
      <c r="G786" s="121"/>
      <c r="H786" s="120"/>
      <c r="I786" s="121"/>
      <c r="J786" s="121"/>
      <c r="K786" s="53"/>
      <c r="L786" s="120"/>
      <c r="M786" s="120"/>
      <c r="N786" s="120"/>
      <c r="O786" s="120"/>
      <c r="P786" s="120"/>
      <c r="Q786" s="120"/>
    </row>
    <row r="787" spans="6:17" x14ac:dyDescent="0.25">
      <c r="F787" s="120"/>
      <c r="G787" s="121"/>
      <c r="H787" s="120"/>
      <c r="I787" s="121"/>
      <c r="J787" s="121"/>
      <c r="K787" s="53"/>
      <c r="L787" s="120"/>
      <c r="M787" s="120"/>
      <c r="N787" s="120"/>
      <c r="O787" s="120"/>
      <c r="P787" s="120"/>
      <c r="Q787" s="120"/>
    </row>
    <row r="788" spans="6:17" x14ac:dyDescent="0.25">
      <c r="F788" s="120"/>
      <c r="G788" s="121"/>
      <c r="H788" s="120"/>
      <c r="I788" s="121"/>
      <c r="J788" s="121"/>
      <c r="K788" s="53"/>
      <c r="L788" s="120"/>
      <c r="M788" s="120"/>
      <c r="N788" s="120"/>
      <c r="O788" s="120"/>
      <c r="P788" s="120"/>
      <c r="Q788" s="120"/>
    </row>
    <row r="789" spans="6:17" x14ac:dyDescent="0.25">
      <c r="F789" s="120"/>
      <c r="G789" s="121"/>
      <c r="H789" s="120"/>
      <c r="I789" s="121"/>
      <c r="J789" s="121"/>
      <c r="K789" s="53"/>
      <c r="L789" s="120"/>
      <c r="M789" s="120"/>
      <c r="N789" s="120"/>
      <c r="O789" s="120"/>
      <c r="P789" s="120"/>
      <c r="Q789" s="120"/>
    </row>
    <row r="790" spans="6:17" x14ac:dyDescent="0.25">
      <c r="F790" s="120"/>
      <c r="G790" s="121"/>
      <c r="H790" s="120"/>
      <c r="I790" s="121"/>
      <c r="J790" s="121"/>
      <c r="K790" s="53"/>
      <c r="L790" s="120"/>
      <c r="M790" s="120"/>
      <c r="N790" s="120"/>
      <c r="O790" s="120"/>
      <c r="P790" s="120"/>
      <c r="Q790" s="120"/>
    </row>
    <row r="791" spans="6:17" x14ac:dyDescent="0.25">
      <c r="F791" s="120"/>
      <c r="G791" s="121"/>
      <c r="H791" s="120"/>
      <c r="I791" s="121"/>
      <c r="J791" s="121"/>
      <c r="K791" s="53"/>
      <c r="L791" s="120"/>
      <c r="M791" s="120"/>
      <c r="N791" s="120"/>
      <c r="O791" s="120"/>
      <c r="P791" s="120"/>
      <c r="Q791" s="120"/>
    </row>
    <row r="792" spans="6:17" x14ac:dyDescent="0.25">
      <c r="F792" s="120"/>
      <c r="G792" s="121"/>
      <c r="H792" s="120"/>
      <c r="I792" s="121"/>
      <c r="J792" s="121"/>
      <c r="K792" s="53"/>
      <c r="L792" s="120"/>
      <c r="M792" s="120"/>
      <c r="N792" s="120"/>
      <c r="O792" s="120"/>
      <c r="P792" s="120"/>
      <c r="Q792" s="120"/>
    </row>
    <row r="793" spans="6:17" x14ac:dyDescent="0.25">
      <c r="F793" s="120"/>
      <c r="G793" s="121"/>
      <c r="H793" s="120"/>
      <c r="I793" s="121"/>
      <c r="J793" s="121"/>
      <c r="K793" s="53"/>
      <c r="L793" s="120"/>
      <c r="M793" s="120"/>
      <c r="N793" s="120"/>
      <c r="O793" s="120"/>
      <c r="P793" s="120"/>
      <c r="Q793" s="120"/>
    </row>
    <row r="794" spans="6:17" x14ac:dyDescent="0.25">
      <c r="F794" s="120"/>
      <c r="G794" s="121"/>
      <c r="H794" s="120"/>
      <c r="I794" s="121"/>
      <c r="J794" s="121"/>
      <c r="K794" s="53"/>
      <c r="L794" s="120"/>
      <c r="M794" s="120"/>
      <c r="N794" s="120"/>
      <c r="O794" s="120"/>
      <c r="P794" s="120"/>
      <c r="Q794" s="120"/>
    </row>
    <row r="795" spans="6:17" x14ac:dyDescent="0.25">
      <c r="F795" s="120"/>
      <c r="G795" s="121"/>
      <c r="H795" s="120"/>
      <c r="I795" s="121"/>
      <c r="J795" s="121"/>
      <c r="K795" s="53"/>
      <c r="L795" s="120"/>
      <c r="M795" s="120"/>
      <c r="N795" s="120"/>
      <c r="O795" s="120"/>
      <c r="P795" s="120"/>
      <c r="Q795" s="120"/>
    </row>
    <row r="796" spans="6:17" x14ac:dyDescent="0.25">
      <c r="F796" s="120"/>
      <c r="G796" s="121"/>
      <c r="H796" s="120"/>
      <c r="I796" s="121"/>
      <c r="J796" s="121"/>
      <c r="K796" s="53"/>
      <c r="L796" s="120"/>
      <c r="M796" s="120"/>
      <c r="N796" s="120"/>
      <c r="O796" s="120"/>
      <c r="P796" s="120"/>
      <c r="Q796" s="120"/>
    </row>
    <row r="797" spans="6:17" x14ac:dyDescent="0.25">
      <c r="F797" s="120"/>
      <c r="G797" s="121"/>
      <c r="H797" s="120"/>
      <c r="I797" s="121"/>
      <c r="J797" s="121"/>
      <c r="K797" s="53"/>
      <c r="L797" s="120"/>
      <c r="M797" s="120"/>
      <c r="N797" s="120"/>
      <c r="O797" s="120"/>
      <c r="P797" s="120"/>
      <c r="Q797" s="120"/>
    </row>
    <row r="798" spans="6:17" x14ac:dyDescent="0.25">
      <c r="F798" s="120"/>
      <c r="G798" s="121"/>
      <c r="H798" s="120"/>
      <c r="I798" s="121"/>
      <c r="J798" s="121"/>
      <c r="K798" s="53"/>
      <c r="L798" s="120"/>
      <c r="M798" s="120"/>
      <c r="N798" s="120"/>
      <c r="O798" s="120"/>
      <c r="P798" s="120"/>
      <c r="Q798" s="120"/>
    </row>
    <row r="799" spans="6:17" x14ac:dyDescent="0.25">
      <c r="F799" s="120"/>
      <c r="G799" s="121"/>
      <c r="H799" s="120"/>
      <c r="I799" s="121"/>
      <c r="J799" s="121"/>
      <c r="K799" s="53"/>
      <c r="L799" s="120"/>
      <c r="M799" s="120"/>
      <c r="N799" s="120"/>
      <c r="O799" s="120"/>
      <c r="P799" s="120"/>
      <c r="Q799" s="120"/>
    </row>
    <row r="800" spans="6:17" x14ac:dyDescent="0.25">
      <c r="F800" s="120"/>
      <c r="G800" s="121"/>
      <c r="H800" s="120"/>
      <c r="I800" s="121"/>
      <c r="J800" s="121"/>
      <c r="K800" s="53"/>
      <c r="L800" s="120"/>
      <c r="M800" s="120"/>
      <c r="N800" s="120"/>
      <c r="O800" s="120"/>
      <c r="P800" s="120"/>
      <c r="Q800" s="120"/>
    </row>
    <row r="801" spans="6:17" x14ac:dyDescent="0.25">
      <c r="F801" s="120"/>
      <c r="G801" s="121"/>
      <c r="H801" s="120"/>
      <c r="I801" s="121"/>
      <c r="J801" s="121"/>
      <c r="K801" s="53"/>
      <c r="L801" s="120"/>
      <c r="M801" s="120"/>
      <c r="N801" s="120"/>
      <c r="O801" s="120"/>
      <c r="P801" s="120"/>
      <c r="Q801" s="120"/>
    </row>
    <row r="802" spans="6:17" x14ac:dyDescent="0.25">
      <c r="F802" s="120"/>
      <c r="G802" s="121"/>
      <c r="H802" s="120"/>
      <c r="I802" s="121"/>
      <c r="J802" s="121"/>
      <c r="K802" s="53"/>
      <c r="L802" s="120"/>
      <c r="M802" s="120"/>
      <c r="N802" s="120"/>
      <c r="O802" s="120"/>
      <c r="P802" s="120"/>
      <c r="Q802" s="120"/>
    </row>
    <row r="803" spans="6:17" x14ac:dyDescent="0.25">
      <c r="F803" s="120"/>
      <c r="G803" s="121"/>
      <c r="H803" s="120"/>
      <c r="I803" s="121"/>
      <c r="J803" s="121"/>
      <c r="K803" s="53"/>
      <c r="L803" s="120"/>
      <c r="M803" s="120"/>
      <c r="N803" s="120"/>
      <c r="O803" s="120"/>
      <c r="P803" s="120"/>
      <c r="Q803" s="120"/>
    </row>
    <row r="804" spans="6:17" x14ac:dyDescent="0.25">
      <c r="F804" s="120"/>
      <c r="G804" s="121"/>
      <c r="H804" s="120"/>
      <c r="I804" s="121"/>
      <c r="J804" s="121"/>
      <c r="K804" s="53"/>
      <c r="L804" s="120"/>
      <c r="M804" s="120"/>
      <c r="N804" s="120"/>
      <c r="O804" s="120"/>
      <c r="P804" s="120"/>
      <c r="Q804" s="120"/>
    </row>
    <row r="805" spans="6:17" x14ac:dyDescent="0.25">
      <c r="F805" s="120"/>
      <c r="G805" s="121"/>
      <c r="H805" s="120"/>
      <c r="I805" s="121"/>
      <c r="J805" s="121"/>
      <c r="K805" s="53"/>
      <c r="L805" s="120"/>
      <c r="M805" s="120"/>
      <c r="N805" s="120"/>
      <c r="O805" s="120"/>
      <c r="P805" s="120"/>
      <c r="Q805" s="120"/>
    </row>
    <row r="806" spans="6:17" x14ac:dyDescent="0.25">
      <c r="F806" s="120"/>
      <c r="G806" s="121"/>
      <c r="H806" s="120"/>
      <c r="I806" s="121"/>
      <c r="J806" s="121"/>
      <c r="K806" s="53"/>
      <c r="L806" s="120"/>
      <c r="M806" s="120"/>
      <c r="N806" s="120"/>
      <c r="O806" s="120"/>
      <c r="P806" s="120"/>
      <c r="Q806" s="120"/>
    </row>
    <row r="807" spans="6:17" x14ac:dyDescent="0.25">
      <c r="F807" s="120"/>
      <c r="G807" s="121"/>
      <c r="H807" s="120"/>
      <c r="I807" s="121"/>
      <c r="J807" s="121"/>
      <c r="K807" s="53"/>
      <c r="L807" s="120"/>
      <c r="M807" s="120"/>
      <c r="N807" s="120"/>
      <c r="O807" s="120"/>
      <c r="P807" s="120"/>
      <c r="Q807" s="120"/>
    </row>
    <row r="808" spans="6:17" x14ac:dyDescent="0.25">
      <c r="F808" s="120"/>
      <c r="G808" s="121"/>
      <c r="H808" s="120"/>
      <c r="I808" s="121"/>
      <c r="J808" s="121"/>
      <c r="K808" s="53"/>
      <c r="L808" s="120"/>
      <c r="M808" s="120"/>
      <c r="N808" s="120"/>
      <c r="O808" s="120"/>
      <c r="P808" s="120"/>
      <c r="Q808" s="120"/>
    </row>
    <row r="809" spans="6:17" x14ac:dyDescent="0.25">
      <c r="F809" s="120"/>
      <c r="G809" s="121"/>
      <c r="H809" s="120"/>
      <c r="I809" s="121"/>
      <c r="J809" s="121"/>
      <c r="K809" s="53"/>
      <c r="L809" s="120"/>
      <c r="M809" s="120"/>
      <c r="N809" s="120"/>
      <c r="O809" s="120"/>
      <c r="P809" s="120"/>
      <c r="Q809" s="120"/>
    </row>
    <row r="810" spans="6:17" x14ac:dyDescent="0.25">
      <c r="F810" s="120"/>
      <c r="G810" s="121"/>
      <c r="H810" s="120"/>
      <c r="I810" s="121"/>
      <c r="J810" s="121"/>
      <c r="K810" s="53"/>
      <c r="L810" s="120"/>
      <c r="M810" s="120"/>
      <c r="N810" s="120"/>
      <c r="O810" s="120"/>
      <c r="P810" s="120"/>
      <c r="Q810" s="120"/>
    </row>
    <row r="811" spans="6:17" x14ac:dyDescent="0.25">
      <c r="F811" s="120"/>
      <c r="G811" s="121"/>
      <c r="H811" s="120"/>
      <c r="I811" s="121"/>
      <c r="J811" s="121"/>
      <c r="K811" s="53"/>
      <c r="L811" s="120"/>
      <c r="M811" s="120"/>
      <c r="N811" s="120"/>
      <c r="O811" s="120"/>
      <c r="P811" s="120"/>
      <c r="Q811" s="120"/>
    </row>
    <row r="812" spans="6:17" x14ac:dyDescent="0.25">
      <c r="F812" s="120"/>
      <c r="G812" s="121"/>
      <c r="H812" s="120"/>
      <c r="I812" s="121"/>
      <c r="J812" s="121"/>
      <c r="K812" s="53"/>
      <c r="L812" s="120"/>
      <c r="M812" s="120"/>
      <c r="N812" s="120"/>
      <c r="O812" s="120"/>
      <c r="P812" s="120"/>
      <c r="Q812" s="120"/>
    </row>
    <row r="813" spans="6:17" x14ac:dyDescent="0.25">
      <c r="F813" s="120"/>
      <c r="G813" s="121"/>
      <c r="H813" s="120"/>
      <c r="I813" s="121"/>
      <c r="J813" s="121"/>
      <c r="K813" s="53"/>
      <c r="L813" s="120"/>
      <c r="M813" s="120"/>
      <c r="N813" s="120"/>
      <c r="O813" s="120"/>
      <c r="P813" s="120"/>
      <c r="Q813" s="120"/>
    </row>
    <row r="814" spans="6:17" x14ac:dyDescent="0.25">
      <c r="F814" s="120"/>
      <c r="G814" s="121"/>
      <c r="H814" s="120"/>
      <c r="I814" s="121"/>
      <c r="J814" s="121"/>
      <c r="K814" s="53"/>
      <c r="L814" s="120"/>
      <c r="M814" s="120"/>
      <c r="N814" s="120"/>
      <c r="O814" s="120"/>
      <c r="P814" s="120"/>
      <c r="Q814" s="120"/>
    </row>
    <row r="815" spans="6:17" x14ac:dyDescent="0.25">
      <c r="F815" s="120"/>
      <c r="G815" s="121"/>
      <c r="H815" s="120"/>
      <c r="I815" s="121"/>
      <c r="J815" s="121"/>
      <c r="K815" s="53"/>
      <c r="L815" s="120"/>
      <c r="M815" s="120"/>
      <c r="N815" s="120"/>
      <c r="O815" s="120"/>
      <c r="P815" s="120"/>
      <c r="Q815" s="120"/>
    </row>
    <row r="816" spans="6:17" x14ac:dyDescent="0.25">
      <c r="F816" s="120"/>
      <c r="G816" s="121"/>
      <c r="H816" s="120"/>
      <c r="I816" s="121"/>
      <c r="J816" s="121"/>
      <c r="K816" s="53"/>
      <c r="L816" s="120"/>
      <c r="M816" s="120"/>
      <c r="N816" s="120"/>
      <c r="O816" s="120"/>
      <c r="P816" s="120"/>
      <c r="Q816" s="120"/>
    </row>
    <row r="817" spans="6:17" x14ac:dyDescent="0.25">
      <c r="F817" s="120"/>
      <c r="G817" s="121"/>
      <c r="H817" s="120"/>
      <c r="I817" s="121"/>
      <c r="J817" s="121"/>
      <c r="K817" s="53"/>
      <c r="L817" s="120"/>
      <c r="M817" s="120"/>
      <c r="N817" s="120"/>
      <c r="O817" s="120"/>
      <c r="P817" s="120"/>
      <c r="Q817" s="120"/>
    </row>
    <row r="818" spans="6:17" x14ac:dyDescent="0.25">
      <c r="F818" s="120"/>
      <c r="G818" s="121"/>
      <c r="H818" s="120"/>
      <c r="I818" s="121"/>
      <c r="J818" s="121"/>
      <c r="K818" s="53"/>
      <c r="L818" s="120"/>
      <c r="M818" s="120"/>
      <c r="N818" s="120"/>
      <c r="O818" s="120"/>
      <c r="P818" s="120"/>
      <c r="Q818" s="120"/>
    </row>
    <row r="819" spans="6:17" x14ac:dyDescent="0.25">
      <c r="F819" s="120"/>
      <c r="G819" s="121"/>
      <c r="H819" s="120"/>
      <c r="I819" s="121"/>
      <c r="J819" s="121"/>
      <c r="K819" s="53"/>
      <c r="L819" s="120"/>
      <c r="M819" s="120"/>
      <c r="N819" s="120"/>
      <c r="O819" s="120"/>
      <c r="P819" s="120"/>
      <c r="Q819" s="120"/>
    </row>
    <row r="820" spans="6:17" x14ac:dyDescent="0.25">
      <c r="F820" s="120"/>
      <c r="G820" s="121"/>
      <c r="H820" s="120"/>
      <c r="I820" s="121"/>
      <c r="J820" s="121"/>
      <c r="K820" s="53"/>
      <c r="L820" s="120"/>
      <c r="M820" s="120"/>
      <c r="N820" s="120"/>
      <c r="O820" s="120"/>
      <c r="P820" s="120"/>
      <c r="Q820" s="120"/>
    </row>
    <row r="821" spans="6:17" x14ac:dyDescent="0.25">
      <c r="F821" s="120"/>
      <c r="G821" s="121"/>
      <c r="H821" s="120"/>
      <c r="I821" s="121"/>
      <c r="J821" s="121"/>
      <c r="K821" s="53"/>
      <c r="L821" s="120"/>
      <c r="M821" s="120"/>
      <c r="N821" s="120"/>
      <c r="O821" s="120"/>
      <c r="P821" s="120"/>
      <c r="Q821" s="120"/>
    </row>
    <row r="822" spans="6:17" x14ac:dyDescent="0.25">
      <c r="F822" s="120"/>
      <c r="G822" s="121"/>
      <c r="H822" s="120"/>
      <c r="I822" s="121"/>
      <c r="J822" s="121"/>
      <c r="K822" s="53"/>
      <c r="L822" s="120"/>
      <c r="M822" s="120"/>
      <c r="N822" s="120"/>
      <c r="O822" s="120"/>
      <c r="P822" s="120"/>
      <c r="Q822" s="120"/>
    </row>
    <row r="823" spans="6:17" x14ac:dyDescent="0.25">
      <c r="F823" s="120"/>
      <c r="G823" s="121"/>
      <c r="H823" s="120"/>
      <c r="I823" s="121"/>
      <c r="J823" s="121"/>
      <c r="K823" s="53"/>
      <c r="L823" s="120"/>
      <c r="M823" s="120"/>
      <c r="N823" s="120"/>
      <c r="O823" s="120"/>
      <c r="P823" s="120"/>
      <c r="Q823" s="120"/>
    </row>
    <row r="824" spans="6:17" x14ac:dyDescent="0.25">
      <c r="F824" s="120"/>
      <c r="G824" s="121"/>
      <c r="H824" s="120"/>
      <c r="I824" s="121"/>
      <c r="J824" s="121"/>
      <c r="K824" s="53"/>
      <c r="L824" s="120"/>
      <c r="M824" s="120"/>
      <c r="N824" s="120"/>
      <c r="O824" s="120"/>
      <c r="P824" s="120"/>
      <c r="Q824" s="120"/>
    </row>
    <row r="825" spans="6:17" x14ac:dyDescent="0.25">
      <c r="F825" s="120"/>
      <c r="G825" s="121"/>
      <c r="H825" s="120"/>
      <c r="I825" s="121"/>
      <c r="J825" s="121"/>
      <c r="K825" s="53"/>
      <c r="L825" s="120"/>
      <c r="M825" s="120"/>
      <c r="N825" s="120"/>
      <c r="O825" s="120"/>
      <c r="P825" s="120"/>
      <c r="Q825" s="120"/>
    </row>
    <row r="826" spans="6:17" x14ac:dyDescent="0.25">
      <c r="F826" s="120"/>
      <c r="G826" s="121"/>
      <c r="H826" s="120"/>
      <c r="I826" s="121"/>
      <c r="J826" s="121"/>
      <c r="K826" s="53"/>
      <c r="L826" s="120"/>
      <c r="M826" s="120"/>
      <c r="N826" s="120"/>
      <c r="O826" s="120"/>
      <c r="P826" s="120"/>
      <c r="Q826" s="120"/>
    </row>
    <row r="827" spans="6:17" x14ac:dyDescent="0.25">
      <c r="F827" s="120"/>
      <c r="G827" s="121"/>
      <c r="H827" s="120"/>
      <c r="I827" s="121"/>
      <c r="J827" s="121"/>
      <c r="K827" s="53"/>
      <c r="L827" s="120"/>
      <c r="M827" s="120"/>
      <c r="N827" s="120"/>
      <c r="O827" s="120"/>
      <c r="P827" s="120"/>
      <c r="Q827" s="120"/>
    </row>
    <row r="828" spans="6:17" x14ac:dyDescent="0.25">
      <c r="F828" s="120"/>
      <c r="G828" s="121"/>
      <c r="H828" s="120"/>
      <c r="I828" s="121"/>
      <c r="J828" s="121"/>
      <c r="K828" s="53"/>
      <c r="L828" s="120"/>
      <c r="M828" s="120"/>
      <c r="N828" s="120"/>
      <c r="O828" s="120"/>
      <c r="P828" s="120"/>
      <c r="Q828" s="120"/>
    </row>
    <row r="829" spans="6:17" x14ac:dyDescent="0.25">
      <c r="F829" s="120"/>
      <c r="G829" s="121"/>
      <c r="H829" s="120"/>
      <c r="I829" s="121"/>
      <c r="J829" s="121"/>
      <c r="K829" s="53"/>
      <c r="L829" s="120"/>
      <c r="M829" s="120"/>
      <c r="N829" s="120"/>
      <c r="O829" s="120"/>
      <c r="P829" s="120"/>
      <c r="Q829" s="120"/>
    </row>
    <row r="830" spans="6:17" x14ac:dyDescent="0.25">
      <c r="F830" s="120"/>
      <c r="G830" s="121"/>
      <c r="H830" s="120"/>
      <c r="I830" s="121"/>
      <c r="J830" s="121"/>
      <c r="K830" s="53"/>
      <c r="L830" s="120"/>
      <c r="M830" s="120"/>
      <c r="N830" s="120"/>
      <c r="O830" s="120"/>
      <c r="P830" s="120"/>
      <c r="Q830" s="120"/>
    </row>
    <row r="831" spans="6:17" x14ac:dyDescent="0.25">
      <c r="F831" s="120"/>
      <c r="G831" s="121"/>
      <c r="H831" s="120"/>
      <c r="I831" s="121"/>
      <c r="J831" s="121"/>
      <c r="K831" s="53"/>
      <c r="L831" s="120"/>
      <c r="M831" s="120"/>
      <c r="N831" s="120"/>
      <c r="O831" s="120"/>
      <c r="P831" s="120"/>
      <c r="Q831" s="120"/>
    </row>
    <row r="832" spans="6:17" x14ac:dyDescent="0.25">
      <c r="F832" s="120"/>
      <c r="G832" s="121"/>
      <c r="H832" s="120"/>
      <c r="I832" s="121"/>
      <c r="J832" s="121"/>
      <c r="K832" s="53"/>
      <c r="L832" s="120"/>
      <c r="M832" s="120"/>
      <c r="N832" s="120"/>
      <c r="O832" s="120"/>
      <c r="P832" s="120"/>
      <c r="Q832" s="120"/>
    </row>
    <row r="833" spans="6:17" x14ac:dyDescent="0.25">
      <c r="F833" s="120"/>
      <c r="G833" s="121"/>
      <c r="H833" s="120"/>
      <c r="I833" s="121"/>
      <c r="J833" s="121"/>
      <c r="K833" s="53"/>
      <c r="L833" s="120"/>
      <c r="M833" s="120"/>
      <c r="N833" s="120"/>
      <c r="O833" s="120"/>
      <c r="P833" s="120"/>
      <c r="Q833" s="120"/>
    </row>
    <row r="834" spans="6:17" x14ac:dyDescent="0.25">
      <c r="F834" s="120"/>
      <c r="G834" s="121"/>
      <c r="H834" s="120"/>
      <c r="I834" s="121"/>
      <c r="J834" s="121"/>
      <c r="K834" s="53"/>
      <c r="L834" s="120"/>
      <c r="M834" s="120"/>
      <c r="N834" s="120"/>
      <c r="O834" s="120"/>
      <c r="P834" s="120"/>
      <c r="Q834" s="120"/>
    </row>
    <row r="835" spans="6:17" x14ac:dyDescent="0.25">
      <c r="F835" s="120"/>
      <c r="G835" s="121"/>
      <c r="H835" s="120"/>
      <c r="I835" s="121"/>
      <c r="J835" s="121"/>
      <c r="K835" s="53"/>
      <c r="L835" s="120"/>
      <c r="M835" s="120"/>
      <c r="N835" s="120"/>
      <c r="O835" s="120"/>
      <c r="P835" s="120"/>
      <c r="Q835" s="120"/>
    </row>
    <row r="836" spans="6:17" x14ac:dyDescent="0.25">
      <c r="F836" s="120"/>
      <c r="G836" s="121"/>
      <c r="H836" s="120"/>
      <c r="I836" s="121"/>
      <c r="J836" s="121"/>
      <c r="K836" s="53"/>
      <c r="L836" s="120"/>
      <c r="M836" s="120"/>
      <c r="N836" s="120"/>
      <c r="O836" s="120"/>
      <c r="P836" s="120"/>
      <c r="Q836" s="120"/>
    </row>
    <row r="837" spans="6:17" x14ac:dyDescent="0.25">
      <c r="F837" s="120"/>
      <c r="G837" s="121"/>
      <c r="H837" s="120"/>
      <c r="I837" s="121"/>
      <c r="J837" s="121"/>
      <c r="K837" s="53"/>
      <c r="L837" s="120"/>
      <c r="M837" s="120"/>
      <c r="N837" s="120"/>
      <c r="O837" s="120"/>
      <c r="P837" s="120"/>
      <c r="Q837" s="120"/>
    </row>
    <row r="838" spans="6:17" x14ac:dyDescent="0.25">
      <c r="F838" s="120"/>
      <c r="G838" s="121"/>
      <c r="H838" s="120"/>
      <c r="I838" s="121"/>
      <c r="J838" s="121"/>
      <c r="K838" s="53"/>
      <c r="L838" s="120"/>
      <c r="M838" s="120"/>
      <c r="N838" s="120"/>
      <c r="O838" s="120"/>
      <c r="P838" s="120"/>
      <c r="Q838" s="120"/>
    </row>
    <row r="839" spans="6:17" x14ac:dyDescent="0.25">
      <c r="F839" s="120"/>
      <c r="G839" s="121"/>
      <c r="H839" s="120"/>
      <c r="I839" s="121"/>
      <c r="J839" s="121"/>
      <c r="K839" s="53"/>
      <c r="L839" s="120"/>
      <c r="M839" s="120"/>
      <c r="N839" s="120"/>
      <c r="O839" s="120"/>
      <c r="P839" s="120"/>
      <c r="Q839" s="120"/>
    </row>
    <row r="840" spans="6:17" x14ac:dyDescent="0.25">
      <c r="F840" s="120"/>
      <c r="G840" s="121"/>
      <c r="H840" s="120"/>
      <c r="I840" s="121"/>
      <c r="J840" s="121"/>
      <c r="K840" s="53"/>
      <c r="L840" s="120"/>
      <c r="M840" s="120"/>
      <c r="N840" s="120"/>
      <c r="O840" s="120"/>
      <c r="P840" s="120"/>
      <c r="Q840" s="120"/>
    </row>
    <row r="841" spans="6:17" x14ac:dyDescent="0.25">
      <c r="F841" s="120"/>
      <c r="G841" s="121"/>
      <c r="H841" s="120"/>
      <c r="I841" s="121"/>
      <c r="J841" s="121"/>
      <c r="K841" s="53"/>
      <c r="L841" s="120"/>
      <c r="M841" s="120"/>
      <c r="N841" s="120"/>
      <c r="O841" s="120"/>
      <c r="P841" s="120"/>
      <c r="Q841" s="120"/>
    </row>
    <row r="842" spans="6:17" x14ac:dyDescent="0.25">
      <c r="F842" s="120"/>
      <c r="G842" s="121"/>
      <c r="H842" s="120"/>
      <c r="I842" s="121"/>
      <c r="J842" s="121"/>
      <c r="K842" s="53"/>
      <c r="L842" s="120"/>
      <c r="M842" s="120"/>
      <c r="N842" s="120"/>
      <c r="O842" s="120"/>
      <c r="P842" s="120"/>
      <c r="Q842" s="120"/>
    </row>
    <row r="843" spans="6:17" x14ac:dyDescent="0.25">
      <c r="F843" s="120"/>
      <c r="G843" s="121"/>
      <c r="H843" s="120"/>
      <c r="I843" s="121"/>
      <c r="J843" s="121"/>
      <c r="K843" s="53"/>
      <c r="L843" s="120"/>
      <c r="M843" s="120"/>
      <c r="N843" s="120"/>
      <c r="O843" s="120"/>
      <c r="P843" s="120"/>
      <c r="Q843" s="120"/>
    </row>
    <row r="844" spans="6:17" x14ac:dyDescent="0.25">
      <c r="F844" s="120"/>
      <c r="G844" s="121"/>
      <c r="H844" s="120"/>
      <c r="I844" s="121"/>
      <c r="J844" s="121"/>
      <c r="K844" s="53"/>
      <c r="L844" s="120"/>
      <c r="M844" s="120"/>
      <c r="N844" s="120"/>
      <c r="O844" s="120"/>
      <c r="P844" s="120"/>
      <c r="Q844" s="120"/>
    </row>
    <row r="845" spans="6:17" x14ac:dyDescent="0.25">
      <c r="F845" s="120"/>
      <c r="G845" s="121"/>
      <c r="H845" s="120"/>
      <c r="I845" s="121"/>
      <c r="J845" s="121"/>
      <c r="K845" s="53"/>
      <c r="L845" s="120"/>
      <c r="M845" s="120"/>
      <c r="N845" s="120"/>
      <c r="O845" s="120"/>
      <c r="P845" s="120"/>
      <c r="Q845" s="120"/>
    </row>
    <row r="846" spans="6:17" x14ac:dyDescent="0.25">
      <c r="F846" s="120"/>
      <c r="G846" s="121"/>
      <c r="H846" s="120"/>
      <c r="I846" s="121"/>
      <c r="J846" s="121"/>
      <c r="K846" s="53"/>
      <c r="L846" s="120"/>
      <c r="M846" s="120"/>
      <c r="N846" s="120"/>
      <c r="O846" s="120"/>
      <c r="P846" s="120"/>
      <c r="Q846" s="120"/>
    </row>
    <row r="847" spans="6:17" x14ac:dyDescent="0.25">
      <c r="F847" s="120"/>
      <c r="G847" s="121"/>
      <c r="H847" s="120"/>
      <c r="I847" s="121"/>
      <c r="J847" s="121"/>
      <c r="K847" s="53"/>
      <c r="L847" s="120"/>
      <c r="M847" s="120"/>
      <c r="N847" s="120"/>
      <c r="O847" s="120"/>
      <c r="P847" s="120"/>
      <c r="Q847" s="120"/>
    </row>
    <row r="848" spans="6:17" x14ac:dyDescent="0.25">
      <c r="F848" s="120"/>
      <c r="G848" s="121"/>
      <c r="H848" s="120"/>
      <c r="I848" s="121"/>
      <c r="J848" s="121"/>
      <c r="K848" s="53"/>
      <c r="L848" s="120"/>
      <c r="M848" s="120"/>
      <c r="N848" s="120"/>
      <c r="O848" s="120"/>
      <c r="P848" s="120"/>
      <c r="Q848" s="120"/>
    </row>
    <row r="849" spans="6:17" x14ac:dyDescent="0.25">
      <c r="F849" s="120"/>
      <c r="G849" s="121"/>
      <c r="H849" s="120"/>
      <c r="I849" s="121"/>
      <c r="J849" s="121"/>
      <c r="K849" s="53"/>
      <c r="L849" s="120"/>
      <c r="M849" s="120"/>
      <c r="N849" s="120"/>
      <c r="O849" s="120"/>
      <c r="P849" s="120"/>
      <c r="Q849" s="120"/>
    </row>
    <row r="850" spans="6:17" x14ac:dyDescent="0.25">
      <c r="F850" s="120"/>
      <c r="G850" s="121"/>
      <c r="H850" s="120"/>
      <c r="I850" s="121"/>
      <c r="J850" s="121"/>
      <c r="K850" s="53"/>
      <c r="L850" s="120"/>
      <c r="M850" s="120"/>
      <c r="N850" s="120"/>
      <c r="O850" s="120"/>
      <c r="P850" s="120"/>
      <c r="Q850" s="120"/>
    </row>
    <row r="851" spans="6:17" x14ac:dyDescent="0.25">
      <c r="F851" s="120"/>
      <c r="G851" s="121"/>
      <c r="H851" s="120"/>
      <c r="I851" s="121"/>
      <c r="J851" s="121"/>
      <c r="K851" s="53"/>
      <c r="L851" s="120"/>
      <c r="M851" s="120"/>
      <c r="N851" s="120"/>
      <c r="O851" s="120"/>
      <c r="P851" s="120"/>
      <c r="Q851" s="120"/>
    </row>
    <row r="852" spans="6:17" x14ac:dyDescent="0.25">
      <c r="F852" s="120"/>
      <c r="G852" s="121"/>
      <c r="H852" s="120"/>
      <c r="I852" s="121"/>
      <c r="J852" s="121"/>
      <c r="K852" s="53"/>
      <c r="L852" s="120"/>
      <c r="M852" s="120"/>
      <c r="N852" s="120"/>
      <c r="O852" s="120"/>
      <c r="P852" s="120"/>
      <c r="Q852" s="120"/>
    </row>
    <row r="853" spans="6:17" x14ac:dyDescent="0.25">
      <c r="F853" s="120"/>
      <c r="G853" s="121"/>
      <c r="H853" s="120"/>
      <c r="I853" s="121"/>
      <c r="J853" s="121"/>
      <c r="K853" s="53"/>
      <c r="L853" s="120"/>
      <c r="M853" s="120"/>
      <c r="N853" s="120"/>
      <c r="O853" s="120"/>
      <c r="P853" s="120"/>
      <c r="Q853" s="120"/>
    </row>
    <row r="854" spans="6:17" x14ac:dyDescent="0.25">
      <c r="F854" s="120"/>
      <c r="G854" s="121"/>
      <c r="H854" s="120"/>
      <c r="I854" s="121"/>
      <c r="J854" s="121"/>
      <c r="K854" s="53"/>
      <c r="L854" s="120"/>
      <c r="M854" s="120"/>
      <c r="N854" s="120"/>
      <c r="O854" s="120"/>
      <c r="P854" s="120"/>
      <c r="Q854" s="120"/>
    </row>
    <row r="855" spans="6:17" x14ac:dyDescent="0.25">
      <c r="F855" s="120"/>
      <c r="G855" s="121"/>
      <c r="H855" s="120"/>
      <c r="I855" s="121"/>
      <c r="J855" s="121"/>
      <c r="K855" s="53"/>
      <c r="L855" s="120"/>
      <c r="M855" s="120"/>
      <c r="N855" s="120"/>
      <c r="O855" s="120"/>
      <c r="P855" s="120"/>
      <c r="Q855" s="120"/>
    </row>
    <row r="856" spans="6:17" x14ac:dyDescent="0.25">
      <c r="F856" s="120"/>
      <c r="G856" s="121"/>
      <c r="H856" s="120"/>
      <c r="I856" s="121"/>
      <c r="J856" s="121"/>
      <c r="K856" s="53"/>
      <c r="L856" s="120"/>
      <c r="M856" s="120"/>
      <c r="N856" s="120"/>
      <c r="O856" s="120"/>
      <c r="P856" s="120"/>
      <c r="Q856" s="120"/>
    </row>
    <row r="857" spans="6:17" x14ac:dyDescent="0.25">
      <c r="F857" s="120"/>
      <c r="G857" s="121"/>
      <c r="H857" s="120"/>
      <c r="I857" s="121"/>
      <c r="J857" s="121"/>
      <c r="K857" s="53"/>
      <c r="L857" s="120"/>
      <c r="M857" s="120"/>
      <c r="N857" s="120"/>
      <c r="O857" s="120"/>
      <c r="P857" s="120"/>
      <c r="Q857" s="120"/>
    </row>
    <row r="858" spans="6:17" x14ac:dyDescent="0.25">
      <c r="F858" s="120"/>
      <c r="G858" s="121"/>
      <c r="H858" s="120"/>
      <c r="I858" s="121"/>
      <c r="J858" s="121"/>
      <c r="K858" s="53"/>
      <c r="L858" s="120"/>
      <c r="M858" s="120"/>
      <c r="N858" s="120"/>
      <c r="O858" s="120"/>
      <c r="P858" s="120"/>
      <c r="Q858" s="120"/>
    </row>
    <row r="859" spans="6:17" x14ac:dyDescent="0.25">
      <c r="F859" s="120"/>
      <c r="G859" s="121"/>
      <c r="H859" s="120"/>
      <c r="I859" s="121"/>
      <c r="J859" s="121"/>
      <c r="K859" s="53"/>
      <c r="L859" s="120"/>
      <c r="M859" s="120"/>
      <c r="N859" s="120"/>
      <c r="O859" s="120"/>
      <c r="P859" s="120"/>
      <c r="Q859" s="120"/>
    </row>
    <row r="860" spans="6:17" x14ac:dyDescent="0.25">
      <c r="F860" s="120"/>
      <c r="G860" s="121"/>
      <c r="H860" s="120"/>
      <c r="I860" s="121"/>
      <c r="J860" s="121"/>
      <c r="K860" s="53"/>
      <c r="L860" s="120"/>
      <c r="M860" s="120"/>
      <c r="N860" s="120"/>
      <c r="O860" s="120"/>
      <c r="P860" s="120"/>
      <c r="Q860" s="120"/>
    </row>
    <row r="861" spans="6:17" x14ac:dyDescent="0.25">
      <c r="F861" s="120"/>
      <c r="G861" s="121"/>
      <c r="H861" s="120"/>
      <c r="I861" s="121"/>
      <c r="J861" s="121"/>
      <c r="K861" s="53"/>
      <c r="L861" s="120"/>
      <c r="M861" s="120"/>
      <c r="N861" s="120"/>
      <c r="O861" s="120"/>
      <c r="P861" s="120"/>
      <c r="Q861" s="120"/>
    </row>
    <row r="862" spans="6:17" x14ac:dyDescent="0.25">
      <c r="F862" s="120"/>
      <c r="G862" s="121"/>
      <c r="H862" s="120"/>
      <c r="I862" s="121"/>
      <c r="J862" s="121"/>
      <c r="K862" s="53"/>
      <c r="L862" s="120"/>
      <c r="M862" s="120"/>
      <c r="N862" s="120"/>
      <c r="O862" s="120"/>
      <c r="P862" s="120"/>
      <c r="Q862" s="120"/>
    </row>
    <row r="863" spans="6:17" x14ac:dyDescent="0.25">
      <c r="F863" s="120"/>
      <c r="G863" s="121"/>
      <c r="H863" s="120"/>
      <c r="I863" s="121"/>
      <c r="J863" s="121"/>
      <c r="K863" s="53"/>
      <c r="L863" s="120"/>
      <c r="M863" s="120"/>
      <c r="N863" s="120"/>
      <c r="O863" s="120"/>
      <c r="P863" s="120"/>
      <c r="Q863" s="120"/>
    </row>
    <row r="864" spans="6:17" x14ac:dyDescent="0.25">
      <c r="F864" s="120"/>
      <c r="G864" s="121"/>
      <c r="H864" s="120"/>
      <c r="I864" s="121"/>
      <c r="J864" s="121"/>
      <c r="K864" s="53"/>
      <c r="L864" s="120"/>
      <c r="M864" s="120"/>
      <c r="N864" s="120"/>
      <c r="O864" s="120"/>
      <c r="P864" s="120"/>
      <c r="Q864" s="120"/>
    </row>
  </sheetData>
  <sheetProtection sheet="1" formatCells="0" sort="0" autoFilter="0"/>
  <mergeCells count="2">
    <mergeCell ref="C5:K5"/>
    <mergeCell ref="A1:K1"/>
  </mergeCells>
  <dataValidations count="1">
    <dataValidation type="list" allowBlank="1" showInputMessage="1" showErrorMessage="1" prompt="Click down arrow in the corner of this cell to choose a response option." sqref="I12:J26" xr:uid="{A0394BA9-9660-40C0-B7F3-EC5046DBFF65}">
      <formula1>$L12:$Q12</formula1>
    </dataValidation>
  </dataValidations>
  <hyperlinks>
    <hyperlink ref="G12" r:id="rId1" display="(M.G.L. c. 111, s. 31)" xr:uid="{DE98BE6F-5F5E-4828-B291-71508E7BCC33}"/>
    <hyperlink ref="G13" r:id="rId2" display="(M.G.L. c. 111, s. 31)" xr:uid="{C47C887D-9388-460A-8A10-1021117FBA6B}"/>
    <hyperlink ref="G14" r:id="rId3" display="(M.G.L. c. 111, s. 31)" xr:uid="{41A56146-7EA9-4CC3-9252-35ECCD5EBEA1}"/>
    <hyperlink ref="G15" r:id="rId4" display="(M.G.L. c. 111, s. 26F)" xr:uid="{145293D7-1F1C-4E10-876E-96309F9DCCC0}"/>
    <hyperlink ref="G16" r:id="rId5" display="(M.G.L. c. 111, s. 30)" xr:uid="{3171060D-453C-4108-B8F4-AC58B3E99F72}"/>
    <hyperlink ref="G17" r:id="rId6" display="˚M.G.L. c. 111, s. 31" xr:uid="{20D82822-3D0F-4F1E-8E05-88F81710B87F}"/>
    <hyperlink ref="G18" r:id="rId7" xr:uid="{DA3F3176-489A-49BC-9B73-D2E46294BB54}"/>
    <hyperlink ref="G19" r:id="rId8" display="https://malegislature.gov/Laws/GeneralLaws/PartI/TitleXXII/Chapter164/Section124a" xr:uid="{15DC7424-5969-47A1-B1C5-5A553AE058F6}"/>
    <hyperlink ref="G20" r:id="rId9" display="https://malegislature.gov/Laws/GeneralLaws/PartI/TitleXVI/Chapter111/Section26" xr:uid="{A583B7FC-1A41-4135-872D-94F02259CEA8}"/>
    <hyperlink ref="G21" r:id="rId10" display="https://malegislature.gov/Laws/GeneralLaws/PartI/TitleXVI/Chapter111/Section27" xr:uid="{1351AB79-9532-4AF9-A132-7FBF7C318D5F}"/>
    <hyperlink ref="G23" r:id="rId11" display="https://malegislature.gov/Laws/GeneralLaws/PartI/TitleXVI/Chapter111/Section26E" xr:uid="{2D5C4706-B622-4094-B58F-30D41D3B07EF}"/>
    <hyperlink ref="G22" r:id="rId12" display="https://malegislature.gov/Laws/GeneralLaws/PartI/TitleXVI/Chapter111/Section26B" xr:uid="{E01E3413-D956-499C-98EC-B5B1EA468676}"/>
  </hyperlinks>
  <pageMargins left="0.7" right="0.7" top="0.75" bottom="0.75" header="0" footer="0"/>
  <pageSetup orientation="landscape" r:id="rId13"/>
  <tableParts count="1">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02B27-221B-479E-896D-098948459D4A}">
  <sheetPr codeName="Sheet5"/>
  <dimension ref="A1:AF902"/>
  <sheetViews>
    <sheetView showGridLines="0" showRowColHeaders="0" workbookViewId="0">
      <selection sqref="A1:K1"/>
    </sheetView>
  </sheetViews>
  <sheetFormatPr defaultColWidth="14.42578125" defaultRowHeight="15" x14ac:dyDescent="0.25"/>
  <cols>
    <col min="1" max="1" width="1.42578125" style="7" customWidth="1"/>
    <col min="2" max="2" width="1.7109375" style="7" customWidth="1"/>
    <col min="3" max="3" width="6.7109375" style="5" bestFit="1" customWidth="1"/>
    <col min="4" max="4" width="15.28515625" style="12" customWidth="1"/>
    <col min="5" max="5" width="30.42578125" style="11" hidden="1" customWidth="1"/>
    <col min="6" max="6" width="91" style="12" customWidth="1"/>
    <col min="7" max="7" width="9.42578125" style="5" customWidth="1"/>
    <col min="8" max="8" width="52.42578125" style="11" customWidth="1"/>
    <col min="9" max="10" width="26.85546875" style="5" customWidth="1"/>
    <col min="11" max="11" width="29.7109375" style="54" customWidth="1"/>
    <col min="12" max="16" width="15.7109375" style="11" hidden="1" customWidth="1"/>
    <col min="17" max="17" width="16.42578125" style="11" hidden="1" customWidth="1"/>
    <col min="18" max="32" width="8.7109375" style="7" customWidth="1"/>
    <col min="33" max="16384" width="14.42578125" style="7"/>
  </cols>
  <sheetData>
    <row r="1" spans="1:32" customFormat="1" ht="48" customHeight="1" x14ac:dyDescent="0.25">
      <c r="A1" s="156" t="s">
        <v>0</v>
      </c>
      <c r="B1" s="156"/>
      <c r="C1" s="156"/>
      <c r="D1" s="156"/>
      <c r="E1" s="156"/>
      <c r="F1" s="156"/>
      <c r="G1" s="156"/>
      <c r="H1" s="156"/>
      <c r="I1" s="156"/>
      <c r="J1" s="156"/>
      <c r="K1" s="156"/>
      <c r="L1" s="22"/>
      <c r="M1" s="22"/>
      <c r="N1" s="22"/>
      <c r="O1" s="22"/>
      <c r="P1" s="22"/>
      <c r="Q1" s="22"/>
    </row>
    <row r="2" spans="1:32" customFormat="1" ht="30" customHeight="1" x14ac:dyDescent="0.25">
      <c r="A2" s="1" t="s">
        <v>578</v>
      </c>
      <c r="B2" s="1"/>
      <c r="C2" s="1"/>
      <c r="D2" s="1"/>
      <c r="E2" s="1"/>
      <c r="F2" s="1"/>
      <c r="G2" s="1"/>
      <c r="H2" s="1"/>
      <c r="I2" s="1"/>
      <c r="J2" s="1"/>
      <c r="K2" s="1"/>
      <c r="L2" s="1"/>
      <c r="M2" s="1"/>
      <c r="N2" s="1"/>
      <c r="O2" s="1"/>
      <c r="P2" s="1"/>
      <c r="Q2" s="1"/>
    </row>
    <row r="3" spans="1:32" customFormat="1" ht="8.25" customHeight="1" x14ac:dyDescent="0.25">
      <c r="A3" s="2"/>
      <c r="B3" s="2"/>
      <c r="C3" s="3"/>
      <c r="D3" s="8"/>
      <c r="E3" s="2"/>
      <c r="F3" s="2"/>
      <c r="G3" s="3"/>
      <c r="H3" s="2"/>
      <c r="I3" s="3"/>
      <c r="J3" s="3"/>
      <c r="K3" s="3"/>
      <c r="L3" s="2"/>
      <c r="M3" s="2"/>
      <c r="N3" s="2"/>
      <c r="O3" s="2"/>
      <c r="P3" s="2"/>
      <c r="Q3" s="2"/>
    </row>
    <row r="4" spans="1:32" customFormat="1" ht="30" customHeight="1" x14ac:dyDescent="0.25">
      <c r="A4" s="2"/>
      <c r="B4" s="23" t="s">
        <v>47</v>
      </c>
      <c r="C4" s="23"/>
      <c r="D4" s="23"/>
      <c r="E4" s="23"/>
      <c r="F4" s="23"/>
      <c r="G4" s="23"/>
      <c r="H4" s="23"/>
      <c r="I4" s="23"/>
      <c r="J4" s="23"/>
      <c r="K4" s="23"/>
      <c r="L4" s="23"/>
      <c r="M4" s="23"/>
      <c r="N4" s="23"/>
      <c r="O4" s="23"/>
      <c r="P4" s="23"/>
      <c r="Q4" s="23"/>
    </row>
    <row r="5" spans="1:32" customFormat="1" ht="34.5" customHeight="1" x14ac:dyDescent="0.25">
      <c r="A5" s="2"/>
      <c r="B5" s="4"/>
      <c r="C5" s="165" t="s">
        <v>579</v>
      </c>
      <c r="D5" s="165"/>
      <c r="E5" s="165"/>
      <c r="F5" s="165"/>
      <c r="G5" s="165"/>
      <c r="H5" s="165"/>
      <c r="I5" s="165"/>
      <c r="J5" s="165"/>
      <c r="K5" s="165"/>
      <c r="L5" s="56"/>
      <c r="M5" s="56"/>
      <c r="N5" s="56"/>
      <c r="O5" s="56"/>
      <c r="P5" s="56"/>
      <c r="Q5" s="56"/>
    </row>
    <row r="6" spans="1:32" s="24" customFormat="1" ht="20.100000000000001" customHeight="1" x14ac:dyDescent="0.3">
      <c r="C6" s="41" t="s">
        <v>11</v>
      </c>
      <c r="D6" s="42" t="s">
        <v>49</v>
      </c>
      <c r="E6" s="42"/>
      <c r="F6" s="42"/>
      <c r="G6" s="43"/>
      <c r="H6" s="42"/>
      <c r="I6" s="43"/>
      <c r="J6" s="43"/>
      <c r="K6" s="50"/>
      <c r="L6" s="42"/>
      <c r="M6" s="42"/>
      <c r="N6" s="42"/>
      <c r="O6" s="42"/>
      <c r="P6" s="42"/>
      <c r="Q6" s="42"/>
    </row>
    <row r="7" spans="1:32" s="24" customFormat="1" ht="20.100000000000001" customHeight="1" x14ac:dyDescent="0.3">
      <c r="C7" s="41" t="s">
        <v>11</v>
      </c>
      <c r="D7" s="80" t="s">
        <v>573</v>
      </c>
      <c r="E7" s="42"/>
      <c r="F7" s="42"/>
      <c r="G7" s="43"/>
      <c r="H7" s="42"/>
      <c r="I7" s="43"/>
      <c r="J7" s="43"/>
      <c r="K7" s="50"/>
      <c r="L7" s="42"/>
      <c r="M7" s="42"/>
      <c r="N7" s="42"/>
      <c r="O7" s="42"/>
      <c r="P7" s="42"/>
      <c r="Q7" s="42"/>
    </row>
    <row r="8" spans="1:32" ht="18.75" customHeight="1" x14ac:dyDescent="0.3">
      <c r="C8" s="41" t="s">
        <v>11</v>
      </c>
      <c r="D8" s="60" t="s">
        <v>574</v>
      </c>
      <c r="E8" s="57"/>
      <c r="F8" s="57"/>
      <c r="G8" s="57"/>
      <c r="H8" s="57"/>
      <c r="I8" s="57"/>
      <c r="J8" s="57"/>
      <c r="K8" s="57"/>
      <c r="L8" s="57"/>
      <c r="M8" s="57"/>
      <c r="N8" s="57"/>
      <c r="O8" s="57"/>
      <c r="P8" s="57"/>
      <c r="Q8" s="57"/>
    </row>
    <row r="9" spans="1:32" customFormat="1" ht="6.75" customHeight="1" x14ac:dyDescent="0.25">
      <c r="A9" s="2"/>
      <c r="B9" s="4"/>
      <c r="C9" s="39"/>
      <c r="D9" s="39"/>
      <c r="E9" s="39"/>
      <c r="F9" s="39"/>
      <c r="G9" s="39"/>
      <c r="H9" s="39"/>
      <c r="I9" s="39"/>
      <c r="J9" s="39"/>
      <c r="K9" s="51"/>
      <c r="L9" s="39"/>
      <c r="M9" s="39"/>
      <c r="N9" s="39"/>
      <c r="O9" s="39"/>
      <c r="P9" s="39"/>
      <c r="Q9" s="39"/>
    </row>
    <row r="10" spans="1:32" customFormat="1" ht="30" customHeight="1" x14ac:dyDescent="0.25">
      <c r="A10" s="2"/>
      <c r="B10" s="23" t="s">
        <v>580</v>
      </c>
      <c r="C10" s="23"/>
      <c r="D10" s="23"/>
      <c r="E10" s="23"/>
      <c r="F10" s="23"/>
      <c r="G10" s="23"/>
      <c r="H10" s="23"/>
      <c r="I10" s="23"/>
      <c r="J10" s="23"/>
      <c r="K10" s="23"/>
      <c r="L10" s="23"/>
      <c r="M10" s="23"/>
      <c r="N10" s="23"/>
      <c r="O10" s="23"/>
      <c r="P10" s="23"/>
      <c r="Q10" s="23"/>
    </row>
    <row r="11" spans="1:32" s="55" customFormat="1" ht="41.25" customHeight="1" x14ac:dyDescent="0.25">
      <c r="C11" s="9" t="s">
        <v>51</v>
      </c>
      <c r="D11" s="9" t="s">
        <v>52</v>
      </c>
      <c r="E11" s="9" t="s">
        <v>53</v>
      </c>
      <c r="F11" s="9" t="s">
        <v>54</v>
      </c>
      <c r="G11" s="9" t="s">
        <v>55</v>
      </c>
      <c r="H11" s="9" t="s">
        <v>56</v>
      </c>
      <c r="I11" s="9" t="s">
        <v>576</v>
      </c>
      <c r="J11" s="9" t="s">
        <v>577</v>
      </c>
      <c r="K11" s="9" t="s">
        <v>58</v>
      </c>
      <c r="L11" s="62" t="s">
        <v>59</v>
      </c>
      <c r="M11" s="9" t="s">
        <v>60</v>
      </c>
      <c r="N11" s="9" t="s">
        <v>61</v>
      </c>
      <c r="O11" s="9" t="s">
        <v>62</v>
      </c>
      <c r="P11" s="9" t="s">
        <v>63</v>
      </c>
      <c r="Q11" s="62" t="s">
        <v>64</v>
      </c>
      <c r="R11" s="6"/>
      <c r="S11" s="6"/>
      <c r="T11" s="6"/>
      <c r="U11" s="6"/>
      <c r="V11" s="6"/>
      <c r="W11" s="6"/>
      <c r="X11" s="6"/>
      <c r="Y11" s="6"/>
      <c r="Z11" s="6"/>
      <c r="AA11" s="6"/>
      <c r="AB11" s="6"/>
      <c r="AC11" s="6"/>
      <c r="AD11" s="6"/>
      <c r="AE11" s="6"/>
      <c r="AF11" s="6"/>
    </row>
    <row r="12" spans="1:32" ht="60" x14ac:dyDescent="0.25">
      <c r="C12" s="115">
        <v>36</v>
      </c>
      <c r="D12" s="79" t="s">
        <v>26</v>
      </c>
      <c r="E12" s="116" t="s">
        <v>175</v>
      </c>
      <c r="F12" s="79" t="s">
        <v>176</v>
      </c>
      <c r="G12" s="14" t="s">
        <v>177</v>
      </c>
      <c r="H12" s="79" t="s">
        <v>178</v>
      </c>
      <c r="I12" s="122"/>
      <c r="J12" s="122"/>
      <c r="K12" s="52"/>
      <c r="L12" s="79" t="s">
        <v>59</v>
      </c>
      <c r="M12" s="79" t="s">
        <v>70</v>
      </c>
      <c r="N12" s="79" t="s">
        <v>71</v>
      </c>
      <c r="O12" s="79" t="s">
        <v>72</v>
      </c>
      <c r="P12" s="79" t="s">
        <v>73</v>
      </c>
      <c r="Q12" s="79" t="s">
        <v>64</v>
      </c>
    </row>
    <row r="13" spans="1:32" ht="60" x14ac:dyDescent="0.25">
      <c r="C13" s="115">
        <v>37</v>
      </c>
      <c r="D13" s="79" t="s">
        <v>26</v>
      </c>
      <c r="E13" s="116" t="s">
        <v>179</v>
      </c>
      <c r="F13" s="79" t="s">
        <v>180</v>
      </c>
      <c r="G13" s="14" t="s">
        <v>177</v>
      </c>
      <c r="H13" s="79" t="s">
        <v>181</v>
      </c>
      <c r="I13" s="122"/>
      <c r="J13" s="122"/>
      <c r="K13" s="52"/>
      <c r="L13" s="79" t="s">
        <v>59</v>
      </c>
      <c r="M13" s="79" t="s">
        <v>70</v>
      </c>
      <c r="N13" s="79" t="s">
        <v>71</v>
      </c>
      <c r="O13" s="79" t="s">
        <v>72</v>
      </c>
      <c r="P13" s="79" t="s">
        <v>73</v>
      </c>
      <c r="Q13" s="79" t="s">
        <v>64</v>
      </c>
    </row>
    <row r="14" spans="1:32" ht="60" x14ac:dyDescent="0.25">
      <c r="C14" s="115">
        <v>38</v>
      </c>
      <c r="D14" s="79" t="s">
        <v>26</v>
      </c>
      <c r="E14" s="116" t="s">
        <v>182</v>
      </c>
      <c r="F14" s="79" t="s">
        <v>183</v>
      </c>
      <c r="G14" s="14" t="s">
        <v>177</v>
      </c>
      <c r="H14" s="79" t="s">
        <v>184</v>
      </c>
      <c r="I14" s="122"/>
      <c r="J14" s="122"/>
      <c r="K14" s="52"/>
      <c r="L14" s="79" t="s">
        <v>59</v>
      </c>
      <c r="M14" s="79" t="s">
        <v>70</v>
      </c>
      <c r="N14" s="79" t="s">
        <v>71</v>
      </c>
      <c r="O14" s="79" t="s">
        <v>72</v>
      </c>
      <c r="P14" s="79" t="s">
        <v>73</v>
      </c>
      <c r="Q14" s="79" t="s">
        <v>64</v>
      </c>
    </row>
    <row r="15" spans="1:32" ht="60" x14ac:dyDescent="0.25">
      <c r="C15" s="115">
        <v>53</v>
      </c>
      <c r="D15" s="79" t="s">
        <v>26</v>
      </c>
      <c r="E15" s="116" t="s">
        <v>218</v>
      </c>
      <c r="F15" s="79" t="s">
        <v>219</v>
      </c>
      <c r="G15" s="14" t="s">
        <v>220</v>
      </c>
      <c r="H15" s="79"/>
      <c r="I15" s="122"/>
      <c r="J15" s="122"/>
      <c r="K15" s="52"/>
      <c r="L15" s="79" t="s">
        <v>59</v>
      </c>
      <c r="M15" s="79" t="s">
        <v>70</v>
      </c>
      <c r="N15" s="79" t="s">
        <v>71</v>
      </c>
      <c r="O15" s="79" t="s">
        <v>72</v>
      </c>
      <c r="P15" s="79" t="s">
        <v>73</v>
      </c>
      <c r="Q15" s="79"/>
    </row>
    <row r="16" spans="1:32" ht="45" x14ac:dyDescent="0.25">
      <c r="C16" s="115">
        <v>55</v>
      </c>
      <c r="D16" s="79" t="s">
        <v>143</v>
      </c>
      <c r="E16" s="116" t="s">
        <v>225</v>
      </c>
      <c r="F16" s="79" t="s">
        <v>226</v>
      </c>
      <c r="G16" s="117"/>
      <c r="H16" s="79"/>
      <c r="I16" s="122"/>
      <c r="J16" s="122"/>
      <c r="K16" s="52" t="s">
        <v>227</v>
      </c>
      <c r="L16" s="119" t="s">
        <v>59</v>
      </c>
      <c r="M16" s="119" t="s">
        <v>127</v>
      </c>
      <c r="N16" s="119"/>
      <c r="O16" s="119"/>
      <c r="P16" s="119"/>
      <c r="Q16" s="79"/>
    </row>
    <row r="17" spans="3:17" ht="60" x14ac:dyDescent="0.25">
      <c r="C17" s="115">
        <v>56</v>
      </c>
      <c r="D17" s="79" t="s">
        <v>26</v>
      </c>
      <c r="E17" s="116" t="s">
        <v>228</v>
      </c>
      <c r="F17" s="79" t="s">
        <v>229</v>
      </c>
      <c r="G17" s="14" t="s">
        <v>230</v>
      </c>
      <c r="H17" s="79"/>
      <c r="I17" s="77"/>
      <c r="J17" s="77"/>
      <c r="K17" s="52" t="s">
        <v>231</v>
      </c>
      <c r="L17" s="79" t="s">
        <v>59</v>
      </c>
      <c r="M17" s="79" t="s">
        <v>70</v>
      </c>
      <c r="N17" s="79" t="s">
        <v>71</v>
      </c>
      <c r="O17" s="79" t="s">
        <v>72</v>
      </c>
      <c r="P17" s="79" t="s">
        <v>73</v>
      </c>
      <c r="Q17" s="79" t="s">
        <v>64</v>
      </c>
    </row>
    <row r="18" spans="3:17" ht="60" x14ac:dyDescent="0.25">
      <c r="C18" s="115">
        <v>57</v>
      </c>
      <c r="D18" s="79" t="s">
        <v>26</v>
      </c>
      <c r="E18" s="116" t="s">
        <v>232</v>
      </c>
      <c r="F18" s="79" t="s">
        <v>233</v>
      </c>
      <c r="G18" s="14" t="s">
        <v>230</v>
      </c>
      <c r="H18" s="79"/>
      <c r="I18" s="77"/>
      <c r="J18" s="77"/>
      <c r="K18" s="52" t="s">
        <v>231</v>
      </c>
      <c r="L18" s="79" t="s">
        <v>59</v>
      </c>
      <c r="M18" s="79" t="s">
        <v>70</v>
      </c>
      <c r="N18" s="79" t="s">
        <v>71</v>
      </c>
      <c r="O18" s="79" t="s">
        <v>72</v>
      </c>
      <c r="P18" s="79" t="s">
        <v>73</v>
      </c>
      <c r="Q18" s="79" t="s">
        <v>64</v>
      </c>
    </row>
    <row r="19" spans="3:17" ht="60" x14ac:dyDescent="0.25">
      <c r="C19" s="115">
        <v>58</v>
      </c>
      <c r="D19" s="79" t="s">
        <v>26</v>
      </c>
      <c r="E19" s="116" t="s">
        <v>234</v>
      </c>
      <c r="F19" s="79" t="s">
        <v>235</v>
      </c>
      <c r="G19" s="14" t="s">
        <v>230</v>
      </c>
      <c r="H19" s="79"/>
      <c r="I19" s="77"/>
      <c r="J19" s="77"/>
      <c r="K19" s="52" t="s">
        <v>231</v>
      </c>
      <c r="L19" s="79" t="s">
        <v>59</v>
      </c>
      <c r="M19" s="79" t="s">
        <v>70</v>
      </c>
      <c r="N19" s="79" t="s">
        <v>71</v>
      </c>
      <c r="O19" s="79" t="s">
        <v>72</v>
      </c>
      <c r="P19" s="79" t="s">
        <v>73</v>
      </c>
      <c r="Q19" s="79" t="s">
        <v>64</v>
      </c>
    </row>
    <row r="20" spans="3:17" ht="60" x14ac:dyDescent="0.25">
      <c r="C20" s="115">
        <v>59</v>
      </c>
      <c r="D20" s="79" t="s">
        <v>26</v>
      </c>
      <c r="E20" s="116" t="s">
        <v>236</v>
      </c>
      <c r="F20" s="79" t="s">
        <v>237</v>
      </c>
      <c r="G20" s="14" t="s">
        <v>238</v>
      </c>
      <c r="H20" s="79"/>
      <c r="I20" s="77"/>
      <c r="J20" s="77"/>
      <c r="K20" s="52" t="s">
        <v>231</v>
      </c>
      <c r="L20" s="79" t="s">
        <v>59</v>
      </c>
      <c r="M20" s="79" t="s">
        <v>70</v>
      </c>
      <c r="N20" s="79" t="s">
        <v>71</v>
      </c>
      <c r="O20" s="79" t="s">
        <v>72</v>
      </c>
      <c r="P20" s="79" t="s">
        <v>73</v>
      </c>
      <c r="Q20" s="79" t="s">
        <v>64</v>
      </c>
    </row>
    <row r="21" spans="3:17" ht="60" x14ac:dyDescent="0.25">
      <c r="C21" s="115">
        <v>60</v>
      </c>
      <c r="D21" s="79" t="s">
        <v>26</v>
      </c>
      <c r="E21" s="116" t="s">
        <v>239</v>
      </c>
      <c r="F21" s="79" t="s">
        <v>240</v>
      </c>
      <c r="G21" s="14" t="s">
        <v>238</v>
      </c>
      <c r="H21" s="79" t="s">
        <v>241</v>
      </c>
      <c r="I21" s="77"/>
      <c r="J21" s="77"/>
      <c r="K21" s="52" t="s">
        <v>231</v>
      </c>
      <c r="L21" s="79" t="s">
        <v>59</v>
      </c>
      <c r="M21" s="79" t="s">
        <v>70</v>
      </c>
      <c r="N21" s="79" t="s">
        <v>71</v>
      </c>
      <c r="O21" s="79" t="s">
        <v>72</v>
      </c>
      <c r="P21" s="79" t="s">
        <v>73</v>
      </c>
      <c r="Q21" s="79" t="s">
        <v>64</v>
      </c>
    </row>
    <row r="22" spans="3:17" ht="60" x14ac:dyDescent="0.25">
      <c r="C22" s="115">
        <v>61</v>
      </c>
      <c r="D22" s="79" t="s">
        <v>26</v>
      </c>
      <c r="E22" s="116" t="s">
        <v>242</v>
      </c>
      <c r="F22" s="79" t="s">
        <v>243</v>
      </c>
      <c r="G22" s="14" t="s">
        <v>238</v>
      </c>
      <c r="H22" s="79" t="s">
        <v>244</v>
      </c>
      <c r="I22" s="77"/>
      <c r="J22" s="77"/>
      <c r="K22" s="52" t="s">
        <v>231</v>
      </c>
      <c r="L22" s="79" t="s">
        <v>59</v>
      </c>
      <c r="M22" s="79" t="s">
        <v>70</v>
      </c>
      <c r="N22" s="79" t="s">
        <v>71</v>
      </c>
      <c r="O22" s="79" t="s">
        <v>72</v>
      </c>
      <c r="P22" s="79" t="s">
        <v>73</v>
      </c>
      <c r="Q22" s="79" t="s">
        <v>64</v>
      </c>
    </row>
    <row r="23" spans="3:17" ht="60" x14ac:dyDescent="0.25">
      <c r="C23" s="115">
        <v>62</v>
      </c>
      <c r="D23" s="79" t="s">
        <v>26</v>
      </c>
      <c r="E23" s="116" t="s">
        <v>245</v>
      </c>
      <c r="F23" s="79" t="s">
        <v>246</v>
      </c>
      <c r="G23" s="14" t="s">
        <v>238</v>
      </c>
      <c r="H23" s="79" t="s">
        <v>247</v>
      </c>
      <c r="I23" s="77"/>
      <c r="J23" s="77"/>
      <c r="K23" s="52" t="s">
        <v>231</v>
      </c>
      <c r="L23" s="79" t="s">
        <v>59</v>
      </c>
      <c r="M23" s="79" t="s">
        <v>70</v>
      </c>
      <c r="N23" s="79" t="s">
        <v>71</v>
      </c>
      <c r="O23" s="79" t="s">
        <v>72</v>
      </c>
      <c r="P23" s="79" t="s">
        <v>73</v>
      </c>
      <c r="Q23" s="79" t="s">
        <v>64</v>
      </c>
    </row>
    <row r="24" spans="3:17" ht="60" x14ac:dyDescent="0.25">
      <c r="C24" s="115">
        <v>65</v>
      </c>
      <c r="D24" s="79" t="s">
        <v>26</v>
      </c>
      <c r="E24" s="116" t="s">
        <v>255</v>
      </c>
      <c r="F24" s="79" t="s">
        <v>256</v>
      </c>
      <c r="G24" s="14" t="s">
        <v>257</v>
      </c>
      <c r="H24" s="79" t="s">
        <v>258</v>
      </c>
      <c r="I24" s="122"/>
      <c r="J24" s="122"/>
      <c r="K24" s="52"/>
      <c r="L24" s="79" t="s">
        <v>59</v>
      </c>
      <c r="M24" s="79" t="s">
        <v>70</v>
      </c>
      <c r="N24" s="79" t="s">
        <v>71</v>
      </c>
      <c r="O24" s="79" t="s">
        <v>72</v>
      </c>
      <c r="P24" s="79" t="s">
        <v>73</v>
      </c>
      <c r="Q24" s="79" t="s">
        <v>64</v>
      </c>
    </row>
    <row r="25" spans="3:17" ht="60" x14ac:dyDescent="0.25">
      <c r="C25" s="115">
        <v>66</v>
      </c>
      <c r="D25" s="79" t="s">
        <v>26</v>
      </c>
      <c r="E25" s="116" t="s">
        <v>259</v>
      </c>
      <c r="F25" s="79" t="s">
        <v>260</v>
      </c>
      <c r="G25" s="14" t="s">
        <v>261</v>
      </c>
      <c r="H25" s="79" t="s">
        <v>262</v>
      </c>
      <c r="I25" s="122"/>
      <c r="J25" s="122"/>
      <c r="K25" s="52"/>
      <c r="L25" s="79" t="s">
        <v>59</v>
      </c>
      <c r="M25" s="79" t="s">
        <v>70</v>
      </c>
      <c r="N25" s="79" t="s">
        <v>71</v>
      </c>
      <c r="O25" s="79" t="s">
        <v>72</v>
      </c>
      <c r="P25" s="79" t="s">
        <v>73</v>
      </c>
      <c r="Q25" s="79" t="s">
        <v>64</v>
      </c>
    </row>
    <row r="26" spans="3:17" ht="60" x14ac:dyDescent="0.25">
      <c r="C26" s="115">
        <v>67</v>
      </c>
      <c r="D26" s="79" t="s">
        <v>26</v>
      </c>
      <c r="E26" s="116" t="s">
        <v>263</v>
      </c>
      <c r="F26" s="79" t="s">
        <v>264</v>
      </c>
      <c r="G26" s="14" t="s">
        <v>261</v>
      </c>
      <c r="H26" s="79" t="s">
        <v>265</v>
      </c>
      <c r="I26" s="122"/>
      <c r="J26" s="122"/>
      <c r="K26" s="52"/>
      <c r="L26" s="79" t="s">
        <v>59</v>
      </c>
      <c r="M26" s="79" t="s">
        <v>70</v>
      </c>
      <c r="N26" s="79" t="s">
        <v>71</v>
      </c>
      <c r="O26" s="79" t="s">
        <v>72</v>
      </c>
      <c r="P26" s="79" t="s">
        <v>73</v>
      </c>
      <c r="Q26" s="79" t="s">
        <v>64</v>
      </c>
    </row>
    <row r="27" spans="3:17" ht="60" x14ac:dyDescent="0.25">
      <c r="C27" s="115">
        <v>68</v>
      </c>
      <c r="D27" s="79" t="s">
        <v>26</v>
      </c>
      <c r="E27" s="116" t="s">
        <v>266</v>
      </c>
      <c r="F27" s="79" t="s">
        <v>267</v>
      </c>
      <c r="G27" s="14" t="s">
        <v>261</v>
      </c>
      <c r="H27" s="79" t="s">
        <v>268</v>
      </c>
      <c r="I27" s="122"/>
      <c r="J27" s="122"/>
      <c r="K27" s="52"/>
      <c r="L27" s="79" t="s">
        <v>59</v>
      </c>
      <c r="M27" s="79" t="s">
        <v>70</v>
      </c>
      <c r="N27" s="79" t="s">
        <v>71</v>
      </c>
      <c r="O27" s="79" t="s">
        <v>72</v>
      </c>
      <c r="P27" s="79" t="s">
        <v>73</v>
      </c>
      <c r="Q27" s="79" t="s">
        <v>64</v>
      </c>
    </row>
    <row r="28" spans="3:17" ht="60" x14ac:dyDescent="0.25">
      <c r="C28" s="115">
        <v>69</v>
      </c>
      <c r="D28" s="79" t="s">
        <v>26</v>
      </c>
      <c r="E28" s="116" t="s">
        <v>269</v>
      </c>
      <c r="F28" s="79" t="s">
        <v>270</v>
      </c>
      <c r="G28" s="14" t="s">
        <v>271</v>
      </c>
      <c r="H28" s="79" t="s">
        <v>272</v>
      </c>
      <c r="I28" s="122"/>
      <c r="J28" s="122"/>
      <c r="K28" s="52"/>
      <c r="L28" s="79" t="s">
        <v>59</v>
      </c>
      <c r="M28" s="79" t="s">
        <v>70</v>
      </c>
      <c r="N28" s="79" t="s">
        <v>71</v>
      </c>
      <c r="O28" s="79" t="s">
        <v>72</v>
      </c>
      <c r="P28" s="79" t="s">
        <v>73</v>
      </c>
      <c r="Q28" s="79" t="s">
        <v>64</v>
      </c>
    </row>
    <row r="29" spans="3:17" ht="60" x14ac:dyDescent="0.25">
      <c r="C29" s="115">
        <v>70</v>
      </c>
      <c r="D29" s="79" t="s">
        <v>26</v>
      </c>
      <c r="E29" s="116" t="s">
        <v>273</v>
      </c>
      <c r="F29" s="79" t="s">
        <v>274</v>
      </c>
      <c r="G29" s="14" t="s">
        <v>275</v>
      </c>
      <c r="H29" s="79" t="s">
        <v>276</v>
      </c>
      <c r="I29" s="122"/>
      <c r="J29" s="122"/>
      <c r="K29" s="52" t="s">
        <v>277</v>
      </c>
      <c r="L29" s="79" t="s">
        <v>59</v>
      </c>
      <c r="M29" s="79" t="s">
        <v>70</v>
      </c>
      <c r="N29" s="79" t="s">
        <v>71</v>
      </c>
      <c r="O29" s="79" t="s">
        <v>72</v>
      </c>
      <c r="P29" s="79" t="s">
        <v>73</v>
      </c>
      <c r="Q29" s="79" t="s">
        <v>64</v>
      </c>
    </row>
    <row r="30" spans="3:17" ht="60" x14ac:dyDescent="0.25">
      <c r="C30" s="115">
        <v>71</v>
      </c>
      <c r="D30" s="79" t="s">
        <v>26</v>
      </c>
      <c r="E30" s="116" t="s">
        <v>278</v>
      </c>
      <c r="F30" s="79" t="s">
        <v>279</v>
      </c>
      <c r="G30" s="14" t="s">
        <v>275</v>
      </c>
      <c r="H30" s="79"/>
      <c r="I30" s="77"/>
      <c r="J30" s="77"/>
      <c r="K30" s="52" t="s">
        <v>280</v>
      </c>
      <c r="L30" s="79" t="s">
        <v>59</v>
      </c>
      <c r="M30" s="79" t="s">
        <v>70</v>
      </c>
      <c r="N30" s="79" t="s">
        <v>71</v>
      </c>
      <c r="O30" s="79" t="s">
        <v>72</v>
      </c>
      <c r="P30" s="79" t="s">
        <v>73</v>
      </c>
      <c r="Q30" s="79" t="s">
        <v>64</v>
      </c>
    </row>
    <row r="31" spans="3:17" ht="60" x14ac:dyDescent="0.25">
      <c r="C31" s="115">
        <v>72</v>
      </c>
      <c r="D31" s="79" t="s">
        <v>26</v>
      </c>
      <c r="E31" s="116" t="s">
        <v>281</v>
      </c>
      <c r="F31" s="79" t="s">
        <v>282</v>
      </c>
      <c r="G31" s="14" t="s">
        <v>275</v>
      </c>
      <c r="H31" s="79"/>
      <c r="I31" s="77"/>
      <c r="J31" s="77"/>
      <c r="K31" s="52" t="s">
        <v>280</v>
      </c>
      <c r="L31" s="79" t="s">
        <v>59</v>
      </c>
      <c r="M31" s="79" t="s">
        <v>70</v>
      </c>
      <c r="N31" s="79" t="s">
        <v>71</v>
      </c>
      <c r="O31" s="79" t="s">
        <v>72</v>
      </c>
      <c r="P31" s="79" t="s">
        <v>73</v>
      </c>
      <c r="Q31" s="79" t="s">
        <v>64</v>
      </c>
    </row>
    <row r="32" spans="3:17" ht="45" x14ac:dyDescent="0.25">
      <c r="C32" s="115">
        <v>74</v>
      </c>
      <c r="D32" s="79" t="s">
        <v>143</v>
      </c>
      <c r="E32" s="116" t="s">
        <v>287</v>
      </c>
      <c r="F32" s="79" t="s">
        <v>288</v>
      </c>
      <c r="G32" s="14" t="s">
        <v>289</v>
      </c>
      <c r="H32" s="79"/>
      <c r="I32" s="122"/>
      <c r="J32" s="122"/>
      <c r="K32" s="52" t="s">
        <v>290</v>
      </c>
      <c r="L32" s="119" t="s">
        <v>59</v>
      </c>
      <c r="M32" s="119" t="s">
        <v>127</v>
      </c>
      <c r="N32" s="119"/>
      <c r="O32" s="119"/>
      <c r="P32" s="119"/>
      <c r="Q32" s="79"/>
    </row>
    <row r="33" spans="3:17" ht="60" x14ac:dyDescent="0.25">
      <c r="C33" s="115">
        <v>75</v>
      </c>
      <c r="D33" s="79" t="s">
        <v>26</v>
      </c>
      <c r="E33" s="116" t="s">
        <v>291</v>
      </c>
      <c r="F33" s="79" t="s">
        <v>292</v>
      </c>
      <c r="G33" s="14" t="s">
        <v>289</v>
      </c>
      <c r="H33" s="79"/>
      <c r="I33" s="77"/>
      <c r="J33" s="77"/>
      <c r="K33" s="52" t="s">
        <v>293</v>
      </c>
      <c r="L33" s="79" t="s">
        <v>59</v>
      </c>
      <c r="M33" s="79" t="s">
        <v>70</v>
      </c>
      <c r="N33" s="79" t="s">
        <v>71</v>
      </c>
      <c r="O33" s="79" t="s">
        <v>72</v>
      </c>
      <c r="P33" s="79" t="s">
        <v>73</v>
      </c>
      <c r="Q33" s="79" t="s">
        <v>64</v>
      </c>
    </row>
    <row r="34" spans="3:17" ht="60" x14ac:dyDescent="0.25">
      <c r="C34" s="115">
        <v>76</v>
      </c>
      <c r="D34" s="79" t="s">
        <v>26</v>
      </c>
      <c r="E34" s="116" t="s">
        <v>294</v>
      </c>
      <c r="F34" s="79" t="s">
        <v>295</v>
      </c>
      <c r="G34" s="14" t="s">
        <v>289</v>
      </c>
      <c r="H34" s="79"/>
      <c r="I34" s="77"/>
      <c r="J34" s="77"/>
      <c r="K34" s="52" t="s">
        <v>293</v>
      </c>
      <c r="L34" s="79" t="s">
        <v>59</v>
      </c>
      <c r="M34" s="79" t="s">
        <v>70</v>
      </c>
      <c r="N34" s="79" t="s">
        <v>71</v>
      </c>
      <c r="O34" s="79" t="s">
        <v>72</v>
      </c>
      <c r="P34" s="79" t="s">
        <v>73</v>
      </c>
      <c r="Q34" s="79" t="s">
        <v>64</v>
      </c>
    </row>
    <row r="35" spans="3:17" ht="60" x14ac:dyDescent="0.25">
      <c r="C35" s="115">
        <v>77</v>
      </c>
      <c r="D35" s="79" t="s">
        <v>26</v>
      </c>
      <c r="E35" s="116" t="s">
        <v>296</v>
      </c>
      <c r="F35" s="79" t="s">
        <v>297</v>
      </c>
      <c r="G35" s="14" t="s">
        <v>289</v>
      </c>
      <c r="H35" s="79" t="s">
        <v>298</v>
      </c>
      <c r="I35" s="77"/>
      <c r="J35" s="77"/>
      <c r="K35" s="52" t="s">
        <v>293</v>
      </c>
      <c r="L35" s="79" t="s">
        <v>59</v>
      </c>
      <c r="M35" s="79" t="s">
        <v>70</v>
      </c>
      <c r="N35" s="79" t="s">
        <v>71</v>
      </c>
      <c r="O35" s="79" t="s">
        <v>72</v>
      </c>
      <c r="P35" s="79" t="s">
        <v>73</v>
      </c>
      <c r="Q35" s="79" t="s">
        <v>64</v>
      </c>
    </row>
    <row r="36" spans="3:17" ht="45" x14ac:dyDescent="0.25">
      <c r="C36" s="115">
        <v>78</v>
      </c>
      <c r="D36" s="79" t="s">
        <v>143</v>
      </c>
      <c r="E36" s="116" t="s">
        <v>299</v>
      </c>
      <c r="F36" s="79" t="s">
        <v>300</v>
      </c>
      <c r="G36" s="117"/>
      <c r="H36" s="79"/>
      <c r="I36" s="122"/>
      <c r="J36" s="122"/>
      <c r="K36" s="52" t="s">
        <v>301</v>
      </c>
      <c r="L36" s="119" t="s">
        <v>59</v>
      </c>
      <c r="M36" s="119" t="s">
        <v>127</v>
      </c>
      <c r="N36" s="119"/>
      <c r="O36" s="119"/>
      <c r="P36" s="119"/>
      <c r="Q36" s="79"/>
    </row>
    <row r="37" spans="3:17" ht="60" x14ac:dyDescent="0.25">
      <c r="C37" s="115">
        <v>79</v>
      </c>
      <c r="D37" s="79" t="s">
        <v>26</v>
      </c>
      <c r="E37" s="116" t="s">
        <v>302</v>
      </c>
      <c r="F37" s="79" t="s">
        <v>303</v>
      </c>
      <c r="G37" s="14" t="s">
        <v>304</v>
      </c>
      <c r="H37" s="79"/>
      <c r="I37" s="77"/>
      <c r="J37" s="77"/>
      <c r="K37" s="52" t="s">
        <v>305</v>
      </c>
      <c r="L37" s="79" t="s">
        <v>59</v>
      </c>
      <c r="M37" s="79" t="s">
        <v>70</v>
      </c>
      <c r="N37" s="79" t="s">
        <v>71</v>
      </c>
      <c r="O37" s="79" t="s">
        <v>72</v>
      </c>
      <c r="P37" s="79" t="s">
        <v>73</v>
      </c>
      <c r="Q37" s="79" t="s">
        <v>64</v>
      </c>
    </row>
    <row r="38" spans="3:17" ht="60" x14ac:dyDescent="0.25">
      <c r="C38" s="115">
        <v>80</v>
      </c>
      <c r="D38" s="79" t="s">
        <v>26</v>
      </c>
      <c r="E38" s="116" t="s">
        <v>306</v>
      </c>
      <c r="F38" s="79" t="s">
        <v>307</v>
      </c>
      <c r="G38" s="14" t="s">
        <v>304</v>
      </c>
      <c r="H38" s="79" t="s">
        <v>308</v>
      </c>
      <c r="I38" s="77"/>
      <c r="J38" s="77"/>
      <c r="K38" s="52" t="s">
        <v>305</v>
      </c>
      <c r="L38" s="79" t="s">
        <v>59</v>
      </c>
      <c r="M38" s="79" t="s">
        <v>70</v>
      </c>
      <c r="N38" s="79" t="s">
        <v>71</v>
      </c>
      <c r="O38" s="79" t="s">
        <v>72</v>
      </c>
      <c r="P38" s="79" t="s">
        <v>73</v>
      </c>
      <c r="Q38" s="79" t="s">
        <v>64</v>
      </c>
    </row>
    <row r="39" spans="3:17" ht="60" x14ac:dyDescent="0.25">
      <c r="C39" s="115">
        <v>81</v>
      </c>
      <c r="D39" s="79" t="s">
        <v>26</v>
      </c>
      <c r="E39" s="116" t="s">
        <v>309</v>
      </c>
      <c r="F39" s="79" t="s">
        <v>310</v>
      </c>
      <c r="G39" s="14" t="s">
        <v>311</v>
      </c>
      <c r="H39" s="79" t="s">
        <v>308</v>
      </c>
      <c r="I39" s="77"/>
      <c r="J39" s="77"/>
      <c r="K39" s="52" t="s">
        <v>305</v>
      </c>
      <c r="L39" s="79" t="s">
        <v>59</v>
      </c>
      <c r="M39" s="79" t="s">
        <v>70</v>
      </c>
      <c r="N39" s="79" t="s">
        <v>71</v>
      </c>
      <c r="O39" s="79" t="s">
        <v>72</v>
      </c>
      <c r="P39" s="79" t="s">
        <v>73</v>
      </c>
      <c r="Q39" s="79" t="s">
        <v>64</v>
      </c>
    </row>
    <row r="40" spans="3:17" ht="30" x14ac:dyDescent="0.25">
      <c r="C40" s="115">
        <v>108</v>
      </c>
      <c r="D40" s="79" t="s">
        <v>143</v>
      </c>
      <c r="E40" s="116" t="s">
        <v>382</v>
      </c>
      <c r="F40" s="79" t="s">
        <v>383</v>
      </c>
      <c r="G40" s="117"/>
      <c r="H40" s="79"/>
      <c r="I40" s="122"/>
      <c r="J40" s="122"/>
      <c r="K40" s="52" t="s">
        <v>581</v>
      </c>
      <c r="L40" s="119" t="s">
        <v>59</v>
      </c>
      <c r="M40" s="119" t="s">
        <v>127</v>
      </c>
      <c r="N40" s="119"/>
      <c r="O40" s="119"/>
      <c r="P40" s="119"/>
      <c r="Q40" s="79"/>
    </row>
    <row r="41" spans="3:17" ht="60" x14ac:dyDescent="0.25">
      <c r="C41" s="115">
        <v>110</v>
      </c>
      <c r="D41" s="79" t="s">
        <v>26</v>
      </c>
      <c r="E41" s="116" t="s">
        <v>389</v>
      </c>
      <c r="F41" s="79" t="s">
        <v>390</v>
      </c>
      <c r="G41" s="14" t="s">
        <v>387</v>
      </c>
      <c r="H41" s="79"/>
      <c r="I41" s="77"/>
      <c r="J41" s="77"/>
      <c r="K41" s="52" t="s">
        <v>388</v>
      </c>
      <c r="L41" s="79" t="s">
        <v>59</v>
      </c>
      <c r="M41" s="79" t="s">
        <v>70</v>
      </c>
      <c r="N41" s="79" t="s">
        <v>71</v>
      </c>
      <c r="O41" s="79" t="s">
        <v>72</v>
      </c>
      <c r="P41" s="79" t="s">
        <v>73</v>
      </c>
      <c r="Q41" s="79" t="s">
        <v>64</v>
      </c>
    </row>
    <row r="42" spans="3:17" ht="60" x14ac:dyDescent="0.25">
      <c r="C42" s="115">
        <v>120</v>
      </c>
      <c r="D42" s="79" t="s">
        <v>26</v>
      </c>
      <c r="E42" s="116" t="s">
        <v>419</v>
      </c>
      <c r="F42" s="79" t="s">
        <v>420</v>
      </c>
      <c r="G42" s="14" t="s">
        <v>421</v>
      </c>
      <c r="H42" s="79" t="s">
        <v>422</v>
      </c>
      <c r="I42" s="122"/>
      <c r="J42" s="122"/>
      <c r="K42" s="52"/>
      <c r="L42" s="79" t="s">
        <v>59</v>
      </c>
      <c r="M42" s="79" t="s">
        <v>70</v>
      </c>
      <c r="N42" s="79" t="s">
        <v>71</v>
      </c>
      <c r="O42" s="79" t="s">
        <v>72</v>
      </c>
      <c r="P42" s="79" t="s">
        <v>73</v>
      </c>
      <c r="Q42" s="79" t="s">
        <v>64</v>
      </c>
    </row>
    <row r="43" spans="3:17" ht="60" x14ac:dyDescent="0.25">
      <c r="C43" s="115">
        <v>121</v>
      </c>
      <c r="D43" s="79" t="s">
        <v>26</v>
      </c>
      <c r="E43" s="116" t="s">
        <v>423</v>
      </c>
      <c r="F43" s="79" t="s">
        <v>424</v>
      </c>
      <c r="G43" s="14" t="s">
        <v>421</v>
      </c>
      <c r="H43" s="79" t="s">
        <v>425</v>
      </c>
      <c r="I43" s="122"/>
      <c r="J43" s="122"/>
      <c r="K43" s="52"/>
      <c r="L43" s="79" t="s">
        <v>59</v>
      </c>
      <c r="M43" s="79" t="s">
        <v>70</v>
      </c>
      <c r="N43" s="79" t="s">
        <v>71</v>
      </c>
      <c r="O43" s="79" t="s">
        <v>72</v>
      </c>
      <c r="P43" s="79" t="s">
        <v>73</v>
      </c>
      <c r="Q43" s="79" t="s">
        <v>64</v>
      </c>
    </row>
    <row r="44" spans="3:17" ht="60" x14ac:dyDescent="0.25">
      <c r="C44" s="115">
        <v>123</v>
      </c>
      <c r="D44" s="79" t="s">
        <v>26</v>
      </c>
      <c r="E44" s="116" t="s">
        <v>430</v>
      </c>
      <c r="F44" s="79" t="s">
        <v>431</v>
      </c>
      <c r="G44" s="14" t="s">
        <v>432</v>
      </c>
      <c r="H44" s="79"/>
      <c r="I44" s="122"/>
      <c r="J44" s="122"/>
      <c r="K44" s="52"/>
      <c r="L44" s="79" t="s">
        <v>59</v>
      </c>
      <c r="M44" s="79" t="s">
        <v>70</v>
      </c>
      <c r="N44" s="79" t="s">
        <v>71</v>
      </c>
      <c r="O44" s="79" t="s">
        <v>72</v>
      </c>
      <c r="P44" s="79" t="s">
        <v>73</v>
      </c>
      <c r="Q44" s="79"/>
    </row>
    <row r="45" spans="3:17" ht="60" x14ac:dyDescent="0.25">
      <c r="C45" s="115">
        <v>124</v>
      </c>
      <c r="D45" s="79" t="s">
        <v>26</v>
      </c>
      <c r="E45" s="116" t="s">
        <v>433</v>
      </c>
      <c r="F45" s="79" t="s">
        <v>434</v>
      </c>
      <c r="G45" s="14" t="s">
        <v>432</v>
      </c>
      <c r="H45" s="79" t="s">
        <v>435</v>
      </c>
      <c r="I45" s="122"/>
      <c r="J45" s="122"/>
      <c r="K45" s="52" t="s">
        <v>436</v>
      </c>
      <c r="L45" s="79" t="s">
        <v>59</v>
      </c>
      <c r="M45" s="79" t="s">
        <v>70</v>
      </c>
      <c r="N45" s="79" t="s">
        <v>71</v>
      </c>
      <c r="O45" s="79" t="s">
        <v>72</v>
      </c>
      <c r="P45" s="79" t="s">
        <v>73</v>
      </c>
      <c r="Q45" s="79" t="s">
        <v>64</v>
      </c>
    </row>
    <row r="46" spans="3:17" ht="60" x14ac:dyDescent="0.25">
      <c r="C46" s="115">
        <v>125</v>
      </c>
      <c r="D46" s="79" t="s">
        <v>26</v>
      </c>
      <c r="E46" s="116" t="s">
        <v>437</v>
      </c>
      <c r="F46" s="79" t="s">
        <v>438</v>
      </c>
      <c r="G46" s="14" t="s">
        <v>432</v>
      </c>
      <c r="H46" s="79"/>
      <c r="I46" s="77"/>
      <c r="J46" s="77"/>
      <c r="K46" s="52" t="s">
        <v>439</v>
      </c>
      <c r="L46" s="79" t="s">
        <v>59</v>
      </c>
      <c r="M46" s="79" t="s">
        <v>70</v>
      </c>
      <c r="N46" s="79" t="s">
        <v>71</v>
      </c>
      <c r="O46" s="79" t="s">
        <v>72</v>
      </c>
      <c r="P46" s="79" t="s">
        <v>73</v>
      </c>
      <c r="Q46" s="79" t="s">
        <v>64</v>
      </c>
    </row>
    <row r="47" spans="3:17" ht="60" x14ac:dyDescent="0.25">
      <c r="C47" s="115">
        <v>126</v>
      </c>
      <c r="D47" s="79" t="s">
        <v>26</v>
      </c>
      <c r="E47" s="116" t="s">
        <v>440</v>
      </c>
      <c r="F47" s="79" t="s">
        <v>441</v>
      </c>
      <c r="G47" s="14" t="s">
        <v>432</v>
      </c>
      <c r="H47" s="79" t="s">
        <v>442</v>
      </c>
      <c r="I47" s="77"/>
      <c r="J47" s="77"/>
      <c r="K47" s="52" t="s">
        <v>439</v>
      </c>
      <c r="L47" s="79" t="s">
        <v>59</v>
      </c>
      <c r="M47" s="79" t="s">
        <v>70</v>
      </c>
      <c r="N47" s="79" t="s">
        <v>71</v>
      </c>
      <c r="O47" s="79" t="s">
        <v>72</v>
      </c>
      <c r="P47" s="79" t="s">
        <v>73</v>
      </c>
      <c r="Q47" s="79" t="s">
        <v>64</v>
      </c>
    </row>
    <row r="48" spans="3:17" ht="60" x14ac:dyDescent="0.25">
      <c r="C48" s="115">
        <v>127</v>
      </c>
      <c r="D48" s="79" t="s">
        <v>26</v>
      </c>
      <c r="E48" s="116" t="s">
        <v>443</v>
      </c>
      <c r="F48" s="79" t="s">
        <v>444</v>
      </c>
      <c r="G48" s="14" t="s">
        <v>432</v>
      </c>
      <c r="H48" s="79" t="s">
        <v>445</v>
      </c>
      <c r="I48" s="77"/>
      <c r="J48" s="77"/>
      <c r="K48" s="52" t="s">
        <v>439</v>
      </c>
      <c r="L48" s="79" t="s">
        <v>59</v>
      </c>
      <c r="M48" s="79" t="s">
        <v>70</v>
      </c>
      <c r="N48" s="79" t="s">
        <v>71</v>
      </c>
      <c r="O48" s="79" t="s">
        <v>72</v>
      </c>
      <c r="P48" s="79" t="s">
        <v>73</v>
      </c>
      <c r="Q48" s="79" t="s">
        <v>64</v>
      </c>
    </row>
    <row r="49" spans="3:17" ht="60" x14ac:dyDescent="0.25">
      <c r="C49" s="115">
        <v>128</v>
      </c>
      <c r="D49" s="79" t="s">
        <v>26</v>
      </c>
      <c r="E49" s="116" t="s">
        <v>446</v>
      </c>
      <c r="F49" s="79" t="s">
        <v>447</v>
      </c>
      <c r="G49" s="14" t="s">
        <v>432</v>
      </c>
      <c r="H49" s="79" t="s">
        <v>445</v>
      </c>
      <c r="I49" s="77"/>
      <c r="J49" s="77"/>
      <c r="K49" s="52" t="s">
        <v>439</v>
      </c>
      <c r="L49" s="79" t="s">
        <v>59</v>
      </c>
      <c r="M49" s="79" t="s">
        <v>70</v>
      </c>
      <c r="N49" s="79" t="s">
        <v>71</v>
      </c>
      <c r="O49" s="79" t="s">
        <v>72</v>
      </c>
      <c r="P49" s="79" t="s">
        <v>73</v>
      </c>
      <c r="Q49" s="79" t="s">
        <v>64</v>
      </c>
    </row>
    <row r="50" spans="3:17" ht="60" x14ac:dyDescent="0.25">
      <c r="C50" s="115">
        <v>129</v>
      </c>
      <c r="D50" s="79" t="s">
        <v>26</v>
      </c>
      <c r="E50" s="116" t="s">
        <v>448</v>
      </c>
      <c r="F50" s="79" t="s">
        <v>449</v>
      </c>
      <c r="G50" s="14" t="s">
        <v>450</v>
      </c>
      <c r="H50" s="79" t="s">
        <v>451</v>
      </c>
      <c r="I50" s="122"/>
      <c r="J50" s="122"/>
      <c r="K50" s="52"/>
      <c r="L50" s="79" t="s">
        <v>59</v>
      </c>
      <c r="M50" s="79" t="s">
        <v>70</v>
      </c>
      <c r="N50" s="79" t="s">
        <v>71</v>
      </c>
      <c r="O50" s="79" t="s">
        <v>72</v>
      </c>
      <c r="P50" s="79" t="s">
        <v>73</v>
      </c>
      <c r="Q50" s="79" t="s">
        <v>64</v>
      </c>
    </row>
    <row r="51" spans="3:17" ht="60" x14ac:dyDescent="0.25">
      <c r="C51" s="115">
        <v>130</v>
      </c>
      <c r="D51" s="79" t="s">
        <v>26</v>
      </c>
      <c r="E51" s="116" t="s">
        <v>452</v>
      </c>
      <c r="F51" s="79" t="s">
        <v>453</v>
      </c>
      <c r="G51" s="14" t="s">
        <v>450</v>
      </c>
      <c r="H51" s="79" t="s">
        <v>454</v>
      </c>
      <c r="I51" s="122"/>
      <c r="J51" s="122"/>
      <c r="K51" s="52"/>
      <c r="L51" s="79" t="s">
        <v>59</v>
      </c>
      <c r="M51" s="79" t="s">
        <v>70</v>
      </c>
      <c r="N51" s="79" t="s">
        <v>71</v>
      </c>
      <c r="O51" s="79" t="s">
        <v>72</v>
      </c>
      <c r="P51" s="79" t="s">
        <v>73</v>
      </c>
      <c r="Q51" s="79" t="s">
        <v>64</v>
      </c>
    </row>
    <row r="52" spans="3:17" ht="45" x14ac:dyDescent="0.25">
      <c r="C52" s="115">
        <v>131</v>
      </c>
      <c r="D52" s="79" t="s">
        <v>143</v>
      </c>
      <c r="E52" s="116" t="s">
        <v>455</v>
      </c>
      <c r="F52" s="79" t="s">
        <v>456</v>
      </c>
      <c r="G52" s="14" t="s">
        <v>457</v>
      </c>
      <c r="H52" s="79"/>
      <c r="I52" s="122"/>
      <c r="J52" s="122"/>
      <c r="K52" s="52" t="s">
        <v>458</v>
      </c>
      <c r="L52" s="119" t="s">
        <v>59</v>
      </c>
      <c r="M52" s="119" t="s">
        <v>127</v>
      </c>
      <c r="N52" s="119"/>
      <c r="O52" s="119"/>
      <c r="P52" s="119"/>
      <c r="Q52" s="79"/>
    </row>
    <row r="53" spans="3:17" ht="60" x14ac:dyDescent="0.25">
      <c r="C53" s="115">
        <v>132</v>
      </c>
      <c r="D53" s="79" t="s">
        <v>26</v>
      </c>
      <c r="E53" s="116" t="s">
        <v>459</v>
      </c>
      <c r="F53" s="79" t="s">
        <v>460</v>
      </c>
      <c r="G53" s="14" t="s">
        <v>457</v>
      </c>
      <c r="H53" s="79"/>
      <c r="I53" s="77"/>
      <c r="J53" s="77"/>
      <c r="K53" s="52" t="s">
        <v>461</v>
      </c>
      <c r="L53" s="79" t="s">
        <v>59</v>
      </c>
      <c r="M53" s="79" t="s">
        <v>70</v>
      </c>
      <c r="N53" s="79" t="s">
        <v>71</v>
      </c>
      <c r="O53" s="79" t="s">
        <v>72</v>
      </c>
      <c r="P53" s="79" t="s">
        <v>73</v>
      </c>
      <c r="Q53" s="79" t="s">
        <v>64</v>
      </c>
    </row>
    <row r="54" spans="3:17" ht="60" x14ac:dyDescent="0.25">
      <c r="C54" s="115">
        <v>133</v>
      </c>
      <c r="D54" s="79" t="s">
        <v>26</v>
      </c>
      <c r="E54" s="116" t="s">
        <v>462</v>
      </c>
      <c r="F54" s="79" t="s">
        <v>463</v>
      </c>
      <c r="G54" s="14" t="s">
        <v>457</v>
      </c>
      <c r="H54" s="79"/>
      <c r="I54" s="77"/>
      <c r="J54" s="77"/>
      <c r="K54" s="52" t="s">
        <v>461</v>
      </c>
      <c r="L54" s="79" t="s">
        <v>59</v>
      </c>
      <c r="M54" s="79" t="s">
        <v>70</v>
      </c>
      <c r="N54" s="79" t="s">
        <v>71</v>
      </c>
      <c r="O54" s="79" t="s">
        <v>72</v>
      </c>
      <c r="P54" s="79" t="s">
        <v>73</v>
      </c>
      <c r="Q54" s="79" t="s">
        <v>64</v>
      </c>
    </row>
    <row r="55" spans="3:17" ht="60" x14ac:dyDescent="0.25">
      <c r="C55" s="115">
        <v>134</v>
      </c>
      <c r="D55" s="79" t="s">
        <v>26</v>
      </c>
      <c r="E55" s="116" t="s">
        <v>464</v>
      </c>
      <c r="F55" s="79" t="s">
        <v>465</v>
      </c>
      <c r="G55" s="14" t="s">
        <v>457</v>
      </c>
      <c r="H55" s="79" t="s">
        <v>466</v>
      </c>
      <c r="I55" s="77"/>
      <c r="J55" s="77"/>
      <c r="K55" s="52" t="s">
        <v>461</v>
      </c>
      <c r="L55" s="79" t="s">
        <v>59</v>
      </c>
      <c r="M55" s="79" t="s">
        <v>70</v>
      </c>
      <c r="N55" s="79" t="s">
        <v>71</v>
      </c>
      <c r="O55" s="79" t="s">
        <v>72</v>
      </c>
      <c r="P55" s="79" t="s">
        <v>73</v>
      </c>
      <c r="Q55" s="79" t="s">
        <v>64</v>
      </c>
    </row>
    <row r="56" spans="3:17" ht="45" x14ac:dyDescent="0.25">
      <c r="C56" s="115">
        <v>135</v>
      </c>
      <c r="D56" s="79" t="s">
        <v>143</v>
      </c>
      <c r="E56" s="116" t="s">
        <v>467</v>
      </c>
      <c r="F56" s="79" t="s">
        <v>468</v>
      </c>
      <c r="G56" s="117"/>
      <c r="H56" s="79"/>
      <c r="I56" s="122"/>
      <c r="J56" s="122"/>
      <c r="K56" s="52" t="s">
        <v>469</v>
      </c>
      <c r="L56" s="79" t="s">
        <v>59</v>
      </c>
      <c r="M56" s="79" t="s">
        <v>127</v>
      </c>
      <c r="N56" s="79"/>
      <c r="O56" s="79"/>
      <c r="P56" s="79"/>
      <c r="Q56" s="79"/>
    </row>
    <row r="57" spans="3:17" ht="60" x14ac:dyDescent="0.25">
      <c r="C57" s="115">
        <v>136</v>
      </c>
      <c r="D57" s="79" t="s">
        <v>26</v>
      </c>
      <c r="E57" s="116" t="s">
        <v>470</v>
      </c>
      <c r="F57" s="79" t="s">
        <v>471</v>
      </c>
      <c r="G57" s="14" t="s">
        <v>472</v>
      </c>
      <c r="H57" s="79"/>
      <c r="I57" s="77"/>
      <c r="J57" s="77"/>
      <c r="K57" s="52" t="s">
        <v>473</v>
      </c>
      <c r="L57" s="79" t="s">
        <v>59</v>
      </c>
      <c r="M57" s="79" t="s">
        <v>70</v>
      </c>
      <c r="N57" s="79" t="s">
        <v>71</v>
      </c>
      <c r="O57" s="79" t="s">
        <v>72</v>
      </c>
      <c r="P57" s="79" t="s">
        <v>73</v>
      </c>
      <c r="Q57" s="79" t="s">
        <v>64</v>
      </c>
    </row>
    <row r="58" spans="3:17" ht="75" x14ac:dyDescent="0.25">
      <c r="C58" s="115">
        <v>137</v>
      </c>
      <c r="D58" s="79" t="s">
        <v>26</v>
      </c>
      <c r="E58" s="116" t="s">
        <v>474</v>
      </c>
      <c r="F58" s="79" t="s">
        <v>475</v>
      </c>
      <c r="G58" s="14" t="s">
        <v>472</v>
      </c>
      <c r="H58" s="79"/>
      <c r="I58" s="77"/>
      <c r="J58" s="77"/>
      <c r="K58" s="52" t="s">
        <v>473</v>
      </c>
      <c r="L58" s="79" t="s">
        <v>59</v>
      </c>
      <c r="M58" s="79" t="s">
        <v>70</v>
      </c>
      <c r="N58" s="79" t="s">
        <v>71</v>
      </c>
      <c r="O58" s="79" t="s">
        <v>72</v>
      </c>
      <c r="P58" s="79" t="s">
        <v>73</v>
      </c>
      <c r="Q58" s="79" t="s">
        <v>64</v>
      </c>
    </row>
    <row r="59" spans="3:17" ht="90" x14ac:dyDescent="0.25">
      <c r="C59" s="115">
        <v>138</v>
      </c>
      <c r="D59" s="79" t="s">
        <v>26</v>
      </c>
      <c r="E59" s="116" t="s">
        <v>476</v>
      </c>
      <c r="F59" s="79" t="s">
        <v>477</v>
      </c>
      <c r="G59" s="14" t="s">
        <v>472</v>
      </c>
      <c r="H59" s="79"/>
      <c r="I59" s="77"/>
      <c r="J59" s="77"/>
      <c r="K59" s="52" t="s">
        <v>473</v>
      </c>
      <c r="L59" s="79" t="s">
        <v>59</v>
      </c>
      <c r="M59" s="79" t="s">
        <v>70</v>
      </c>
      <c r="N59" s="79" t="s">
        <v>71</v>
      </c>
      <c r="O59" s="79" t="s">
        <v>72</v>
      </c>
      <c r="P59" s="79" t="s">
        <v>73</v>
      </c>
      <c r="Q59" s="79" t="s">
        <v>64</v>
      </c>
    </row>
    <row r="60" spans="3:17" ht="60" x14ac:dyDescent="0.25">
      <c r="C60" s="115">
        <v>139</v>
      </c>
      <c r="D60" s="79" t="s">
        <v>26</v>
      </c>
      <c r="E60" s="116" t="s">
        <v>478</v>
      </c>
      <c r="F60" s="79" t="s">
        <v>479</v>
      </c>
      <c r="G60" s="14" t="s">
        <v>480</v>
      </c>
      <c r="H60" s="79" t="s">
        <v>481</v>
      </c>
      <c r="I60" s="77"/>
      <c r="J60" s="77"/>
      <c r="K60" s="52" t="s">
        <v>473</v>
      </c>
      <c r="L60" s="79" t="s">
        <v>59</v>
      </c>
      <c r="M60" s="79" t="s">
        <v>70</v>
      </c>
      <c r="N60" s="79" t="s">
        <v>71</v>
      </c>
      <c r="O60" s="79" t="s">
        <v>72</v>
      </c>
      <c r="P60" s="79" t="s">
        <v>73</v>
      </c>
      <c r="Q60" s="79" t="s">
        <v>64</v>
      </c>
    </row>
    <row r="61" spans="3:17" ht="60" x14ac:dyDescent="0.25">
      <c r="C61" s="115">
        <v>140</v>
      </c>
      <c r="D61" s="79" t="s">
        <v>26</v>
      </c>
      <c r="E61" s="116" t="s">
        <v>482</v>
      </c>
      <c r="F61" s="79" t="s">
        <v>483</v>
      </c>
      <c r="G61" s="14" t="s">
        <v>480</v>
      </c>
      <c r="H61" s="79" t="s">
        <v>484</v>
      </c>
      <c r="I61" s="77"/>
      <c r="J61" s="77"/>
      <c r="K61" s="52" t="s">
        <v>473</v>
      </c>
      <c r="L61" s="79" t="s">
        <v>59</v>
      </c>
      <c r="M61" s="79" t="s">
        <v>70</v>
      </c>
      <c r="N61" s="79" t="s">
        <v>71</v>
      </c>
      <c r="O61" s="79" t="s">
        <v>72</v>
      </c>
      <c r="P61" s="79" t="s">
        <v>73</v>
      </c>
      <c r="Q61" s="79" t="s">
        <v>64</v>
      </c>
    </row>
    <row r="62" spans="3:17" ht="60" x14ac:dyDescent="0.25">
      <c r="C62" s="115">
        <v>148</v>
      </c>
      <c r="D62" s="79" t="s">
        <v>26</v>
      </c>
      <c r="E62" s="116" t="s">
        <v>511</v>
      </c>
      <c r="F62" s="79" t="s">
        <v>512</v>
      </c>
      <c r="G62" s="14" t="s">
        <v>513</v>
      </c>
      <c r="H62" s="79" t="s">
        <v>514</v>
      </c>
      <c r="I62" s="122"/>
      <c r="J62" s="122"/>
      <c r="K62" s="52" t="s">
        <v>515</v>
      </c>
      <c r="L62" s="79" t="s">
        <v>59</v>
      </c>
      <c r="M62" s="79" t="s">
        <v>70</v>
      </c>
      <c r="N62" s="79" t="s">
        <v>71</v>
      </c>
      <c r="O62" s="79" t="s">
        <v>72</v>
      </c>
      <c r="P62" s="79" t="s">
        <v>73</v>
      </c>
      <c r="Q62" s="79" t="s">
        <v>64</v>
      </c>
    </row>
    <row r="63" spans="3:17" ht="60" x14ac:dyDescent="0.25">
      <c r="C63" s="115">
        <v>149</v>
      </c>
      <c r="D63" s="79" t="s">
        <v>26</v>
      </c>
      <c r="E63" s="116" t="s">
        <v>516</v>
      </c>
      <c r="F63" s="79" t="s">
        <v>517</v>
      </c>
      <c r="G63" s="14" t="s">
        <v>513</v>
      </c>
      <c r="H63" s="79"/>
      <c r="I63" s="77"/>
      <c r="J63" s="77"/>
      <c r="K63" s="52" t="s">
        <v>518</v>
      </c>
      <c r="L63" s="79" t="s">
        <v>59</v>
      </c>
      <c r="M63" s="79" t="s">
        <v>70</v>
      </c>
      <c r="N63" s="79" t="s">
        <v>71</v>
      </c>
      <c r="O63" s="79" t="s">
        <v>72</v>
      </c>
      <c r="P63" s="79" t="s">
        <v>73</v>
      </c>
      <c r="Q63" s="79" t="s">
        <v>64</v>
      </c>
    </row>
    <row r="64" spans="3:17" ht="60" x14ac:dyDescent="0.25">
      <c r="C64" s="115">
        <v>150</v>
      </c>
      <c r="D64" s="79" t="s">
        <v>26</v>
      </c>
      <c r="E64" s="116" t="s">
        <v>519</v>
      </c>
      <c r="F64" s="79" t="s">
        <v>520</v>
      </c>
      <c r="G64" s="14" t="s">
        <v>513</v>
      </c>
      <c r="H64" s="79" t="s">
        <v>521</v>
      </c>
      <c r="I64" s="77"/>
      <c r="J64" s="77"/>
      <c r="K64" s="52" t="s">
        <v>518</v>
      </c>
      <c r="L64" s="79" t="s">
        <v>59</v>
      </c>
      <c r="M64" s="79" t="s">
        <v>70</v>
      </c>
      <c r="N64" s="79" t="s">
        <v>71</v>
      </c>
      <c r="O64" s="79" t="s">
        <v>72</v>
      </c>
      <c r="P64" s="79" t="s">
        <v>73</v>
      </c>
      <c r="Q64" s="79" t="s">
        <v>64</v>
      </c>
    </row>
    <row r="65" spans="6:17" x14ac:dyDescent="0.25">
      <c r="F65" s="120"/>
      <c r="G65" s="121"/>
      <c r="H65" s="120"/>
      <c r="I65" s="121"/>
      <c r="J65" s="121"/>
      <c r="K65" s="53"/>
      <c r="L65" s="120"/>
      <c r="M65" s="120"/>
      <c r="N65" s="120"/>
      <c r="O65" s="120"/>
      <c r="P65" s="120"/>
      <c r="Q65" s="120"/>
    </row>
    <row r="66" spans="6:17" x14ac:dyDescent="0.25">
      <c r="F66" s="120"/>
      <c r="G66" s="121"/>
      <c r="H66" s="120"/>
      <c r="I66" s="121"/>
      <c r="J66" s="121"/>
      <c r="K66" s="53"/>
      <c r="L66" s="120"/>
      <c r="M66" s="120"/>
      <c r="N66" s="120"/>
      <c r="O66" s="120"/>
      <c r="P66" s="120"/>
      <c r="Q66" s="120"/>
    </row>
    <row r="67" spans="6:17" x14ac:dyDescent="0.25">
      <c r="F67" s="120"/>
      <c r="G67" s="121"/>
      <c r="H67" s="120"/>
      <c r="I67" s="121"/>
      <c r="J67" s="121"/>
      <c r="K67" s="53"/>
      <c r="L67" s="120"/>
      <c r="M67" s="120"/>
      <c r="N67" s="120"/>
      <c r="O67" s="120"/>
      <c r="P67" s="120"/>
      <c r="Q67" s="120"/>
    </row>
    <row r="68" spans="6:17" x14ac:dyDescent="0.25">
      <c r="F68" s="120"/>
      <c r="G68" s="121"/>
      <c r="H68" s="120"/>
      <c r="I68" s="121"/>
      <c r="J68" s="121"/>
      <c r="K68" s="53"/>
      <c r="L68" s="120"/>
      <c r="M68" s="120"/>
      <c r="N68" s="120"/>
      <c r="O68" s="120"/>
      <c r="P68" s="120"/>
      <c r="Q68" s="120"/>
    </row>
    <row r="69" spans="6:17" x14ac:dyDescent="0.25">
      <c r="F69" s="120"/>
      <c r="G69" s="121"/>
      <c r="H69" s="120"/>
      <c r="I69" s="121"/>
      <c r="J69" s="121"/>
      <c r="K69" s="53"/>
      <c r="L69" s="120"/>
      <c r="M69" s="120"/>
      <c r="N69" s="120"/>
      <c r="O69" s="120"/>
      <c r="P69" s="120"/>
      <c r="Q69" s="120"/>
    </row>
    <row r="70" spans="6:17" x14ac:dyDescent="0.25">
      <c r="F70" s="120"/>
      <c r="G70" s="121"/>
      <c r="H70" s="120"/>
      <c r="I70" s="121"/>
      <c r="J70" s="121"/>
      <c r="K70" s="53"/>
      <c r="L70" s="120"/>
      <c r="M70" s="120"/>
      <c r="N70" s="120"/>
      <c r="O70" s="120"/>
      <c r="P70" s="120"/>
      <c r="Q70" s="120"/>
    </row>
    <row r="71" spans="6:17" x14ac:dyDescent="0.25">
      <c r="F71" s="120"/>
      <c r="G71" s="121"/>
      <c r="H71" s="120"/>
      <c r="I71" s="121"/>
      <c r="J71" s="121"/>
      <c r="K71" s="53"/>
      <c r="L71" s="120"/>
      <c r="M71" s="120"/>
      <c r="N71" s="120"/>
      <c r="O71" s="120"/>
      <c r="P71" s="120"/>
      <c r="Q71" s="120"/>
    </row>
    <row r="72" spans="6:17" x14ac:dyDescent="0.25">
      <c r="F72" s="120"/>
      <c r="G72" s="121"/>
      <c r="H72" s="120"/>
      <c r="I72" s="121"/>
      <c r="J72" s="121"/>
      <c r="K72" s="53"/>
      <c r="L72" s="120"/>
      <c r="M72" s="120"/>
      <c r="N72" s="120"/>
      <c r="O72" s="120"/>
      <c r="P72" s="120"/>
      <c r="Q72" s="120"/>
    </row>
    <row r="73" spans="6:17" x14ac:dyDescent="0.25">
      <c r="F73" s="120"/>
      <c r="G73" s="121"/>
      <c r="H73" s="120"/>
      <c r="I73" s="121"/>
      <c r="J73" s="121"/>
      <c r="K73" s="53"/>
      <c r="L73" s="120"/>
      <c r="M73" s="120"/>
      <c r="N73" s="120"/>
      <c r="O73" s="120"/>
      <c r="P73" s="120"/>
      <c r="Q73" s="120"/>
    </row>
    <row r="74" spans="6:17" x14ac:dyDescent="0.25">
      <c r="F74" s="120"/>
      <c r="G74" s="121"/>
      <c r="H74" s="120"/>
      <c r="I74" s="121"/>
      <c r="J74" s="121"/>
      <c r="K74" s="53"/>
      <c r="L74" s="120"/>
      <c r="M74" s="120"/>
      <c r="N74" s="120"/>
      <c r="O74" s="120"/>
      <c r="P74" s="120"/>
      <c r="Q74" s="120"/>
    </row>
    <row r="75" spans="6:17" x14ac:dyDescent="0.25">
      <c r="F75" s="120"/>
      <c r="G75" s="121"/>
      <c r="H75" s="120"/>
      <c r="I75" s="121"/>
      <c r="J75" s="121"/>
      <c r="K75" s="53"/>
      <c r="L75" s="120"/>
      <c r="M75" s="120"/>
      <c r="N75" s="120"/>
      <c r="O75" s="120"/>
      <c r="P75" s="120"/>
      <c r="Q75" s="120"/>
    </row>
    <row r="76" spans="6:17" x14ac:dyDescent="0.25">
      <c r="F76" s="120"/>
      <c r="G76" s="121"/>
      <c r="H76" s="120"/>
      <c r="I76" s="121"/>
      <c r="J76" s="121"/>
      <c r="K76" s="53"/>
      <c r="L76" s="120"/>
      <c r="M76" s="120"/>
      <c r="N76" s="120"/>
      <c r="O76" s="120"/>
      <c r="P76" s="120"/>
      <c r="Q76" s="120"/>
    </row>
    <row r="77" spans="6:17" x14ac:dyDescent="0.25">
      <c r="F77" s="120"/>
      <c r="G77" s="121"/>
      <c r="H77" s="120"/>
      <c r="I77" s="121"/>
      <c r="J77" s="121"/>
      <c r="K77" s="53"/>
      <c r="L77" s="120"/>
      <c r="M77" s="120"/>
      <c r="N77" s="120"/>
      <c r="O77" s="120"/>
      <c r="P77" s="120"/>
      <c r="Q77" s="120"/>
    </row>
    <row r="78" spans="6:17" x14ac:dyDescent="0.25">
      <c r="F78" s="120"/>
      <c r="G78" s="121"/>
      <c r="H78" s="120"/>
      <c r="I78" s="121"/>
      <c r="J78" s="121"/>
      <c r="K78" s="53"/>
      <c r="L78" s="120"/>
      <c r="M78" s="120"/>
      <c r="N78" s="120"/>
      <c r="O78" s="120"/>
      <c r="P78" s="120"/>
      <c r="Q78" s="120"/>
    </row>
    <row r="79" spans="6:17" x14ac:dyDescent="0.25">
      <c r="F79" s="120"/>
      <c r="G79" s="121"/>
      <c r="H79" s="120"/>
      <c r="I79" s="121"/>
      <c r="J79" s="121"/>
      <c r="K79" s="53"/>
      <c r="L79" s="120"/>
      <c r="M79" s="120"/>
      <c r="N79" s="120"/>
      <c r="O79" s="120"/>
      <c r="P79" s="120"/>
      <c r="Q79" s="120"/>
    </row>
    <row r="80" spans="6:17" x14ac:dyDescent="0.25">
      <c r="F80" s="120"/>
      <c r="G80" s="121"/>
      <c r="H80" s="120"/>
      <c r="I80" s="121"/>
      <c r="J80" s="121"/>
      <c r="K80" s="53"/>
      <c r="L80" s="120"/>
      <c r="M80" s="120"/>
      <c r="N80" s="120"/>
      <c r="O80" s="120"/>
      <c r="P80" s="120"/>
      <c r="Q80" s="120"/>
    </row>
    <row r="81" spans="6:17" x14ac:dyDescent="0.25">
      <c r="F81" s="120"/>
      <c r="G81" s="121"/>
      <c r="H81" s="120"/>
      <c r="I81" s="121"/>
      <c r="J81" s="121"/>
      <c r="K81" s="53"/>
      <c r="L81" s="120"/>
      <c r="M81" s="120"/>
      <c r="N81" s="120"/>
      <c r="O81" s="120"/>
      <c r="P81" s="120"/>
      <c r="Q81" s="120"/>
    </row>
    <row r="82" spans="6:17" x14ac:dyDescent="0.25">
      <c r="F82" s="120"/>
      <c r="G82" s="121"/>
      <c r="H82" s="120"/>
      <c r="I82" s="121"/>
      <c r="J82" s="121"/>
      <c r="K82" s="53"/>
      <c r="L82" s="120"/>
      <c r="M82" s="120"/>
      <c r="N82" s="120"/>
      <c r="O82" s="120"/>
      <c r="P82" s="120"/>
      <c r="Q82" s="120"/>
    </row>
    <row r="83" spans="6:17" x14ac:dyDescent="0.25">
      <c r="F83" s="120"/>
      <c r="G83" s="121"/>
      <c r="H83" s="120"/>
      <c r="I83" s="121"/>
      <c r="J83" s="121"/>
      <c r="K83" s="53"/>
      <c r="L83" s="120"/>
      <c r="M83" s="120"/>
      <c r="N83" s="120"/>
      <c r="O83" s="120"/>
      <c r="P83" s="120"/>
      <c r="Q83" s="120"/>
    </row>
    <row r="84" spans="6:17" x14ac:dyDescent="0.25">
      <c r="F84" s="120"/>
      <c r="G84" s="121"/>
      <c r="H84" s="120"/>
      <c r="I84" s="121"/>
      <c r="J84" s="121"/>
      <c r="K84" s="53"/>
      <c r="L84" s="120"/>
      <c r="M84" s="120"/>
      <c r="N84" s="120"/>
      <c r="O84" s="120"/>
      <c r="P84" s="120"/>
      <c r="Q84" s="120"/>
    </row>
    <row r="85" spans="6:17" x14ac:dyDescent="0.25">
      <c r="F85" s="120"/>
      <c r="G85" s="121"/>
      <c r="H85" s="120"/>
      <c r="I85" s="121"/>
      <c r="J85" s="121"/>
      <c r="K85" s="53"/>
      <c r="L85" s="120"/>
      <c r="M85" s="120"/>
      <c r="N85" s="120"/>
      <c r="O85" s="120"/>
      <c r="P85" s="120"/>
      <c r="Q85" s="120"/>
    </row>
    <row r="86" spans="6:17" x14ac:dyDescent="0.25">
      <c r="F86" s="120"/>
      <c r="G86" s="121"/>
      <c r="H86" s="120"/>
      <c r="I86" s="121"/>
      <c r="J86" s="121"/>
      <c r="K86" s="53"/>
      <c r="L86" s="120"/>
      <c r="M86" s="120"/>
      <c r="N86" s="120"/>
      <c r="O86" s="120"/>
      <c r="P86" s="120"/>
      <c r="Q86" s="120"/>
    </row>
    <row r="87" spans="6:17" x14ac:dyDescent="0.25">
      <c r="F87" s="120"/>
      <c r="G87" s="121"/>
      <c r="H87" s="120"/>
      <c r="I87" s="121"/>
      <c r="J87" s="121"/>
      <c r="K87" s="53"/>
      <c r="L87" s="120"/>
      <c r="M87" s="120"/>
      <c r="N87" s="120"/>
      <c r="O87" s="120"/>
      <c r="P87" s="120"/>
      <c r="Q87" s="120"/>
    </row>
    <row r="88" spans="6:17" x14ac:dyDescent="0.25">
      <c r="F88" s="120"/>
      <c r="G88" s="121"/>
      <c r="H88" s="120"/>
      <c r="I88" s="121"/>
      <c r="J88" s="121"/>
      <c r="K88" s="53"/>
      <c r="L88" s="120"/>
      <c r="M88" s="120"/>
      <c r="N88" s="120"/>
      <c r="O88" s="120"/>
      <c r="P88" s="120"/>
      <c r="Q88" s="120"/>
    </row>
    <row r="89" spans="6:17" x14ac:dyDescent="0.25">
      <c r="F89" s="120"/>
      <c r="G89" s="121"/>
      <c r="H89" s="120"/>
      <c r="I89" s="121"/>
      <c r="J89" s="121"/>
      <c r="K89" s="53"/>
      <c r="L89" s="120"/>
      <c r="M89" s="120"/>
      <c r="N89" s="120"/>
      <c r="O89" s="120"/>
      <c r="P89" s="120"/>
      <c r="Q89" s="120"/>
    </row>
    <row r="90" spans="6:17" x14ac:dyDescent="0.25">
      <c r="F90" s="120"/>
      <c r="G90" s="121"/>
      <c r="H90" s="120"/>
      <c r="I90" s="121"/>
      <c r="J90" s="121"/>
      <c r="K90" s="53"/>
      <c r="L90" s="120"/>
      <c r="M90" s="120"/>
      <c r="N90" s="120"/>
      <c r="O90" s="120"/>
      <c r="P90" s="120"/>
      <c r="Q90" s="120"/>
    </row>
    <row r="91" spans="6:17" x14ac:dyDescent="0.25">
      <c r="F91" s="120"/>
      <c r="G91" s="121"/>
      <c r="H91" s="120"/>
      <c r="I91" s="121"/>
      <c r="J91" s="121"/>
      <c r="K91" s="53"/>
      <c r="L91" s="120"/>
      <c r="M91" s="120"/>
      <c r="N91" s="120"/>
      <c r="O91" s="120"/>
      <c r="P91" s="120"/>
      <c r="Q91" s="120"/>
    </row>
    <row r="92" spans="6:17" x14ac:dyDescent="0.25">
      <c r="F92" s="120"/>
      <c r="G92" s="121"/>
      <c r="H92" s="120"/>
      <c r="I92" s="121"/>
      <c r="J92" s="121"/>
      <c r="K92" s="53"/>
      <c r="L92" s="120"/>
      <c r="M92" s="120"/>
      <c r="N92" s="120"/>
      <c r="O92" s="120"/>
      <c r="P92" s="120"/>
      <c r="Q92" s="120"/>
    </row>
    <row r="93" spans="6:17" x14ac:dyDescent="0.25">
      <c r="F93" s="120"/>
      <c r="G93" s="121"/>
      <c r="H93" s="120"/>
      <c r="I93" s="121"/>
      <c r="J93" s="121"/>
      <c r="K93" s="53"/>
      <c r="L93" s="120"/>
      <c r="M93" s="120"/>
      <c r="N93" s="120"/>
      <c r="O93" s="120"/>
      <c r="P93" s="120"/>
      <c r="Q93" s="120"/>
    </row>
    <row r="94" spans="6:17" x14ac:dyDescent="0.25">
      <c r="F94" s="120"/>
      <c r="G94" s="121"/>
      <c r="H94" s="120"/>
      <c r="I94" s="121"/>
      <c r="J94" s="121"/>
      <c r="K94" s="53"/>
      <c r="L94" s="120"/>
      <c r="M94" s="120"/>
      <c r="N94" s="120"/>
      <c r="O94" s="120"/>
      <c r="P94" s="120"/>
      <c r="Q94" s="120"/>
    </row>
    <row r="95" spans="6:17" x14ac:dyDescent="0.25">
      <c r="F95" s="120"/>
      <c r="G95" s="121"/>
      <c r="H95" s="120"/>
      <c r="I95" s="121"/>
      <c r="J95" s="121"/>
      <c r="K95" s="53"/>
      <c r="L95" s="120"/>
      <c r="M95" s="120"/>
      <c r="N95" s="120"/>
      <c r="O95" s="120"/>
      <c r="P95" s="120"/>
      <c r="Q95" s="120"/>
    </row>
    <row r="96" spans="6:17" x14ac:dyDescent="0.25">
      <c r="F96" s="120"/>
      <c r="G96" s="121"/>
      <c r="H96" s="120"/>
      <c r="I96" s="121"/>
      <c r="J96" s="121"/>
      <c r="K96" s="53"/>
      <c r="L96" s="120"/>
      <c r="M96" s="120"/>
      <c r="N96" s="120"/>
      <c r="O96" s="120"/>
      <c r="P96" s="120"/>
      <c r="Q96" s="120"/>
    </row>
    <row r="97" spans="6:17" x14ac:dyDescent="0.25">
      <c r="F97" s="120"/>
      <c r="G97" s="121"/>
      <c r="H97" s="120"/>
      <c r="I97" s="121"/>
      <c r="J97" s="121"/>
      <c r="K97" s="53"/>
      <c r="L97" s="120"/>
      <c r="M97" s="120"/>
      <c r="N97" s="120"/>
      <c r="O97" s="120"/>
      <c r="P97" s="120"/>
      <c r="Q97" s="120"/>
    </row>
    <row r="98" spans="6:17" x14ac:dyDescent="0.25">
      <c r="F98" s="120"/>
      <c r="G98" s="121"/>
      <c r="H98" s="120"/>
      <c r="I98" s="121"/>
      <c r="J98" s="121"/>
      <c r="K98" s="53"/>
      <c r="L98" s="120"/>
      <c r="M98" s="120"/>
      <c r="N98" s="120"/>
      <c r="O98" s="120"/>
      <c r="P98" s="120"/>
      <c r="Q98" s="120"/>
    </row>
    <row r="99" spans="6:17" x14ac:dyDescent="0.25">
      <c r="F99" s="120"/>
      <c r="G99" s="121"/>
      <c r="H99" s="120"/>
      <c r="I99" s="121"/>
      <c r="J99" s="121"/>
      <c r="K99" s="53"/>
      <c r="L99" s="120"/>
      <c r="M99" s="120"/>
      <c r="N99" s="120"/>
      <c r="O99" s="120"/>
      <c r="P99" s="120"/>
      <c r="Q99" s="120"/>
    </row>
    <row r="100" spans="6:17" x14ac:dyDescent="0.25">
      <c r="F100" s="120"/>
      <c r="G100" s="121"/>
      <c r="H100" s="120"/>
      <c r="I100" s="121"/>
      <c r="J100" s="121"/>
      <c r="K100" s="53"/>
      <c r="L100" s="120"/>
      <c r="M100" s="120"/>
      <c r="N100" s="120"/>
      <c r="O100" s="120"/>
      <c r="P100" s="120"/>
      <c r="Q100" s="120"/>
    </row>
    <row r="101" spans="6:17" x14ac:dyDescent="0.25">
      <c r="F101" s="120"/>
      <c r="G101" s="121"/>
      <c r="H101" s="120"/>
      <c r="I101" s="121"/>
      <c r="J101" s="121"/>
      <c r="K101" s="53"/>
      <c r="L101" s="120"/>
      <c r="M101" s="120"/>
      <c r="N101" s="120"/>
      <c r="O101" s="120"/>
      <c r="P101" s="120"/>
      <c r="Q101" s="120"/>
    </row>
    <row r="102" spans="6:17" x14ac:dyDescent="0.25">
      <c r="F102" s="120"/>
      <c r="G102" s="121"/>
      <c r="H102" s="120"/>
      <c r="I102" s="121"/>
      <c r="J102" s="121"/>
      <c r="K102" s="53"/>
      <c r="L102" s="120"/>
      <c r="M102" s="120"/>
      <c r="N102" s="120"/>
      <c r="O102" s="120"/>
      <c r="P102" s="120"/>
      <c r="Q102" s="120"/>
    </row>
    <row r="103" spans="6:17" x14ac:dyDescent="0.25">
      <c r="F103" s="120"/>
      <c r="G103" s="121"/>
      <c r="H103" s="120"/>
      <c r="I103" s="121"/>
      <c r="J103" s="121"/>
      <c r="K103" s="53"/>
      <c r="L103" s="120"/>
      <c r="M103" s="120"/>
      <c r="N103" s="120"/>
      <c r="O103" s="120"/>
      <c r="P103" s="120"/>
      <c r="Q103" s="120"/>
    </row>
    <row r="104" spans="6:17" x14ac:dyDescent="0.25">
      <c r="F104" s="120"/>
      <c r="G104" s="121"/>
      <c r="H104" s="120"/>
      <c r="I104" s="121"/>
      <c r="J104" s="121"/>
      <c r="K104" s="53"/>
      <c r="L104" s="120"/>
      <c r="M104" s="120"/>
      <c r="N104" s="120"/>
      <c r="O104" s="120"/>
      <c r="P104" s="120"/>
      <c r="Q104" s="120"/>
    </row>
    <row r="105" spans="6:17" x14ac:dyDescent="0.25">
      <c r="F105" s="120"/>
      <c r="G105" s="121"/>
      <c r="H105" s="120"/>
      <c r="I105" s="121"/>
      <c r="J105" s="121"/>
      <c r="K105" s="53"/>
      <c r="L105" s="120"/>
      <c r="M105" s="120"/>
      <c r="N105" s="120"/>
      <c r="O105" s="120"/>
      <c r="P105" s="120"/>
      <c r="Q105" s="120"/>
    </row>
    <row r="106" spans="6:17" x14ac:dyDescent="0.25">
      <c r="F106" s="120"/>
      <c r="G106" s="121"/>
      <c r="H106" s="120"/>
      <c r="I106" s="121"/>
      <c r="J106" s="121"/>
      <c r="K106" s="53"/>
      <c r="L106" s="120"/>
      <c r="M106" s="120"/>
      <c r="N106" s="120"/>
      <c r="O106" s="120"/>
      <c r="P106" s="120"/>
      <c r="Q106" s="120"/>
    </row>
    <row r="107" spans="6:17" x14ac:dyDescent="0.25">
      <c r="F107" s="120"/>
      <c r="G107" s="121"/>
      <c r="H107" s="120"/>
      <c r="I107" s="121"/>
      <c r="J107" s="121"/>
      <c r="K107" s="53"/>
      <c r="L107" s="120"/>
      <c r="M107" s="120"/>
      <c r="N107" s="120"/>
      <c r="O107" s="120"/>
      <c r="P107" s="120"/>
      <c r="Q107" s="120"/>
    </row>
    <row r="108" spans="6:17" x14ac:dyDescent="0.25">
      <c r="F108" s="120"/>
      <c r="G108" s="121"/>
      <c r="H108" s="120"/>
      <c r="I108" s="121"/>
      <c r="J108" s="121"/>
      <c r="K108" s="53"/>
      <c r="L108" s="120"/>
      <c r="M108" s="120"/>
      <c r="N108" s="120"/>
      <c r="O108" s="120"/>
      <c r="P108" s="120"/>
      <c r="Q108" s="120"/>
    </row>
    <row r="109" spans="6:17" x14ac:dyDescent="0.25">
      <c r="F109" s="120"/>
      <c r="G109" s="121"/>
      <c r="H109" s="120"/>
      <c r="I109" s="121"/>
      <c r="J109" s="121"/>
      <c r="K109" s="53"/>
      <c r="L109" s="120"/>
      <c r="M109" s="120"/>
      <c r="N109" s="120"/>
      <c r="O109" s="120"/>
      <c r="P109" s="120"/>
      <c r="Q109" s="120"/>
    </row>
    <row r="110" spans="6:17" x14ac:dyDescent="0.25">
      <c r="F110" s="120"/>
      <c r="G110" s="121"/>
      <c r="H110" s="120"/>
      <c r="I110" s="121"/>
      <c r="J110" s="121"/>
      <c r="K110" s="53"/>
      <c r="L110" s="120"/>
      <c r="M110" s="120"/>
      <c r="N110" s="120"/>
      <c r="O110" s="120"/>
      <c r="P110" s="120"/>
      <c r="Q110" s="120"/>
    </row>
    <row r="111" spans="6:17" x14ac:dyDescent="0.25">
      <c r="F111" s="120"/>
      <c r="G111" s="121"/>
      <c r="H111" s="120"/>
      <c r="I111" s="121"/>
      <c r="J111" s="121"/>
      <c r="K111" s="53"/>
      <c r="L111" s="120"/>
      <c r="M111" s="120"/>
      <c r="N111" s="120"/>
      <c r="O111" s="120"/>
      <c r="P111" s="120"/>
      <c r="Q111" s="120"/>
    </row>
    <row r="112" spans="6:17" x14ac:dyDescent="0.25">
      <c r="F112" s="120"/>
      <c r="G112" s="121"/>
      <c r="H112" s="120"/>
      <c r="I112" s="121"/>
      <c r="J112" s="121"/>
      <c r="K112" s="53"/>
      <c r="L112" s="120"/>
      <c r="M112" s="120"/>
      <c r="N112" s="120"/>
      <c r="O112" s="120"/>
      <c r="P112" s="120"/>
      <c r="Q112" s="120"/>
    </row>
    <row r="113" spans="6:17" x14ac:dyDescent="0.25">
      <c r="F113" s="120"/>
      <c r="G113" s="121"/>
      <c r="H113" s="120"/>
      <c r="I113" s="121"/>
      <c r="J113" s="121"/>
      <c r="K113" s="53"/>
      <c r="L113" s="120"/>
      <c r="M113" s="120"/>
      <c r="N113" s="120"/>
      <c r="O113" s="120"/>
      <c r="P113" s="120"/>
      <c r="Q113" s="120"/>
    </row>
    <row r="114" spans="6:17" x14ac:dyDescent="0.25">
      <c r="F114" s="120"/>
      <c r="G114" s="121"/>
      <c r="H114" s="120"/>
      <c r="I114" s="121"/>
      <c r="J114" s="121"/>
      <c r="K114" s="53"/>
      <c r="L114" s="120"/>
      <c r="M114" s="120"/>
      <c r="N114" s="120"/>
      <c r="O114" s="120"/>
      <c r="P114" s="120"/>
      <c r="Q114" s="120"/>
    </row>
    <row r="115" spans="6:17" x14ac:dyDescent="0.25">
      <c r="F115" s="120"/>
      <c r="G115" s="121"/>
      <c r="H115" s="120"/>
      <c r="I115" s="121"/>
      <c r="J115" s="121"/>
      <c r="K115" s="53"/>
      <c r="L115" s="120"/>
      <c r="M115" s="120"/>
      <c r="N115" s="120"/>
      <c r="O115" s="120"/>
      <c r="P115" s="120"/>
      <c r="Q115" s="120"/>
    </row>
    <row r="116" spans="6:17" x14ac:dyDescent="0.25">
      <c r="F116" s="120"/>
      <c r="G116" s="121"/>
      <c r="H116" s="120"/>
      <c r="I116" s="121"/>
      <c r="J116" s="121"/>
      <c r="K116" s="53"/>
      <c r="L116" s="120"/>
      <c r="M116" s="120"/>
      <c r="N116" s="120"/>
      <c r="O116" s="120"/>
      <c r="P116" s="120"/>
      <c r="Q116" s="120"/>
    </row>
    <row r="117" spans="6:17" x14ac:dyDescent="0.25">
      <c r="F117" s="120"/>
      <c r="G117" s="121"/>
      <c r="H117" s="120"/>
      <c r="I117" s="121"/>
      <c r="J117" s="121"/>
      <c r="K117" s="53"/>
      <c r="L117" s="120"/>
      <c r="M117" s="120"/>
      <c r="N117" s="120"/>
      <c r="O117" s="120"/>
      <c r="P117" s="120"/>
      <c r="Q117" s="120"/>
    </row>
    <row r="118" spans="6:17" x14ac:dyDescent="0.25">
      <c r="F118" s="120"/>
      <c r="G118" s="121"/>
      <c r="H118" s="120"/>
      <c r="I118" s="121"/>
      <c r="J118" s="121"/>
      <c r="K118" s="53"/>
      <c r="L118" s="120"/>
      <c r="M118" s="120"/>
      <c r="N118" s="120"/>
      <c r="O118" s="120"/>
      <c r="P118" s="120"/>
      <c r="Q118" s="120"/>
    </row>
    <row r="119" spans="6:17" x14ac:dyDescent="0.25">
      <c r="F119" s="120"/>
      <c r="G119" s="121"/>
      <c r="H119" s="120"/>
      <c r="I119" s="121"/>
      <c r="J119" s="121"/>
      <c r="K119" s="53"/>
      <c r="L119" s="120"/>
      <c r="M119" s="120"/>
      <c r="N119" s="120"/>
      <c r="O119" s="120"/>
      <c r="P119" s="120"/>
      <c r="Q119" s="120"/>
    </row>
    <row r="120" spans="6:17" x14ac:dyDescent="0.25">
      <c r="F120" s="120"/>
      <c r="G120" s="121"/>
      <c r="H120" s="120"/>
      <c r="I120" s="121"/>
      <c r="J120" s="121"/>
      <c r="K120" s="53"/>
      <c r="L120" s="120"/>
      <c r="M120" s="120"/>
      <c r="N120" s="120"/>
      <c r="O120" s="120"/>
      <c r="P120" s="120"/>
      <c r="Q120" s="120"/>
    </row>
    <row r="121" spans="6:17" x14ac:dyDescent="0.25">
      <c r="F121" s="120"/>
      <c r="G121" s="121"/>
      <c r="H121" s="120"/>
      <c r="I121" s="121"/>
      <c r="J121" s="121"/>
      <c r="K121" s="53"/>
      <c r="L121" s="120"/>
      <c r="M121" s="120"/>
      <c r="N121" s="120"/>
      <c r="O121" s="120"/>
      <c r="P121" s="120"/>
      <c r="Q121" s="120"/>
    </row>
    <row r="122" spans="6:17" x14ac:dyDescent="0.25">
      <c r="F122" s="120"/>
      <c r="G122" s="121"/>
      <c r="H122" s="120"/>
      <c r="I122" s="121"/>
      <c r="J122" s="121"/>
      <c r="K122" s="53"/>
      <c r="L122" s="120"/>
      <c r="M122" s="120"/>
      <c r="N122" s="120"/>
      <c r="O122" s="120"/>
      <c r="P122" s="120"/>
      <c r="Q122" s="120"/>
    </row>
    <row r="123" spans="6:17" x14ac:dyDescent="0.25">
      <c r="F123" s="120"/>
      <c r="G123" s="121"/>
      <c r="H123" s="120"/>
      <c r="I123" s="121"/>
      <c r="J123" s="121"/>
      <c r="K123" s="53"/>
      <c r="L123" s="120"/>
      <c r="M123" s="120"/>
      <c r="N123" s="120"/>
      <c r="O123" s="120"/>
      <c r="P123" s="120"/>
      <c r="Q123" s="120"/>
    </row>
    <row r="124" spans="6:17" x14ac:dyDescent="0.25">
      <c r="F124" s="120"/>
      <c r="G124" s="121"/>
      <c r="H124" s="120"/>
      <c r="I124" s="121"/>
      <c r="J124" s="121"/>
      <c r="K124" s="53"/>
      <c r="L124" s="120"/>
      <c r="M124" s="120"/>
      <c r="N124" s="120"/>
      <c r="O124" s="120"/>
      <c r="P124" s="120"/>
      <c r="Q124" s="120"/>
    </row>
    <row r="125" spans="6:17" x14ac:dyDescent="0.25">
      <c r="F125" s="120"/>
      <c r="G125" s="121"/>
      <c r="H125" s="120"/>
      <c r="I125" s="121"/>
      <c r="J125" s="121"/>
      <c r="K125" s="53"/>
      <c r="L125" s="120"/>
      <c r="M125" s="120"/>
      <c r="N125" s="120"/>
      <c r="O125" s="120"/>
      <c r="P125" s="120"/>
      <c r="Q125" s="120"/>
    </row>
    <row r="126" spans="6:17" x14ac:dyDescent="0.25">
      <c r="F126" s="120"/>
      <c r="G126" s="121"/>
      <c r="H126" s="120"/>
      <c r="I126" s="121"/>
      <c r="J126" s="121"/>
      <c r="K126" s="53"/>
      <c r="L126" s="120"/>
      <c r="M126" s="120"/>
      <c r="N126" s="120"/>
      <c r="O126" s="120"/>
      <c r="P126" s="120"/>
      <c r="Q126" s="120"/>
    </row>
    <row r="127" spans="6:17" x14ac:dyDescent="0.25">
      <c r="F127" s="120"/>
      <c r="G127" s="121"/>
      <c r="H127" s="120"/>
      <c r="I127" s="121"/>
      <c r="J127" s="121"/>
      <c r="K127" s="53"/>
      <c r="L127" s="120"/>
      <c r="M127" s="120"/>
      <c r="N127" s="120"/>
      <c r="O127" s="120"/>
      <c r="P127" s="120"/>
      <c r="Q127" s="120"/>
    </row>
    <row r="128" spans="6:17" x14ac:dyDescent="0.25">
      <c r="F128" s="120"/>
      <c r="G128" s="121"/>
      <c r="H128" s="120"/>
      <c r="I128" s="121"/>
      <c r="J128" s="121"/>
      <c r="K128" s="53"/>
      <c r="L128" s="120"/>
      <c r="M128" s="120"/>
      <c r="N128" s="120"/>
      <c r="O128" s="120"/>
      <c r="P128" s="120"/>
      <c r="Q128" s="120"/>
    </row>
    <row r="129" spans="6:17" x14ac:dyDescent="0.25">
      <c r="F129" s="120"/>
      <c r="G129" s="121"/>
      <c r="H129" s="120"/>
      <c r="I129" s="121"/>
      <c r="J129" s="121"/>
      <c r="K129" s="53"/>
      <c r="L129" s="120"/>
      <c r="M129" s="120"/>
      <c r="N129" s="120"/>
      <c r="O129" s="120"/>
      <c r="P129" s="120"/>
      <c r="Q129" s="120"/>
    </row>
    <row r="130" spans="6:17" x14ac:dyDescent="0.25">
      <c r="F130" s="120"/>
      <c r="G130" s="121"/>
      <c r="H130" s="120"/>
      <c r="I130" s="121"/>
      <c r="J130" s="121"/>
      <c r="K130" s="53"/>
      <c r="L130" s="120"/>
      <c r="M130" s="120"/>
      <c r="N130" s="120"/>
      <c r="O130" s="120"/>
      <c r="P130" s="120"/>
      <c r="Q130" s="120"/>
    </row>
    <row r="131" spans="6:17" x14ac:dyDescent="0.25">
      <c r="F131" s="120"/>
      <c r="G131" s="121"/>
      <c r="H131" s="120"/>
      <c r="I131" s="121"/>
      <c r="J131" s="121"/>
      <c r="K131" s="53"/>
      <c r="L131" s="120"/>
      <c r="M131" s="120"/>
      <c r="N131" s="120"/>
      <c r="O131" s="120"/>
      <c r="P131" s="120"/>
      <c r="Q131" s="120"/>
    </row>
    <row r="132" spans="6:17" x14ac:dyDescent="0.25">
      <c r="F132" s="120"/>
      <c r="G132" s="121"/>
      <c r="H132" s="120"/>
      <c r="I132" s="121"/>
      <c r="J132" s="121"/>
      <c r="K132" s="53"/>
      <c r="L132" s="120"/>
      <c r="M132" s="120"/>
      <c r="N132" s="120"/>
      <c r="O132" s="120"/>
      <c r="P132" s="120"/>
      <c r="Q132" s="120"/>
    </row>
    <row r="133" spans="6:17" x14ac:dyDescent="0.25">
      <c r="F133" s="120"/>
      <c r="G133" s="121"/>
      <c r="H133" s="120"/>
      <c r="I133" s="121"/>
      <c r="J133" s="121"/>
      <c r="K133" s="53"/>
      <c r="L133" s="120"/>
      <c r="M133" s="120"/>
      <c r="N133" s="120"/>
      <c r="O133" s="120"/>
      <c r="P133" s="120"/>
      <c r="Q133" s="120"/>
    </row>
    <row r="134" spans="6:17" x14ac:dyDescent="0.25">
      <c r="F134" s="120"/>
      <c r="G134" s="121"/>
      <c r="H134" s="120"/>
      <c r="I134" s="121"/>
      <c r="J134" s="121"/>
      <c r="K134" s="53"/>
      <c r="L134" s="120"/>
      <c r="M134" s="120"/>
      <c r="N134" s="120"/>
      <c r="O134" s="120"/>
      <c r="P134" s="120"/>
      <c r="Q134" s="120"/>
    </row>
    <row r="135" spans="6:17" x14ac:dyDescent="0.25">
      <c r="F135" s="120"/>
      <c r="G135" s="121"/>
      <c r="H135" s="120"/>
      <c r="I135" s="121"/>
      <c r="J135" s="121"/>
      <c r="K135" s="53"/>
      <c r="L135" s="120"/>
      <c r="M135" s="120"/>
      <c r="N135" s="120"/>
      <c r="O135" s="120"/>
      <c r="P135" s="120"/>
      <c r="Q135" s="120"/>
    </row>
    <row r="136" spans="6:17" x14ac:dyDescent="0.25">
      <c r="F136" s="120"/>
      <c r="G136" s="121"/>
      <c r="H136" s="120"/>
      <c r="I136" s="121"/>
      <c r="J136" s="121"/>
      <c r="K136" s="53"/>
      <c r="L136" s="120"/>
      <c r="M136" s="120"/>
      <c r="N136" s="120"/>
      <c r="O136" s="120"/>
      <c r="P136" s="120"/>
      <c r="Q136" s="120"/>
    </row>
    <row r="137" spans="6:17" x14ac:dyDescent="0.25">
      <c r="F137" s="120"/>
      <c r="G137" s="121"/>
      <c r="H137" s="120"/>
      <c r="I137" s="121"/>
      <c r="J137" s="121"/>
      <c r="K137" s="53"/>
      <c r="L137" s="120"/>
      <c r="M137" s="120"/>
      <c r="N137" s="120"/>
      <c r="O137" s="120"/>
      <c r="P137" s="120"/>
      <c r="Q137" s="120"/>
    </row>
    <row r="138" spans="6:17" x14ac:dyDescent="0.25">
      <c r="F138" s="120"/>
      <c r="G138" s="121"/>
      <c r="H138" s="120"/>
      <c r="I138" s="121"/>
      <c r="J138" s="121"/>
      <c r="K138" s="53"/>
      <c r="L138" s="120"/>
      <c r="M138" s="120"/>
      <c r="N138" s="120"/>
      <c r="O138" s="120"/>
      <c r="P138" s="120"/>
      <c r="Q138" s="120"/>
    </row>
    <row r="139" spans="6:17" x14ac:dyDescent="0.25">
      <c r="F139" s="120"/>
      <c r="G139" s="121"/>
      <c r="H139" s="120"/>
      <c r="I139" s="121"/>
      <c r="J139" s="121"/>
      <c r="K139" s="53"/>
      <c r="L139" s="120"/>
      <c r="M139" s="120"/>
      <c r="N139" s="120"/>
      <c r="O139" s="120"/>
      <c r="P139" s="120"/>
      <c r="Q139" s="120"/>
    </row>
    <row r="140" spans="6:17" x14ac:dyDescent="0.25">
      <c r="F140" s="120"/>
      <c r="G140" s="121"/>
      <c r="H140" s="120"/>
      <c r="I140" s="121"/>
      <c r="J140" s="121"/>
      <c r="K140" s="53"/>
      <c r="L140" s="120"/>
      <c r="M140" s="120"/>
      <c r="N140" s="120"/>
      <c r="O140" s="120"/>
      <c r="P140" s="120"/>
      <c r="Q140" s="120"/>
    </row>
    <row r="141" spans="6:17" x14ac:dyDescent="0.25">
      <c r="F141" s="120"/>
      <c r="G141" s="121"/>
      <c r="H141" s="120"/>
      <c r="I141" s="121"/>
      <c r="J141" s="121"/>
      <c r="K141" s="53"/>
      <c r="L141" s="120"/>
      <c r="M141" s="120"/>
      <c r="N141" s="120"/>
      <c r="O141" s="120"/>
      <c r="P141" s="120"/>
      <c r="Q141" s="120"/>
    </row>
    <row r="142" spans="6:17" x14ac:dyDescent="0.25">
      <c r="F142" s="120"/>
      <c r="G142" s="121"/>
      <c r="H142" s="120"/>
      <c r="I142" s="121"/>
      <c r="J142" s="121"/>
      <c r="K142" s="53"/>
      <c r="L142" s="120"/>
      <c r="M142" s="120"/>
      <c r="N142" s="120"/>
      <c r="O142" s="120"/>
      <c r="P142" s="120"/>
      <c r="Q142" s="120"/>
    </row>
    <row r="143" spans="6:17" x14ac:dyDescent="0.25">
      <c r="F143" s="120"/>
      <c r="G143" s="121"/>
      <c r="H143" s="120"/>
      <c r="I143" s="121"/>
      <c r="J143" s="121"/>
      <c r="K143" s="53"/>
      <c r="L143" s="120"/>
      <c r="M143" s="120"/>
      <c r="N143" s="120"/>
      <c r="O143" s="120"/>
      <c r="P143" s="120"/>
      <c r="Q143" s="120"/>
    </row>
    <row r="144" spans="6:17" x14ac:dyDescent="0.25">
      <c r="F144" s="120"/>
      <c r="G144" s="121"/>
      <c r="H144" s="120"/>
      <c r="I144" s="121"/>
      <c r="J144" s="121"/>
      <c r="K144" s="53"/>
      <c r="L144" s="120"/>
      <c r="M144" s="120"/>
      <c r="N144" s="120"/>
      <c r="O144" s="120"/>
      <c r="P144" s="120"/>
      <c r="Q144" s="120"/>
    </row>
    <row r="145" spans="6:17" x14ac:dyDescent="0.25">
      <c r="F145" s="120"/>
      <c r="G145" s="121"/>
      <c r="H145" s="120"/>
      <c r="I145" s="121"/>
      <c r="J145" s="121"/>
      <c r="K145" s="53"/>
      <c r="L145" s="120"/>
      <c r="M145" s="120"/>
      <c r="N145" s="120"/>
      <c r="O145" s="120"/>
      <c r="P145" s="120"/>
      <c r="Q145" s="120"/>
    </row>
    <row r="146" spans="6:17" x14ac:dyDescent="0.25">
      <c r="F146" s="120"/>
      <c r="G146" s="121"/>
      <c r="H146" s="120"/>
      <c r="I146" s="121"/>
      <c r="J146" s="121"/>
      <c r="K146" s="53"/>
      <c r="L146" s="120"/>
      <c r="M146" s="120"/>
      <c r="N146" s="120"/>
      <c r="O146" s="120"/>
      <c r="P146" s="120"/>
      <c r="Q146" s="120"/>
    </row>
    <row r="147" spans="6:17" x14ac:dyDescent="0.25">
      <c r="F147" s="120"/>
      <c r="G147" s="121"/>
      <c r="H147" s="120"/>
      <c r="I147" s="121"/>
      <c r="J147" s="121"/>
      <c r="K147" s="53"/>
      <c r="L147" s="120"/>
      <c r="M147" s="120"/>
      <c r="N147" s="120"/>
      <c r="O147" s="120"/>
      <c r="P147" s="120"/>
      <c r="Q147" s="120"/>
    </row>
    <row r="148" spans="6:17" x14ac:dyDescent="0.25">
      <c r="F148" s="120"/>
      <c r="G148" s="121"/>
      <c r="H148" s="120"/>
      <c r="I148" s="121"/>
      <c r="J148" s="121"/>
      <c r="K148" s="53"/>
      <c r="L148" s="120"/>
      <c r="M148" s="120"/>
      <c r="N148" s="120"/>
      <c r="O148" s="120"/>
      <c r="P148" s="120"/>
      <c r="Q148" s="120"/>
    </row>
    <row r="149" spans="6:17" x14ac:dyDescent="0.25">
      <c r="F149" s="120"/>
      <c r="G149" s="121"/>
      <c r="H149" s="120"/>
      <c r="I149" s="121"/>
      <c r="J149" s="121"/>
      <c r="K149" s="53"/>
      <c r="L149" s="120"/>
      <c r="M149" s="120"/>
      <c r="N149" s="120"/>
      <c r="O149" s="120"/>
      <c r="P149" s="120"/>
      <c r="Q149" s="120"/>
    </row>
    <row r="150" spans="6:17" x14ac:dyDescent="0.25">
      <c r="F150" s="120"/>
      <c r="G150" s="121"/>
      <c r="H150" s="120"/>
      <c r="I150" s="121"/>
      <c r="J150" s="121"/>
      <c r="K150" s="53"/>
      <c r="L150" s="120"/>
      <c r="M150" s="120"/>
      <c r="N150" s="120"/>
      <c r="O150" s="120"/>
      <c r="P150" s="120"/>
      <c r="Q150" s="120"/>
    </row>
    <row r="151" spans="6:17" x14ac:dyDescent="0.25">
      <c r="F151" s="120"/>
      <c r="G151" s="121"/>
      <c r="H151" s="120"/>
      <c r="I151" s="121"/>
      <c r="J151" s="121"/>
      <c r="K151" s="53"/>
      <c r="L151" s="120"/>
      <c r="M151" s="120"/>
      <c r="N151" s="120"/>
      <c r="O151" s="120"/>
      <c r="P151" s="120"/>
      <c r="Q151" s="120"/>
    </row>
    <row r="152" spans="6:17" x14ac:dyDescent="0.25">
      <c r="F152" s="120"/>
      <c r="G152" s="121"/>
      <c r="H152" s="120"/>
      <c r="I152" s="121"/>
      <c r="J152" s="121"/>
      <c r="K152" s="53"/>
      <c r="L152" s="120"/>
      <c r="M152" s="120"/>
      <c r="N152" s="120"/>
      <c r="O152" s="120"/>
      <c r="P152" s="120"/>
      <c r="Q152" s="120"/>
    </row>
    <row r="153" spans="6:17" x14ac:dyDescent="0.25">
      <c r="F153" s="120"/>
      <c r="G153" s="121"/>
      <c r="H153" s="120"/>
      <c r="I153" s="121"/>
      <c r="J153" s="121"/>
      <c r="K153" s="53"/>
      <c r="L153" s="120"/>
      <c r="M153" s="120"/>
      <c r="N153" s="120"/>
      <c r="O153" s="120"/>
      <c r="P153" s="120"/>
      <c r="Q153" s="120"/>
    </row>
    <row r="154" spans="6:17" x14ac:dyDescent="0.25">
      <c r="F154" s="120"/>
      <c r="G154" s="121"/>
      <c r="H154" s="120"/>
      <c r="I154" s="121"/>
      <c r="J154" s="121"/>
      <c r="K154" s="53"/>
      <c r="L154" s="120"/>
      <c r="M154" s="120"/>
      <c r="N154" s="120"/>
      <c r="O154" s="120"/>
      <c r="P154" s="120"/>
      <c r="Q154" s="120"/>
    </row>
    <row r="155" spans="6:17" x14ac:dyDescent="0.25">
      <c r="F155" s="120"/>
      <c r="G155" s="121"/>
      <c r="H155" s="120"/>
      <c r="I155" s="121"/>
      <c r="J155" s="121"/>
      <c r="K155" s="53"/>
      <c r="L155" s="120"/>
      <c r="M155" s="120"/>
      <c r="N155" s="120"/>
      <c r="O155" s="120"/>
      <c r="P155" s="120"/>
      <c r="Q155" s="120"/>
    </row>
    <row r="156" spans="6:17" x14ac:dyDescent="0.25">
      <c r="F156" s="120"/>
      <c r="G156" s="121"/>
      <c r="H156" s="120"/>
      <c r="I156" s="121"/>
      <c r="J156" s="121"/>
      <c r="K156" s="53"/>
      <c r="L156" s="120"/>
      <c r="M156" s="120"/>
      <c r="N156" s="120"/>
      <c r="O156" s="120"/>
      <c r="P156" s="120"/>
      <c r="Q156" s="120"/>
    </row>
    <row r="157" spans="6:17" x14ac:dyDescent="0.25">
      <c r="F157" s="120"/>
      <c r="G157" s="121"/>
      <c r="H157" s="120"/>
      <c r="I157" s="121"/>
      <c r="J157" s="121"/>
      <c r="K157" s="53"/>
      <c r="L157" s="120"/>
      <c r="M157" s="120"/>
      <c r="N157" s="120"/>
      <c r="O157" s="120"/>
      <c r="P157" s="120"/>
      <c r="Q157" s="120"/>
    </row>
    <row r="158" spans="6:17" x14ac:dyDescent="0.25">
      <c r="F158" s="120"/>
      <c r="G158" s="121"/>
      <c r="H158" s="120"/>
      <c r="I158" s="121"/>
      <c r="J158" s="121"/>
      <c r="K158" s="53"/>
      <c r="L158" s="120"/>
      <c r="M158" s="120"/>
      <c r="N158" s="120"/>
      <c r="O158" s="120"/>
      <c r="P158" s="120"/>
      <c r="Q158" s="120"/>
    </row>
    <row r="159" spans="6:17" x14ac:dyDescent="0.25">
      <c r="F159" s="120"/>
      <c r="G159" s="121"/>
      <c r="H159" s="120"/>
      <c r="I159" s="121"/>
      <c r="J159" s="121"/>
      <c r="K159" s="53"/>
      <c r="L159" s="120"/>
      <c r="M159" s="120"/>
      <c r="N159" s="120"/>
      <c r="O159" s="120"/>
      <c r="P159" s="120"/>
      <c r="Q159" s="120"/>
    </row>
    <row r="160" spans="6:17" x14ac:dyDescent="0.25">
      <c r="F160" s="120"/>
      <c r="G160" s="121"/>
      <c r="H160" s="120"/>
      <c r="I160" s="121"/>
      <c r="J160" s="121"/>
      <c r="K160" s="53"/>
      <c r="L160" s="120"/>
      <c r="M160" s="120"/>
      <c r="N160" s="120"/>
      <c r="O160" s="120"/>
      <c r="P160" s="120"/>
      <c r="Q160" s="120"/>
    </row>
    <row r="161" spans="6:17" x14ac:dyDescent="0.25">
      <c r="F161" s="120"/>
      <c r="G161" s="121"/>
      <c r="H161" s="120"/>
      <c r="I161" s="121"/>
      <c r="J161" s="121"/>
      <c r="K161" s="53"/>
      <c r="L161" s="120"/>
      <c r="M161" s="120"/>
      <c r="N161" s="120"/>
      <c r="O161" s="120"/>
      <c r="P161" s="120"/>
      <c r="Q161" s="120"/>
    </row>
    <row r="162" spans="6:17" x14ac:dyDescent="0.25">
      <c r="F162" s="120"/>
      <c r="G162" s="121"/>
      <c r="H162" s="120"/>
      <c r="I162" s="121"/>
      <c r="J162" s="121"/>
      <c r="K162" s="53"/>
      <c r="L162" s="120"/>
      <c r="M162" s="120"/>
      <c r="N162" s="120"/>
      <c r="O162" s="120"/>
      <c r="P162" s="120"/>
      <c r="Q162" s="120"/>
    </row>
    <row r="163" spans="6:17" x14ac:dyDescent="0.25">
      <c r="F163" s="120"/>
      <c r="G163" s="121"/>
      <c r="H163" s="120"/>
      <c r="I163" s="121"/>
      <c r="J163" s="121"/>
      <c r="K163" s="53"/>
      <c r="L163" s="120"/>
      <c r="M163" s="120"/>
      <c r="N163" s="120"/>
      <c r="O163" s="120"/>
      <c r="P163" s="120"/>
      <c r="Q163" s="120"/>
    </row>
    <row r="164" spans="6:17" x14ac:dyDescent="0.25">
      <c r="F164" s="120"/>
      <c r="G164" s="121"/>
      <c r="H164" s="120"/>
      <c r="I164" s="121"/>
      <c r="J164" s="121"/>
      <c r="K164" s="53"/>
      <c r="L164" s="120"/>
      <c r="M164" s="120"/>
      <c r="N164" s="120"/>
      <c r="O164" s="120"/>
      <c r="P164" s="120"/>
      <c r="Q164" s="120"/>
    </row>
    <row r="165" spans="6:17" x14ac:dyDescent="0.25">
      <c r="F165" s="120"/>
      <c r="G165" s="121"/>
      <c r="H165" s="120"/>
      <c r="I165" s="121"/>
      <c r="J165" s="121"/>
      <c r="K165" s="53"/>
      <c r="L165" s="120"/>
      <c r="M165" s="120"/>
      <c r="N165" s="120"/>
      <c r="O165" s="120"/>
      <c r="P165" s="120"/>
      <c r="Q165" s="120"/>
    </row>
    <row r="166" spans="6:17" x14ac:dyDescent="0.25">
      <c r="F166" s="120"/>
      <c r="G166" s="121"/>
      <c r="H166" s="120"/>
      <c r="I166" s="121"/>
      <c r="J166" s="121"/>
      <c r="K166" s="53"/>
      <c r="L166" s="120"/>
      <c r="M166" s="120"/>
      <c r="N166" s="120"/>
      <c r="O166" s="120"/>
      <c r="P166" s="120"/>
      <c r="Q166" s="120"/>
    </row>
    <row r="167" spans="6:17" x14ac:dyDescent="0.25">
      <c r="F167" s="120"/>
      <c r="G167" s="121"/>
      <c r="H167" s="120"/>
      <c r="I167" s="121"/>
      <c r="J167" s="121"/>
      <c r="K167" s="53"/>
      <c r="L167" s="120"/>
      <c r="M167" s="120"/>
      <c r="N167" s="120"/>
      <c r="O167" s="120"/>
      <c r="P167" s="120"/>
      <c r="Q167" s="120"/>
    </row>
    <row r="168" spans="6:17" x14ac:dyDescent="0.25">
      <c r="F168" s="120"/>
      <c r="G168" s="121"/>
      <c r="H168" s="120"/>
      <c r="I168" s="121"/>
      <c r="J168" s="121"/>
      <c r="K168" s="53"/>
      <c r="L168" s="120"/>
      <c r="M168" s="120"/>
      <c r="N168" s="120"/>
      <c r="O168" s="120"/>
      <c r="P168" s="120"/>
      <c r="Q168" s="120"/>
    </row>
    <row r="169" spans="6:17" x14ac:dyDescent="0.25">
      <c r="F169" s="120"/>
      <c r="G169" s="121"/>
      <c r="H169" s="120"/>
      <c r="I169" s="121"/>
      <c r="J169" s="121"/>
      <c r="K169" s="53"/>
      <c r="L169" s="120"/>
      <c r="M169" s="120"/>
      <c r="N169" s="120"/>
      <c r="O169" s="120"/>
      <c r="P169" s="120"/>
      <c r="Q169" s="120"/>
    </row>
    <row r="170" spans="6:17" x14ac:dyDescent="0.25">
      <c r="F170" s="120"/>
      <c r="G170" s="121"/>
      <c r="H170" s="120"/>
      <c r="I170" s="121"/>
      <c r="J170" s="121"/>
      <c r="K170" s="53"/>
      <c r="L170" s="120"/>
      <c r="M170" s="120"/>
      <c r="N170" s="120"/>
      <c r="O170" s="120"/>
      <c r="P170" s="120"/>
      <c r="Q170" s="120"/>
    </row>
    <row r="171" spans="6:17" x14ac:dyDescent="0.25">
      <c r="F171" s="120"/>
      <c r="G171" s="121"/>
      <c r="H171" s="120"/>
      <c r="I171" s="121"/>
      <c r="J171" s="121"/>
      <c r="K171" s="53"/>
      <c r="L171" s="120"/>
      <c r="M171" s="120"/>
      <c r="N171" s="120"/>
      <c r="O171" s="120"/>
      <c r="P171" s="120"/>
      <c r="Q171" s="120"/>
    </row>
    <row r="172" spans="6:17" x14ac:dyDescent="0.25">
      <c r="F172" s="120"/>
      <c r="G172" s="121"/>
      <c r="H172" s="120"/>
      <c r="I172" s="121"/>
      <c r="J172" s="121"/>
      <c r="K172" s="53"/>
      <c r="L172" s="120"/>
      <c r="M172" s="120"/>
      <c r="N172" s="120"/>
      <c r="O172" s="120"/>
      <c r="P172" s="120"/>
      <c r="Q172" s="120"/>
    </row>
    <row r="173" spans="6:17" x14ac:dyDescent="0.25">
      <c r="F173" s="120"/>
      <c r="G173" s="121"/>
      <c r="H173" s="120"/>
      <c r="I173" s="121"/>
      <c r="J173" s="121"/>
      <c r="K173" s="53"/>
      <c r="L173" s="120"/>
      <c r="M173" s="120"/>
      <c r="N173" s="120"/>
      <c r="O173" s="120"/>
      <c r="P173" s="120"/>
      <c r="Q173" s="120"/>
    </row>
    <row r="174" spans="6:17" x14ac:dyDescent="0.25">
      <c r="F174" s="120"/>
      <c r="G174" s="121"/>
      <c r="H174" s="120"/>
      <c r="I174" s="121"/>
      <c r="J174" s="121"/>
      <c r="K174" s="53"/>
      <c r="L174" s="120"/>
      <c r="M174" s="120"/>
      <c r="N174" s="120"/>
      <c r="O174" s="120"/>
      <c r="P174" s="120"/>
      <c r="Q174" s="120"/>
    </row>
    <row r="175" spans="6:17" x14ac:dyDescent="0.25">
      <c r="F175" s="120"/>
      <c r="G175" s="121"/>
      <c r="H175" s="120"/>
      <c r="I175" s="121"/>
      <c r="J175" s="121"/>
      <c r="K175" s="53"/>
      <c r="L175" s="120"/>
      <c r="M175" s="120"/>
      <c r="N175" s="120"/>
      <c r="O175" s="120"/>
      <c r="P175" s="120"/>
      <c r="Q175" s="120"/>
    </row>
    <row r="176" spans="6:17" x14ac:dyDescent="0.25">
      <c r="F176" s="120"/>
      <c r="G176" s="121"/>
      <c r="H176" s="120"/>
      <c r="I176" s="121"/>
      <c r="J176" s="121"/>
      <c r="K176" s="53"/>
      <c r="L176" s="120"/>
      <c r="M176" s="120"/>
      <c r="N176" s="120"/>
      <c r="O176" s="120"/>
      <c r="P176" s="120"/>
      <c r="Q176" s="120"/>
    </row>
    <row r="177" spans="6:17" x14ac:dyDescent="0.25">
      <c r="F177" s="120"/>
      <c r="G177" s="121"/>
      <c r="H177" s="120"/>
      <c r="I177" s="121"/>
      <c r="J177" s="121"/>
      <c r="K177" s="53"/>
      <c r="L177" s="120"/>
      <c r="M177" s="120"/>
      <c r="N177" s="120"/>
      <c r="O177" s="120"/>
      <c r="P177" s="120"/>
      <c r="Q177" s="120"/>
    </row>
    <row r="178" spans="6:17" x14ac:dyDescent="0.25">
      <c r="F178" s="120"/>
      <c r="G178" s="121"/>
      <c r="H178" s="120"/>
      <c r="I178" s="121"/>
      <c r="J178" s="121"/>
      <c r="K178" s="53"/>
      <c r="L178" s="120"/>
      <c r="M178" s="120"/>
      <c r="N178" s="120"/>
      <c r="O178" s="120"/>
      <c r="P178" s="120"/>
      <c r="Q178" s="120"/>
    </row>
    <row r="179" spans="6:17" x14ac:dyDescent="0.25">
      <c r="F179" s="120"/>
      <c r="G179" s="121"/>
      <c r="H179" s="120"/>
      <c r="I179" s="121"/>
      <c r="J179" s="121"/>
      <c r="K179" s="53"/>
      <c r="L179" s="120"/>
      <c r="M179" s="120"/>
      <c r="N179" s="120"/>
      <c r="O179" s="120"/>
      <c r="P179" s="120"/>
      <c r="Q179" s="120"/>
    </row>
    <row r="180" spans="6:17" x14ac:dyDescent="0.25">
      <c r="F180" s="120"/>
      <c r="G180" s="121"/>
      <c r="H180" s="120"/>
      <c r="I180" s="121"/>
      <c r="J180" s="121"/>
      <c r="K180" s="53"/>
      <c r="L180" s="120"/>
      <c r="M180" s="120"/>
      <c r="N180" s="120"/>
      <c r="O180" s="120"/>
      <c r="P180" s="120"/>
      <c r="Q180" s="120"/>
    </row>
    <row r="181" spans="6:17" x14ac:dyDescent="0.25">
      <c r="F181" s="120"/>
      <c r="G181" s="121"/>
      <c r="H181" s="120"/>
      <c r="I181" s="121"/>
      <c r="J181" s="121"/>
      <c r="K181" s="53"/>
      <c r="L181" s="120"/>
      <c r="M181" s="120"/>
      <c r="N181" s="120"/>
      <c r="O181" s="120"/>
      <c r="P181" s="120"/>
      <c r="Q181" s="120"/>
    </row>
    <row r="182" spans="6:17" x14ac:dyDescent="0.25">
      <c r="F182" s="120"/>
      <c r="G182" s="121"/>
      <c r="H182" s="120"/>
      <c r="I182" s="121"/>
      <c r="J182" s="121"/>
      <c r="K182" s="53"/>
      <c r="L182" s="120"/>
      <c r="M182" s="120"/>
      <c r="N182" s="120"/>
      <c r="O182" s="120"/>
      <c r="P182" s="120"/>
      <c r="Q182" s="120"/>
    </row>
    <row r="183" spans="6:17" x14ac:dyDescent="0.25">
      <c r="F183" s="120"/>
      <c r="G183" s="121"/>
      <c r="H183" s="120"/>
      <c r="I183" s="121"/>
      <c r="J183" s="121"/>
      <c r="K183" s="53"/>
      <c r="L183" s="120"/>
      <c r="M183" s="120"/>
      <c r="N183" s="120"/>
      <c r="O183" s="120"/>
      <c r="P183" s="120"/>
      <c r="Q183" s="120"/>
    </row>
    <row r="184" spans="6:17" x14ac:dyDescent="0.25">
      <c r="F184" s="120"/>
      <c r="G184" s="121"/>
      <c r="H184" s="120"/>
      <c r="I184" s="121"/>
      <c r="J184" s="121"/>
      <c r="K184" s="53"/>
      <c r="L184" s="120"/>
      <c r="M184" s="120"/>
      <c r="N184" s="120"/>
      <c r="O184" s="120"/>
      <c r="P184" s="120"/>
      <c r="Q184" s="120"/>
    </row>
    <row r="185" spans="6:17" x14ac:dyDescent="0.25">
      <c r="F185" s="120"/>
      <c r="G185" s="121"/>
      <c r="H185" s="120"/>
      <c r="I185" s="121"/>
      <c r="J185" s="121"/>
      <c r="K185" s="53"/>
      <c r="L185" s="120"/>
      <c r="M185" s="120"/>
      <c r="N185" s="120"/>
      <c r="O185" s="120"/>
      <c r="P185" s="120"/>
      <c r="Q185" s="120"/>
    </row>
    <row r="186" spans="6:17" x14ac:dyDescent="0.25">
      <c r="F186" s="120"/>
      <c r="G186" s="121"/>
      <c r="H186" s="120"/>
      <c r="I186" s="121"/>
      <c r="J186" s="121"/>
      <c r="K186" s="53"/>
      <c r="L186" s="120"/>
      <c r="M186" s="120"/>
      <c r="N186" s="120"/>
      <c r="O186" s="120"/>
      <c r="P186" s="120"/>
      <c r="Q186" s="120"/>
    </row>
    <row r="187" spans="6:17" x14ac:dyDescent="0.25">
      <c r="F187" s="120"/>
      <c r="G187" s="121"/>
      <c r="H187" s="120"/>
      <c r="I187" s="121"/>
      <c r="J187" s="121"/>
      <c r="K187" s="53"/>
      <c r="L187" s="120"/>
      <c r="M187" s="120"/>
      <c r="N187" s="120"/>
      <c r="O187" s="120"/>
      <c r="P187" s="120"/>
      <c r="Q187" s="120"/>
    </row>
    <row r="188" spans="6:17" x14ac:dyDescent="0.25">
      <c r="F188" s="120"/>
      <c r="G188" s="121"/>
      <c r="H188" s="120"/>
      <c r="I188" s="121"/>
      <c r="J188" s="121"/>
      <c r="K188" s="53"/>
      <c r="L188" s="120"/>
      <c r="M188" s="120"/>
      <c r="N188" s="120"/>
      <c r="O188" s="120"/>
      <c r="P188" s="120"/>
      <c r="Q188" s="120"/>
    </row>
    <row r="189" spans="6:17" x14ac:dyDescent="0.25">
      <c r="F189" s="120"/>
      <c r="G189" s="121"/>
      <c r="H189" s="120"/>
      <c r="I189" s="121"/>
      <c r="J189" s="121"/>
      <c r="K189" s="53"/>
      <c r="L189" s="120"/>
      <c r="M189" s="120"/>
      <c r="N189" s="120"/>
      <c r="O189" s="120"/>
      <c r="P189" s="120"/>
      <c r="Q189" s="120"/>
    </row>
    <row r="190" spans="6:17" x14ac:dyDescent="0.25">
      <c r="F190" s="120"/>
      <c r="G190" s="121"/>
      <c r="H190" s="120"/>
      <c r="I190" s="121"/>
      <c r="J190" s="121"/>
      <c r="K190" s="53"/>
      <c r="L190" s="120"/>
      <c r="M190" s="120"/>
      <c r="N190" s="120"/>
      <c r="O190" s="120"/>
      <c r="P190" s="120"/>
      <c r="Q190" s="120"/>
    </row>
    <row r="191" spans="6:17" x14ac:dyDescent="0.25">
      <c r="F191" s="120"/>
      <c r="G191" s="121"/>
      <c r="H191" s="120"/>
      <c r="I191" s="121"/>
      <c r="J191" s="121"/>
      <c r="K191" s="53"/>
      <c r="L191" s="120"/>
      <c r="M191" s="120"/>
      <c r="N191" s="120"/>
      <c r="O191" s="120"/>
      <c r="P191" s="120"/>
      <c r="Q191" s="120"/>
    </row>
    <row r="192" spans="6:17" x14ac:dyDescent="0.25">
      <c r="F192" s="120"/>
      <c r="G192" s="121"/>
      <c r="H192" s="120"/>
      <c r="I192" s="121"/>
      <c r="J192" s="121"/>
      <c r="K192" s="53"/>
      <c r="L192" s="120"/>
      <c r="M192" s="120"/>
      <c r="N192" s="120"/>
      <c r="O192" s="120"/>
      <c r="P192" s="120"/>
      <c r="Q192" s="120"/>
    </row>
    <row r="193" spans="6:17" x14ac:dyDescent="0.25">
      <c r="F193" s="120"/>
      <c r="G193" s="121"/>
      <c r="H193" s="120"/>
      <c r="I193" s="121"/>
      <c r="J193" s="121"/>
      <c r="K193" s="53"/>
      <c r="L193" s="120"/>
      <c r="M193" s="120"/>
      <c r="N193" s="120"/>
      <c r="O193" s="120"/>
      <c r="P193" s="120"/>
      <c r="Q193" s="120"/>
    </row>
    <row r="194" spans="6:17" x14ac:dyDescent="0.25">
      <c r="F194" s="120"/>
      <c r="G194" s="121"/>
      <c r="H194" s="120"/>
      <c r="I194" s="121"/>
      <c r="J194" s="121"/>
      <c r="K194" s="53"/>
      <c r="L194" s="120"/>
      <c r="M194" s="120"/>
      <c r="N194" s="120"/>
      <c r="O194" s="120"/>
      <c r="P194" s="120"/>
      <c r="Q194" s="120"/>
    </row>
    <row r="195" spans="6:17" x14ac:dyDescent="0.25">
      <c r="F195" s="120"/>
      <c r="G195" s="121"/>
      <c r="H195" s="120"/>
      <c r="I195" s="121"/>
      <c r="J195" s="121"/>
      <c r="K195" s="53"/>
      <c r="L195" s="120"/>
      <c r="M195" s="120"/>
      <c r="N195" s="120"/>
      <c r="O195" s="120"/>
      <c r="P195" s="120"/>
      <c r="Q195" s="120"/>
    </row>
    <row r="196" spans="6:17" x14ac:dyDescent="0.25">
      <c r="F196" s="120"/>
      <c r="G196" s="121"/>
      <c r="H196" s="120"/>
      <c r="I196" s="121"/>
      <c r="J196" s="121"/>
      <c r="K196" s="53"/>
      <c r="L196" s="120"/>
      <c r="M196" s="120"/>
      <c r="N196" s="120"/>
      <c r="O196" s="120"/>
      <c r="P196" s="120"/>
      <c r="Q196" s="120"/>
    </row>
    <row r="197" spans="6:17" x14ac:dyDescent="0.25">
      <c r="F197" s="120"/>
      <c r="G197" s="121"/>
      <c r="H197" s="120"/>
      <c r="I197" s="121"/>
      <c r="J197" s="121"/>
      <c r="K197" s="53"/>
      <c r="L197" s="120"/>
      <c r="M197" s="120"/>
      <c r="N197" s="120"/>
      <c r="O197" s="120"/>
      <c r="P197" s="120"/>
      <c r="Q197" s="120"/>
    </row>
    <row r="198" spans="6:17" x14ac:dyDescent="0.25">
      <c r="F198" s="120"/>
      <c r="G198" s="121"/>
      <c r="H198" s="120"/>
      <c r="I198" s="121"/>
      <c r="J198" s="121"/>
      <c r="K198" s="53"/>
      <c r="L198" s="120"/>
      <c r="M198" s="120"/>
      <c r="N198" s="120"/>
      <c r="O198" s="120"/>
      <c r="P198" s="120"/>
      <c r="Q198" s="120"/>
    </row>
    <row r="199" spans="6:17" x14ac:dyDescent="0.25">
      <c r="F199" s="120"/>
      <c r="G199" s="121"/>
      <c r="H199" s="120"/>
      <c r="I199" s="121"/>
      <c r="J199" s="121"/>
      <c r="K199" s="53"/>
      <c r="L199" s="120"/>
      <c r="M199" s="120"/>
      <c r="N199" s="120"/>
      <c r="O199" s="120"/>
      <c r="P199" s="120"/>
      <c r="Q199" s="120"/>
    </row>
    <row r="200" spans="6:17" x14ac:dyDescent="0.25">
      <c r="F200" s="120"/>
      <c r="G200" s="121"/>
      <c r="H200" s="120"/>
      <c r="I200" s="121"/>
      <c r="J200" s="121"/>
      <c r="K200" s="53"/>
      <c r="L200" s="120"/>
      <c r="M200" s="120"/>
      <c r="N200" s="120"/>
      <c r="O200" s="120"/>
      <c r="P200" s="120"/>
      <c r="Q200" s="120"/>
    </row>
    <row r="201" spans="6:17" x14ac:dyDescent="0.25">
      <c r="F201" s="120"/>
      <c r="G201" s="121"/>
      <c r="H201" s="120"/>
      <c r="I201" s="121"/>
      <c r="J201" s="121"/>
      <c r="K201" s="53"/>
      <c r="L201" s="120"/>
      <c r="M201" s="120"/>
      <c r="N201" s="120"/>
      <c r="O201" s="120"/>
      <c r="P201" s="120"/>
      <c r="Q201" s="120"/>
    </row>
    <row r="202" spans="6:17" x14ac:dyDescent="0.25">
      <c r="F202" s="120"/>
      <c r="G202" s="121"/>
      <c r="H202" s="120"/>
      <c r="I202" s="121"/>
      <c r="J202" s="121"/>
      <c r="K202" s="53"/>
      <c r="L202" s="120"/>
      <c r="M202" s="120"/>
      <c r="N202" s="120"/>
      <c r="O202" s="120"/>
      <c r="P202" s="120"/>
      <c r="Q202" s="120"/>
    </row>
    <row r="203" spans="6:17" x14ac:dyDescent="0.25">
      <c r="F203" s="120"/>
      <c r="G203" s="121"/>
      <c r="H203" s="120"/>
      <c r="I203" s="121"/>
      <c r="J203" s="121"/>
      <c r="K203" s="53"/>
      <c r="L203" s="120"/>
      <c r="M203" s="120"/>
      <c r="N203" s="120"/>
      <c r="O203" s="120"/>
      <c r="P203" s="120"/>
      <c r="Q203" s="120"/>
    </row>
    <row r="204" spans="6:17" x14ac:dyDescent="0.25">
      <c r="F204" s="120"/>
      <c r="G204" s="121"/>
      <c r="H204" s="120"/>
      <c r="I204" s="121"/>
      <c r="J204" s="121"/>
      <c r="K204" s="53"/>
      <c r="L204" s="120"/>
      <c r="M204" s="120"/>
      <c r="N204" s="120"/>
      <c r="O204" s="120"/>
      <c r="P204" s="120"/>
      <c r="Q204" s="120"/>
    </row>
    <row r="205" spans="6:17" x14ac:dyDescent="0.25">
      <c r="F205" s="120"/>
      <c r="G205" s="121"/>
      <c r="H205" s="120"/>
      <c r="I205" s="121"/>
      <c r="J205" s="121"/>
      <c r="K205" s="53"/>
      <c r="L205" s="120"/>
      <c r="M205" s="120"/>
      <c r="N205" s="120"/>
      <c r="O205" s="120"/>
      <c r="P205" s="120"/>
      <c r="Q205" s="120"/>
    </row>
    <row r="206" spans="6:17" x14ac:dyDescent="0.25">
      <c r="F206" s="120"/>
      <c r="G206" s="121"/>
      <c r="H206" s="120"/>
      <c r="I206" s="121"/>
      <c r="J206" s="121"/>
      <c r="K206" s="53"/>
      <c r="L206" s="120"/>
      <c r="M206" s="120"/>
      <c r="N206" s="120"/>
      <c r="O206" s="120"/>
      <c r="P206" s="120"/>
      <c r="Q206" s="120"/>
    </row>
    <row r="207" spans="6:17" x14ac:dyDescent="0.25">
      <c r="F207" s="120"/>
      <c r="G207" s="121"/>
      <c r="H207" s="120"/>
      <c r="I207" s="121"/>
      <c r="J207" s="121"/>
      <c r="K207" s="53"/>
      <c r="L207" s="120"/>
      <c r="M207" s="120"/>
      <c r="N207" s="120"/>
      <c r="O207" s="120"/>
      <c r="P207" s="120"/>
      <c r="Q207" s="120"/>
    </row>
    <row r="208" spans="6:17" x14ac:dyDescent="0.25">
      <c r="F208" s="120"/>
      <c r="G208" s="121"/>
      <c r="H208" s="120"/>
      <c r="I208" s="121"/>
      <c r="J208" s="121"/>
      <c r="K208" s="53"/>
      <c r="L208" s="120"/>
      <c r="M208" s="120"/>
      <c r="N208" s="120"/>
      <c r="O208" s="120"/>
      <c r="P208" s="120"/>
      <c r="Q208" s="120"/>
    </row>
    <row r="209" spans="6:17" x14ac:dyDescent="0.25">
      <c r="F209" s="120"/>
      <c r="G209" s="121"/>
      <c r="H209" s="120"/>
      <c r="I209" s="121"/>
      <c r="J209" s="121"/>
      <c r="K209" s="53"/>
      <c r="L209" s="120"/>
      <c r="M209" s="120"/>
      <c r="N209" s="120"/>
      <c r="O209" s="120"/>
      <c r="P209" s="120"/>
      <c r="Q209" s="120"/>
    </row>
    <row r="210" spans="6:17" x14ac:dyDescent="0.25">
      <c r="F210" s="120"/>
      <c r="G210" s="121"/>
      <c r="H210" s="120"/>
      <c r="I210" s="121"/>
      <c r="J210" s="121"/>
      <c r="K210" s="53"/>
      <c r="L210" s="120"/>
      <c r="M210" s="120"/>
      <c r="N210" s="120"/>
      <c r="O210" s="120"/>
      <c r="P210" s="120"/>
      <c r="Q210" s="120"/>
    </row>
    <row r="211" spans="6:17" x14ac:dyDescent="0.25">
      <c r="F211" s="120"/>
      <c r="G211" s="121"/>
      <c r="H211" s="120"/>
      <c r="I211" s="121"/>
      <c r="J211" s="121"/>
      <c r="K211" s="53"/>
      <c r="L211" s="120"/>
      <c r="M211" s="120"/>
      <c r="N211" s="120"/>
      <c r="O211" s="120"/>
      <c r="P211" s="120"/>
      <c r="Q211" s="120"/>
    </row>
    <row r="212" spans="6:17" x14ac:dyDescent="0.25">
      <c r="F212" s="120"/>
      <c r="G212" s="121"/>
      <c r="H212" s="120"/>
      <c r="I212" s="121"/>
      <c r="J212" s="121"/>
      <c r="K212" s="53"/>
      <c r="L212" s="120"/>
      <c r="M212" s="120"/>
      <c r="N212" s="120"/>
      <c r="O212" s="120"/>
      <c r="P212" s="120"/>
      <c r="Q212" s="120"/>
    </row>
    <row r="213" spans="6:17" x14ac:dyDescent="0.25">
      <c r="F213" s="120"/>
      <c r="G213" s="121"/>
      <c r="H213" s="120"/>
      <c r="I213" s="121"/>
      <c r="J213" s="121"/>
      <c r="K213" s="53"/>
      <c r="L213" s="120"/>
      <c r="M213" s="120"/>
      <c r="N213" s="120"/>
      <c r="O213" s="120"/>
      <c r="P213" s="120"/>
      <c r="Q213" s="120"/>
    </row>
    <row r="214" spans="6:17" x14ac:dyDescent="0.25">
      <c r="F214" s="120"/>
      <c r="G214" s="121"/>
      <c r="H214" s="120"/>
      <c r="I214" s="121"/>
      <c r="J214" s="121"/>
      <c r="K214" s="53"/>
      <c r="L214" s="120"/>
      <c r="M214" s="120"/>
      <c r="N214" s="120"/>
      <c r="O214" s="120"/>
      <c r="P214" s="120"/>
      <c r="Q214" s="120"/>
    </row>
    <row r="215" spans="6:17" x14ac:dyDescent="0.25">
      <c r="F215" s="120"/>
      <c r="G215" s="121"/>
      <c r="H215" s="120"/>
      <c r="I215" s="121"/>
      <c r="J215" s="121"/>
      <c r="K215" s="53"/>
      <c r="L215" s="120"/>
      <c r="M215" s="120"/>
      <c r="N215" s="120"/>
      <c r="O215" s="120"/>
      <c r="P215" s="120"/>
      <c r="Q215" s="120"/>
    </row>
    <row r="216" spans="6:17" x14ac:dyDescent="0.25">
      <c r="F216" s="120"/>
      <c r="G216" s="121"/>
      <c r="H216" s="120"/>
      <c r="I216" s="121"/>
      <c r="J216" s="121"/>
      <c r="K216" s="53"/>
      <c r="L216" s="120"/>
      <c r="M216" s="120"/>
      <c r="N216" s="120"/>
      <c r="O216" s="120"/>
      <c r="P216" s="120"/>
      <c r="Q216" s="120"/>
    </row>
    <row r="217" spans="6:17" x14ac:dyDescent="0.25">
      <c r="F217" s="120"/>
      <c r="G217" s="121"/>
      <c r="H217" s="120"/>
      <c r="I217" s="121"/>
      <c r="J217" s="121"/>
      <c r="K217" s="53"/>
      <c r="L217" s="120"/>
      <c r="M217" s="120"/>
      <c r="N217" s="120"/>
      <c r="O217" s="120"/>
      <c r="P217" s="120"/>
      <c r="Q217" s="120"/>
    </row>
    <row r="218" spans="6:17" x14ac:dyDescent="0.25">
      <c r="F218" s="120"/>
      <c r="G218" s="121"/>
      <c r="H218" s="120"/>
      <c r="I218" s="121"/>
      <c r="J218" s="121"/>
      <c r="K218" s="53"/>
      <c r="L218" s="120"/>
      <c r="M218" s="120"/>
      <c r="N218" s="120"/>
      <c r="O218" s="120"/>
      <c r="P218" s="120"/>
      <c r="Q218" s="120"/>
    </row>
    <row r="219" spans="6:17" x14ac:dyDescent="0.25">
      <c r="F219" s="120"/>
      <c r="G219" s="121"/>
      <c r="H219" s="120"/>
      <c r="I219" s="121"/>
      <c r="J219" s="121"/>
      <c r="K219" s="53"/>
      <c r="L219" s="120"/>
      <c r="M219" s="120"/>
      <c r="N219" s="120"/>
      <c r="O219" s="120"/>
      <c r="P219" s="120"/>
      <c r="Q219" s="120"/>
    </row>
    <row r="220" spans="6:17" x14ac:dyDescent="0.25">
      <c r="F220" s="120"/>
      <c r="G220" s="121"/>
      <c r="H220" s="120"/>
      <c r="I220" s="121"/>
      <c r="J220" s="121"/>
      <c r="K220" s="53"/>
      <c r="L220" s="120"/>
      <c r="M220" s="120"/>
      <c r="N220" s="120"/>
      <c r="O220" s="120"/>
      <c r="P220" s="120"/>
      <c r="Q220" s="120"/>
    </row>
    <row r="221" spans="6:17" x14ac:dyDescent="0.25">
      <c r="F221" s="120"/>
      <c r="G221" s="121"/>
      <c r="H221" s="120"/>
      <c r="I221" s="121"/>
      <c r="J221" s="121"/>
      <c r="K221" s="53"/>
      <c r="L221" s="120"/>
      <c r="M221" s="120"/>
      <c r="N221" s="120"/>
      <c r="O221" s="120"/>
      <c r="P221" s="120"/>
      <c r="Q221" s="120"/>
    </row>
    <row r="222" spans="6:17" x14ac:dyDescent="0.25">
      <c r="F222" s="120"/>
      <c r="G222" s="121"/>
      <c r="H222" s="120"/>
      <c r="I222" s="121"/>
      <c r="J222" s="121"/>
      <c r="K222" s="53"/>
      <c r="L222" s="120"/>
      <c r="M222" s="120"/>
      <c r="N222" s="120"/>
      <c r="O222" s="120"/>
      <c r="P222" s="120"/>
      <c r="Q222" s="120"/>
    </row>
    <row r="223" spans="6:17" x14ac:dyDescent="0.25">
      <c r="F223" s="120"/>
      <c r="G223" s="121"/>
      <c r="H223" s="120"/>
      <c r="I223" s="121"/>
      <c r="J223" s="121"/>
      <c r="K223" s="53"/>
      <c r="L223" s="120"/>
      <c r="M223" s="120"/>
      <c r="N223" s="120"/>
      <c r="O223" s="120"/>
      <c r="P223" s="120"/>
      <c r="Q223" s="120"/>
    </row>
    <row r="224" spans="6:17" x14ac:dyDescent="0.25">
      <c r="F224" s="120"/>
      <c r="G224" s="121"/>
      <c r="H224" s="120"/>
      <c r="I224" s="121"/>
      <c r="J224" s="121"/>
      <c r="K224" s="53"/>
      <c r="L224" s="120"/>
      <c r="M224" s="120"/>
      <c r="N224" s="120"/>
      <c r="O224" s="120"/>
      <c r="P224" s="120"/>
      <c r="Q224" s="120"/>
    </row>
    <row r="225" spans="6:17" x14ac:dyDescent="0.25">
      <c r="F225" s="120"/>
      <c r="G225" s="121"/>
      <c r="H225" s="120"/>
      <c r="I225" s="121"/>
      <c r="J225" s="121"/>
      <c r="K225" s="53"/>
      <c r="L225" s="120"/>
      <c r="M225" s="120"/>
      <c r="N225" s="120"/>
      <c r="O225" s="120"/>
      <c r="P225" s="120"/>
      <c r="Q225" s="120"/>
    </row>
    <row r="226" spans="6:17" x14ac:dyDescent="0.25">
      <c r="F226" s="120"/>
      <c r="G226" s="121"/>
      <c r="H226" s="120"/>
      <c r="I226" s="121"/>
      <c r="J226" s="121"/>
      <c r="K226" s="53"/>
      <c r="L226" s="120"/>
      <c r="M226" s="120"/>
      <c r="N226" s="120"/>
      <c r="O226" s="120"/>
      <c r="P226" s="120"/>
      <c r="Q226" s="120"/>
    </row>
    <row r="227" spans="6:17" x14ac:dyDescent="0.25">
      <c r="F227" s="120"/>
      <c r="G227" s="121"/>
      <c r="H227" s="120"/>
      <c r="I227" s="121"/>
      <c r="J227" s="121"/>
      <c r="K227" s="53"/>
      <c r="L227" s="120"/>
      <c r="M227" s="120"/>
      <c r="N227" s="120"/>
      <c r="O227" s="120"/>
      <c r="P227" s="120"/>
      <c r="Q227" s="120"/>
    </row>
    <row r="228" spans="6:17" x14ac:dyDescent="0.25">
      <c r="F228" s="120"/>
      <c r="G228" s="121"/>
      <c r="H228" s="120"/>
      <c r="I228" s="121"/>
      <c r="J228" s="121"/>
      <c r="K228" s="53"/>
      <c r="L228" s="120"/>
      <c r="M228" s="120"/>
      <c r="N228" s="120"/>
      <c r="O228" s="120"/>
      <c r="P228" s="120"/>
      <c r="Q228" s="120"/>
    </row>
    <row r="229" spans="6:17" x14ac:dyDescent="0.25">
      <c r="F229" s="120"/>
      <c r="G229" s="121"/>
      <c r="H229" s="120"/>
      <c r="I229" s="121"/>
      <c r="J229" s="121"/>
      <c r="K229" s="53"/>
      <c r="L229" s="120"/>
      <c r="M229" s="120"/>
      <c r="N229" s="120"/>
      <c r="O229" s="120"/>
      <c r="P229" s="120"/>
      <c r="Q229" s="120"/>
    </row>
    <row r="230" spans="6:17" x14ac:dyDescent="0.25">
      <c r="F230" s="120"/>
      <c r="G230" s="121"/>
      <c r="H230" s="120"/>
      <c r="I230" s="121"/>
      <c r="J230" s="121"/>
      <c r="K230" s="53"/>
      <c r="L230" s="120"/>
      <c r="M230" s="120"/>
      <c r="N230" s="120"/>
      <c r="O230" s="120"/>
      <c r="P230" s="120"/>
      <c r="Q230" s="120"/>
    </row>
    <row r="231" spans="6:17" x14ac:dyDescent="0.25">
      <c r="F231" s="120"/>
      <c r="G231" s="121"/>
      <c r="H231" s="120"/>
      <c r="I231" s="121"/>
      <c r="J231" s="121"/>
      <c r="K231" s="53"/>
      <c r="L231" s="120"/>
      <c r="M231" s="120"/>
      <c r="N231" s="120"/>
      <c r="O231" s="120"/>
      <c r="P231" s="120"/>
      <c r="Q231" s="120"/>
    </row>
    <row r="232" spans="6:17" x14ac:dyDescent="0.25">
      <c r="F232" s="120"/>
      <c r="G232" s="121"/>
      <c r="H232" s="120"/>
      <c r="I232" s="121"/>
      <c r="J232" s="121"/>
      <c r="K232" s="53"/>
      <c r="L232" s="120"/>
      <c r="M232" s="120"/>
      <c r="N232" s="120"/>
      <c r="O232" s="120"/>
      <c r="P232" s="120"/>
      <c r="Q232" s="120"/>
    </row>
    <row r="233" spans="6:17" x14ac:dyDescent="0.25">
      <c r="F233" s="120"/>
      <c r="G233" s="121"/>
      <c r="H233" s="120"/>
      <c r="I233" s="121"/>
      <c r="J233" s="121"/>
      <c r="K233" s="53"/>
      <c r="L233" s="120"/>
      <c r="M233" s="120"/>
      <c r="N233" s="120"/>
      <c r="O233" s="120"/>
      <c r="P233" s="120"/>
      <c r="Q233" s="120"/>
    </row>
    <row r="234" spans="6:17" x14ac:dyDescent="0.25">
      <c r="F234" s="120"/>
      <c r="G234" s="121"/>
      <c r="H234" s="120"/>
      <c r="I234" s="121"/>
      <c r="J234" s="121"/>
      <c r="K234" s="53"/>
      <c r="L234" s="120"/>
      <c r="M234" s="120"/>
      <c r="N234" s="120"/>
      <c r="O234" s="120"/>
      <c r="P234" s="120"/>
      <c r="Q234" s="120"/>
    </row>
    <row r="235" spans="6:17" x14ac:dyDescent="0.25">
      <c r="F235" s="120"/>
      <c r="G235" s="121"/>
      <c r="H235" s="120"/>
      <c r="I235" s="121"/>
      <c r="J235" s="121"/>
      <c r="K235" s="53"/>
      <c r="L235" s="120"/>
      <c r="M235" s="120"/>
      <c r="N235" s="120"/>
      <c r="O235" s="120"/>
      <c r="P235" s="120"/>
      <c r="Q235" s="120"/>
    </row>
    <row r="236" spans="6:17" x14ac:dyDescent="0.25">
      <c r="F236" s="120"/>
      <c r="G236" s="121"/>
      <c r="H236" s="120"/>
      <c r="I236" s="121"/>
      <c r="J236" s="121"/>
      <c r="K236" s="53"/>
      <c r="L236" s="120"/>
      <c r="M236" s="120"/>
      <c r="N236" s="120"/>
      <c r="O236" s="120"/>
      <c r="P236" s="120"/>
      <c r="Q236" s="120"/>
    </row>
    <row r="237" spans="6:17" x14ac:dyDescent="0.25">
      <c r="F237" s="120"/>
      <c r="G237" s="121"/>
      <c r="H237" s="120"/>
      <c r="I237" s="121"/>
      <c r="J237" s="121"/>
      <c r="K237" s="53"/>
      <c r="L237" s="120"/>
      <c r="M237" s="120"/>
      <c r="N237" s="120"/>
      <c r="O237" s="120"/>
      <c r="P237" s="120"/>
      <c r="Q237" s="120"/>
    </row>
    <row r="238" spans="6:17" x14ac:dyDescent="0.25">
      <c r="F238" s="120"/>
      <c r="G238" s="121"/>
      <c r="H238" s="120"/>
      <c r="I238" s="121"/>
      <c r="J238" s="121"/>
      <c r="K238" s="53"/>
      <c r="L238" s="120"/>
      <c r="M238" s="120"/>
      <c r="N238" s="120"/>
      <c r="O238" s="120"/>
      <c r="P238" s="120"/>
      <c r="Q238" s="120"/>
    </row>
    <row r="239" spans="6:17" x14ac:dyDescent="0.25">
      <c r="F239" s="120"/>
      <c r="G239" s="121"/>
      <c r="H239" s="120"/>
      <c r="I239" s="121"/>
      <c r="J239" s="121"/>
      <c r="K239" s="53"/>
      <c r="L239" s="120"/>
      <c r="M239" s="120"/>
      <c r="N239" s="120"/>
      <c r="O239" s="120"/>
      <c r="P239" s="120"/>
      <c r="Q239" s="120"/>
    </row>
    <row r="240" spans="6:17" x14ac:dyDescent="0.25">
      <c r="F240" s="120"/>
      <c r="G240" s="121"/>
      <c r="H240" s="120"/>
      <c r="I240" s="121"/>
      <c r="J240" s="121"/>
      <c r="K240" s="53"/>
      <c r="L240" s="120"/>
      <c r="M240" s="120"/>
      <c r="N240" s="120"/>
      <c r="O240" s="120"/>
      <c r="P240" s="120"/>
      <c r="Q240" s="120"/>
    </row>
    <row r="241" spans="6:17" x14ac:dyDescent="0.25">
      <c r="F241" s="120"/>
      <c r="G241" s="121"/>
      <c r="H241" s="120"/>
      <c r="I241" s="121"/>
      <c r="J241" s="121"/>
      <c r="K241" s="53"/>
      <c r="L241" s="120"/>
      <c r="M241" s="120"/>
      <c r="N241" s="120"/>
      <c r="O241" s="120"/>
      <c r="P241" s="120"/>
      <c r="Q241" s="120"/>
    </row>
    <row r="242" spans="6:17" x14ac:dyDescent="0.25">
      <c r="F242" s="120"/>
      <c r="G242" s="121"/>
      <c r="H242" s="120"/>
      <c r="I242" s="121"/>
      <c r="J242" s="121"/>
      <c r="K242" s="53"/>
      <c r="L242" s="120"/>
      <c r="M242" s="120"/>
      <c r="N242" s="120"/>
      <c r="O242" s="120"/>
      <c r="P242" s="120"/>
      <c r="Q242" s="120"/>
    </row>
    <row r="243" spans="6:17" x14ac:dyDescent="0.25">
      <c r="F243" s="120"/>
      <c r="G243" s="121"/>
      <c r="H243" s="120"/>
      <c r="I243" s="121"/>
      <c r="J243" s="121"/>
      <c r="K243" s="53"/>
      <c r="L243" s="120"/>
      <c r="M243" s="120"/>
      <c r="N243" s="120"/>
      <c r="O243" s="120"/>
      <c r="P243" s="120"/>
      <c r="Q243" s="120"/>
    </row>
    <row r="244" spans="6:17" x14ac:dyDescent="0.25">
      <c r="F244" s="120"/>
      <c r="G244" s="121"/>
      <c r="H244" s="120"/>
      <c r="I244" s="121"/>
      <c r="J244" s="121"/>
      <c r="K244" s="53"/>
      <c r="L244" s="120"/>
      <c r="M244" s="120"/>
      <c r="N244" s="120"/>
      <c r="O244" s="120"/>
      <c r="P244" s="120"/>
      <c r="Q244" s="120"/>
    </row>
    <row r="245" spans="6:17" x14ac:dyDescent="0.25">
      <c r="F245" s="120"/>
      <c r="G245" s="121"/>
      <c r="H245" s="120"/>
      <c r="I245" s="121"/>
      <c r="J245" s="121"/>
      <c r="K245" s="53"/>
      <c r="L245" s="120"/>
      <c r="M245" s="120"/>
      <c r="N245" s="120"/>
      <c r="O245" s="120"/>
      <c r="P245" s="120"/>
      <c r="Q245" s="120"/>
    </row>
    <row r="246" spans="6:17" x14ac:dyDescent="0.25">
      <c r="F246" s="120"/>
      <c r="G246" s="121"/>
      <c r="H246" s="120"/>
      <c r="I246" s="121"/>
      <c r="J246" s="121"/>
      <c r="K246" s="53"/>
      <c r="L246" s="120"/>
      <c r="M246" s="120"/>
      <c r="N246" s="120"/>
      <c r="O246" s="120"/>
      <c r="P246" s="120"/>
      <c r="Q246" s="120"/>
    </row>
    <row r="247" spans="6:17" x14ac:dyDescent="0.25">
      <c r="F247" s="120"/>
      <c r="G247" s="121"/>
      <c r="H247" s="120"/>
      <c r="I247" s="121"/>
      <c r="J247" s="121"/>
      <c r="K247" s="53"/>
      <c r="L247" s="120"/>
      <c r="M247" s="120"/>
      <c r="N247" s="120"/>
      <c r="O247" s="120"/>
      <c r="P247" s="120"/>
      <c r="Q247" s="120"/>
    </row>
    <row r="248" spans="6:17" x14ac:dyDescent="0.25">
      <c r="F248" s="120"/>
      <c r="G248" s="121"/>
      <c r="H248" s="120"/>
      <c r="I248" s="121"/>
      <c r="J248" s="121"/>
      <c r="K248" s="53"/>
      <c r="L248" s="120"/>
      <c r="M248" s="120"/>
      <c r="N248" s="120"/>
      <c r="O248" s="120"/>
      <c r="P248" s="120"/>
      <c r="Q248" s="120"/>
    </row>
    <row r="249" spans="6:17" x14ac:dyDescent="0.25">
      <c r="F249" s="120"/>
      <c r="G249" s="121"/>
      <c r="H249" s="120"/>
      <c r="I249" s="121"/>
      <c r="J249" s="121"/>
      <c r="K249" s="53"/>
      <c r="L249" s="120"/>
      <c r="M249" s="120"/>
      <c r="N249" s="120"/>
      <c r="O249" s="120"/>
      <c r="P249" s="120"/>
      <c r="Q249" s="120"/>
    </row>
    <row r="250" spans="6:17" x14ac:dyDescent="0.25">
      <c r="F250" s="120"/>
      <c r="G250" s="121"/>
      <c r="H250" s="120"/>
      <c r="I250" s="121"/>
      <c r="J250" s="121"/>
      <c r="K250" s="53"/>
      <c r="L250" s="120"/>
      <c r="M250" s="120"/>
      <c r="N250" s="120"/>
      <c r="O250" s="120"/>
      <c r="P250" s="120"/>
      <c r="Q250" s="120"/>
    </row>
    <row r="251" spans="6:17" x14ac:dyDescent="0.25">
      <c r="F251" s="120"/>
      <c r="G251" s="121"/>
      <c r="H251" s="120"/>
      <c r="I251" s="121"/>
      <c r="J251" s="121"/>
      <c r="K251" s="53"/>
      <c r="L251" s="120"/>
      <c r="M251" s="120"/>
      <c r="N251" s="120"/>
      <c r="O251" s="120"/>
      <c r="P251" s="120"/>
      <c r="Q251" s="120"/>
    </row>
    <row r="252" spans="6:17" x14ac:dyDescent="0.25">
      <c r="F252" s="120"/>
      <c r="G252" s="121"/>
      <c r="H252" s="120"/>
      <c r="I252" s="121"/>
      <c r="J252" s="121"/>
      <c r="K252" s="53"/>
      <c r="L252" s="120"/>
      <c r="M252" s="120"/>
      <c r="N252" s="120"/>
      <c r="O252" s="120"/>
      <c r="P252" s="120"/>
      <c r="Q252" s="120"/>
    </row>
    <row r="253" spans="6:17" x14ac:dyDescent="0.25">
      <c r="F253" s="120"/>
      <c r="G253" s="121"/>
      <c r="H253" s="120"/>
      <c r="I253" s="121"/>
      <c r="J253" s="121"/>
      <c r="K253" s="53"/>
      <c r="L253" s="120"/>
      <c r="M253" s="120"/>
      <c r="N253" s="120"/>
      <c r="O253" s="120"/>
      <c r="P253" s="120"/>
      <c r="Q253" s="120"/>
    </row>
    <row r="254" spans="6:17" x14ac:dyDescent="0.25">
      <c r="F254" s="120"/>
      <c r="G254" s="121"/>
      <c r="H254" s="120"/>
      <c r="I254" s="121"/>
      <c r="J254" s="121"/>
      <c r="K254" s="53"/>
      <c r="L254" s="120"/>
      <c r="M254" s="120"/>
      <c r="N254" s="120"/>
      <c r="O254" s="120"/>
      <c r="P254" s="120"/>
      <c r="Q254" s="120"/>
    </row>
    <row r="255" spans="6:17" x14ac:dyDescent="0.25">
      <c r="F255" s="120"/>
      <c r="G255" s="121"/>
      <c r="H255" s="120"/>
      <c r="I255" s="121"/>
      <c r="J255" s="121"/>
      <c r="K255" s="53"/>
      <c r="L255" s="120"/>
      <c r="M255" s="120"/>
      <c r="N255" s="120"/>
      <c r="O255" s="120"/>
      <c r="P255" s="120"/>
      <c r="Q255" s="120"/>
    </row>
    <row r="256" spans="6:17" x14ac:dyDescent="0.25">
      <c r="F256" s="120"/>
      <c r="G256" s="121"/>
      <c r="H256" s="120"/>
      <c r="I256" s="121"/>
      <c r="J256" s="121"/>
      <c r="K256" s="53"/>
      <c r="L256" s="120"/>
      <c r="M256" s="120"/>
      <c r="N256" s="120"/>
      <c r="O256" s="120"/>
      <c r="P256" s="120"/>
      <c r="Q256" s="120"/>
    </row>
    <row r="257" spans="6:17" x14ac:dyDescent="0.25">
      <c r="F257" s="120"/>
      <c r="G257" s="121"/>
      <c r="H257" s="120"/>
      <c r="I257" s="121"/>
      <c r="J257" s="121"/>
      <c r="K257" s="53"/>
      <c r="L257" s="120"/>
      <c r="M257" s="120"/>
      <c r="N257" s="120"/>
      <c r="O257" s="120"/>
      <c r="P257" s="120"/>
      <c r="Q257" s="120"/>
    </row>
    <row r="258" spans="6:17" x14ac:dyDescent="0.25">
      <c r="F258" s="120"/>
      <c r="G258" s="121"/>
      <c r="H258" s="120"/>
      <c r="I258" s="121"/>
      <c r="J258" s="121"/>
      <c r="K258" s="53"/>
      <c r="L258" s="120"/>
      <c r="M258" s="120"/>
      <c r="N258" s="120"/>
      <c r="O258" s="120"/>
      <c r="P258" s="120"/>
      <c r="Q258" s="120"/>
    </row>
    <row r="259" spans="6:17" x14ac:dyDescent="0.25">
      <c r="F259" s="120"/>
      <c r="G259" s="121"/>
      <c r="H259" s="120"/>
      <c r="I259" s="121"/>
      <c r="J259" s="121"/>
      <c r="K259" s="53"/>
      <c r="L259" s="120"/>
      <c r="M259" s="120"/>
      <c r="N259" s="120"/>
      <c r="O259" s="120"/>
      <c r="P259" s="120"/>
      <c r="Q259" s="120"/>
    </row>
    <row r="260" spans="6:17" x14ac:dyDescent="0.25">
      <c r="F260" s="120"/>
      <c r="G260" s="121"/>
      <c r="H260" s="120"/>
      <c r="I260" s="121"/>
      <c r="J260" s="121"/>
      <c r="K260" s="53"/>
      <c r="L260" s="120"/>
      <c r="M260" s="120"/>
      <c r="N260" s="120"/>
      <c r="O260" s="120"/>
      <c r="P260" s="120"/>
      <c r="Q260" s="120"/>
    </row>
    <row r="261" spans="6:17" x14ac:dyDescent="0.25">
      <c r="F261" s="120"/>
      <c r="G261" s="121"/>
      <c r="H261" s="120"/>
      <c r="I261" s="121"/>
      <c r="J261" s="121"/>
      <c r="K261" s="53"/>
      <c r="L261" s="120"/>
      <c r="M261" s="120"/>
      <c r="N261" s="120"/>
      <c r="O261" s="120"/>
      <c r="P261" s="120"/>
      <c r="Q261" s="120"/>
    </row>
    <row r="262" spans="6:17" x14ac:dyDescent="0.25">
      <c r="F262" s="120"/>
      <c r="G262" s="121"/>
      <c r="H262" s="120"/>
      <c r="I262" s="121"/>
      <c r="J262" s="121"/>
      <c r="K262" s="53"/>
      <c r="L262" s="120"/>
      <c r="M262" s="120"/>
      <c r="N262" s="120"/>
      <c r="O262" s="120"/>
      <c r="P262" s="120"/>
      <c r="Q262" s="120"/>
    </row>
    <row r="263" spans="6:17" x14ac:dyDescent="0.25">
      <c r="F263" s="120"/>
      <c r="G263" s="121"/>
      <c r="H263" s="120"/>
      <c r="I263" s="121"/>
      <c r="J263" s="121"/>
      <c r="K263" s="53"/>
      <c r="L263" s="120"/>
      <c r="M263" s="120"/>
      <c r="N263" s="120"/>
      <c r="O263" s="120"/>
      <c r="P263" s="120"/>
      <c r="Q263" s="120"/>
    </row>
    <row r="264" spans="6:17" x14ac:dyDescent="0.25">
      <c r="F264" s="120"/>
      <c r="G264" s="121"/>
      <c r="H264" s="120"/>
      <c r="I264" s="121"/>
      <c r="J264" s="121"/>
      <c r="K264" s="53"/>
      <c r="L264" s="120"/>
      <c r="M264" s="120"/>
      <c r="N264" s="120"/>
      <c r="O264" s="120"/>
      <c r="P264" s="120"/>
      <c r="Q264" s="120"/>
    </row>
    <row r="265" spans="6:17" x14ac:dyDescent="0.25">
      <c r="F265" s="120"/>
      <c r="G265" s="121"/>
      <c r="H265" s="120"/>
      <c r="I265" s="121"/>
      <c r="J265" s="121"/>
      <c r="K265" s="53"/>
      <c r="L265" s="120"/>
      <c r="M265" s="120"/>
      <c r="N265" s="120"/>
      <c r="O265" s="120"/>
      <c r="P265" s="120"/>
      <c r="Q265" s="120"/>
    </row>
    <row r="266" spans="6:17" x14ac:dyDescent="0.25">
      <c r="F266" s="120"/>
      <c r="G266" s="121"/>
      <c r="H266" s="120"/>
      <c r="I266" s="121"/>
      <c r="J266" s="121"/>
      <c r="K266" s="53"/>
      <c r="L266" s="120"/>
      <c r="M266" s="120"/>
      <c r="N266" s="120"/>
      <c r="O266" s="120"/>
      <c r="P266" s="120"/>
      <c r="Q266" s="120"/>
    </row>
    <row r="267" spans="6:17" x14ac:dyDescent="0.25">
      <c r="F267" s="120"/>
      <c r="G267" s="121"/>
      <c r="H267" s="120"/>
      <c r="I267" s="121"/>
      <c r="J267" s="121"/>
      <c r="K267" s="53"/>
      <c r="L267" s="120"/>
      <c r="M267" s="120"/>
      <c r="N267" s="120"/>
      <c r="O267" s="120"/>
      <c r="P267" s="120"/>
      <c r="Q267" s="120"/>
    </row>
    <row r="268" spans="6:17" x14ac:dyDescent="0.25">
      <c r="F268" s="120"/>
      <c r="G268" s="121"/>
      <c r="H268" s="120"/>
      <c r="I268" s="121"/>
      <c r="J268" s="121"/>
      <c r="K268" s="53"/>
      <c r="L268" s="120"/>
      <c r="M268" s="120"/>
      <c r="N268" s="120"/>
      <c r="O268" s="120"/>
      <c r="P268" s="120"/>
      <c r="Q268" s="120"/>
    </row>
    <row r="269" spans="6:17" x14ac:dyDescent="0.25">
      <c r="F269" s="120"/>
      <c r="G269" s="121"/>
      <c r="H269" s="120"/>
      <c r="I269" s="121"/>
      <c r="J269" s="121"/>
      <c r="K269" s="53"/>
      <c r="L269" s="120"/>
      <c r="M269" s="120"/>
      <c r="N269" s="120"/>
      <c r="O269" s="120"/>
      <c r="P269" s="120"/>
      <c r="Q269" s="120"/>
    </row>
    <row r="270" spans="6:17" x14ac:dyDescent="0.25">
      <c r="F270" s="120"/>
      <c r="G270" s="121"/>
      <c r="H270" s="120"/>
      <c r="I270" s="121"/>
      <c r="J270" s="121"/>
      <c r="K270" s="53"/>
      <c r="L270" s="120"/>
      <c r="M270" s="120"/>
      <c r="N270" s="120"/>
      <c r="O270" s="120"/>
      <c r="P270" s="120"/>
      <c r="Q270" s="120"/>
    </row>
    <row r="271" spans="6:17" x14ac:dyDescent="0.25">
      <c r="F271" s="120"/>
      <c r="G271" s="121"/>
      <c r="H271" s="120"/>
      <c r="I271" s="121"/>
      <c r="J271" s="121"/>
      <c r="K271" s="53"/>
      <c r="L271" s="120"/>
      <c r="M271" s="120"/>
      <c r="N271" s="120"/>
      <c r="O271" s="120"/>
      <c r="P271" s="120"/>
      <c r="Q271" s="120"/>
    </row>
    <row r="272" spans="6:17" x14ac:dyDescent="0.25">
      <c r="F272" s="120"/>
      <c r="G272" s="121"/>
      <c r="H272" s="120"/>
      <c r="I272" s="121"/>
      <c r="J272" s="121"/>
      <c r="K272" s="53"/>
      <c r="L272" s="120"/>
      <c r="M272" s="120"/>
      <c r="N272" s="120"/>
      <c r="O272" s="120"/>
      <c r="P272" s="120"/>
      <c r="Q272" s="120"/>
    </row>
    <row r="273" spans="6:17" x14ac:dyDescent="0.25">
      <c r="F273" s="120"/>
      <c r="G273" s="121"/>
      <c r="H273" s="120"/>
      <c r="I273" s="121"/>
      <c r="J273" s="121"/>
      <c r="K273" s="53"/>
      <c r="L273" s="120"/>
      <c r="M273" s="120"/>
      <c r="N273" s="120"/>
      <c r="O273" s="120"/>
      <c r="P273" s="120"/>
      <c r="Q273" s="120"/>
    </row>
    <row r="274" spans="6:17" x14ac:dyDescent="0.25">
      <c r="F274" s="120"/>
      <c r="G274" s="121"/>
      <c r="H274" s="120"/>
      <c r="I274" s="121"/>
      <c r="J274" s="121"/>
      <c r="K274" s="53"/>
      <c r="L274" s="120"/>
      <c r="M274" s="120"/>
      <c r="N274" s="120"/>
      <c r="O274" s="120"/>
      <c r="P274" s="120"/>
      <c r="Q274" s="120"/>
    </row>
    <row r="275" spans="6:17" x14ac:dyDescent="0.25">
      <c r="F275" s="120"/>
      <c r="G275" s="121"/>
      <c r="H275" s="120"/>
      <c r="I275" s="121"/>
      <c r="J275" s="121"/>
      <c r="K275" s="53"/>
      <c r="L275" s="120"/>
      <c r="M275" s="120"/>
      <c r="N275" s="120"/>
      <c r="O275" s="120"/>
      <c r="P275" s="120"/>
      <c r="Q275" s="120"/>
    </row>
    <row r="276" spans="6:17" x14ac:dyDescent="0.25">
      <c r="F276" s="120"/>
      <c r="G276" s="121"/>
      <c r="H276" s="120"/>
      <c r="I276" s="121"/>
      <c r="J276" s="121"/>
      <c r="K276" s="53"/>
      <c r="L276" s="120"/>
      <c r="M276" s="120"/>
      <c r="N276" s="120"/>
      <c r="O276" s="120"/>
      <c r="P276" s="120"/>
      <c r="Q276" s="120"/>
    </row>
    <row r="277" spans="6:17" x14ac:dyDescent="0.25">
      <c r="F277" s="120"/>
      <c r="G277" s="121"/>
      <c r="H277" s="120"/>
      <c r="I277" s="121"/>
      <c r="J277" s="121"/>
      <c r="K277" s="53"/>
      <c r="L277" s="120"/>
      <c r="M277" s="120"/>
      <c r="N277" s="120"/>
      <c r="O277" s="120"/>
      <c r="P277" s="120"/>
      <c r="Q277" s="120"/>
    </row>
    <row r="278" spans="6:17" x14ac:dyDescent="0.25">
      <c r="F278" s="120"/>
      <c r="G278" s="121"/>
      <c r="H278" s="120"/>
      <c r="I278" s="121"/>
      <c r="J278" s="121"/>
      <c r="K278" s="53"/>
      <c r="L278" s="120"/>
      <c r="M278" s="120"/>
      <c r="N278" s="120"/>
      <c r="O278" s="120"/>
      <c r="P278" s="120"/>
      <c r="Q278" s="120"/>
    </row>
    <row r="279" spans="6:17" x14ac:dyDescent="0.25">
      <c r="F279" s="120"/>
      <c r="G279" s="121"/>
      <c r="H279" s="120"/>
      <c r="I279" s="121"/>
      <c r="J279" s="121"/>
      <c r="K279" s="53"/>
      <c r="L279" s="120"/>
      <c r="M279" s="120"/>
      <c r="N279" s="120"/>
      <c r="O279" s="120"/>
      <c r="P279" s="120"/>
      <c r="Q279" s="120"/>
    </row>
    <row r="280" spans="6:17" x14ac:dyDescent="0.25">
      <c r="F280" s="120"/>
      <c r="G280" s="121"/>
      <c r="H280" s="120"/>
      <c r="I280" s="121"/>
      <c r="J280" s="121"/>
      <c r="K280" s="53"/>
      <c r="L280" s="120"/>
      <c r="M280" s="120"/>
      <c r="N280" s="120"/>
      <c r="O280" s="120"/>
      <c r="P280" s="120"/>
      <c r="Q280" s="120"/>
    </row>
    <row r="281" spans="6:17" x14ac:dyDescent="0.25">
      <c r="F281" s="120"/>
      <c r="G281" s="121"/>
      <c r="H281" s="120"/>
      <c r="I281" s="121"/>
      <c r="J281" s="121"/>
      <c r="K281" s="53"/>
      <c r="L281" s="120"/>
      <c r="M281" s="120"/>
      <c r="N281" s="120"/>
      <c r="O281" s="120"/>
      <c r="P281" s="120"/>
      <c r="Q281" s="120"/>
    </row>
    <row r="282" spans="6:17" x14ac:dyDescent="0.25">
      <c r="F282" s="120"/>
      <c r="G282" s="121"/>
      <c r="H282" s="120"/>
      <c r="I282" s="121"/>
      <c r="J282" s="121"/>
      <c r="K282" s="53"/>
      <c r="L282" s="120"/>
      <c r="M282" s="120"/>
      <c r="N282" s="120"/>
      <c r="O282" s="120"/>
      <c r="P282" s="120"/>
      <c r="Q282" s="120"/>
    </row>
    <row r="283" spans="6:17" x14ac:dyDescent="0.25">
      <c r="F283" s="120"/>
      <c r="G283" s="121"/>
      <c r="H283" s="120"/>
      <c r="I283" s="121"/>
      <c r="J283" s="121"/>
      <c r="K283" s="53"/>
      <c r="L283" s="120"/>
      <c r="M283" s="120"/>
      <c r="N283" s="120"/>
      <c r="O283" s="120"/>
      <c r="P283" s="120"/>
      <c r="Q283" s="120"/>
    </row>
    <row r="284" spans="6:17" x14ac:dyDescent="0.25">
      <c r="F284" s="120"/>
      <c r="G284" s="121"/>
      <c r="H284" s="120"/>
      <c r="I284" s="121"/>
      <c r="J284" s="121"/>
      <c r="K284" s="53"/>
      <c r="L284" s="120"/>
      <c r="M284" s="120"/>
      <c r="N284" s="120"/>
      <c r="O284" s="120"/>
      <c r="P284" s="120"/>
      <c r="Q284" s="120"/>
    </row>
    <row r="285" spans="6:17" x14ac:dyDescent="0.25">
      <c r="F285" s="120"/>
      <c r="G285" s="121"/>
      <c r="H285" s="120"/>
      <c r="I285" s="121"/>
      <c r="J285" s="121"/>
      <c r="K285" s="53"/>
      <c r="L285" s="120"/>
      <c r="M285" s="120"/>
      <c r="N285" s="120"/>
      <c r="O285" s="120"/>
      <c r="P285" s="120"/>
      <c r="Q285" s="120"/>
    </row>
    <row r="286" spans="6:17" x14ac:dyDescent="0.25">
      <c r="F286" s="120"/>
      <c r="G286" s="121"/>
      <c r="H286" s="120"/>
      <c r="I286" s="121"/>
      <c r="J286" s="121"/>
      <c r="K286" s="53"/>
      <c r="L286" s="120"/>
      <c r="M286" s="120"/>
      <c r="N286" s="120"/>
      <c r="O286" s="120"/>
      <c r="P286" s="120"/>
      <c r="Q286" s="120"/>
    </row>
    <row r="287" spans="6:17" x14ac:dyDescent="0.25">
      <c r="F287" s="120"/>
      <c r="G287" s="121"/>
      <c r="H287" s="120"/>
      <c r="I287" s="121"/>
      <c r="J287" s="121"/>
      <c r="K287" s="53"/>
      <c r="L287" s="120"/>
      <c r="M287" s="120"/>
      <c r="N287" s="120"/>
      <c r="O287" s="120"/>
      <c r="P287" s="120"/>
      <c r="Q287" s="120"/>
    </row>
    <row r="288" spans="6:17" x14ac:dyDescent="0.25">
      <c r="F288" s="120"/>
      <c r="G288" s="121"/>
      <c r="H288" s="120"/>
      <c r="I288" s="121"/>
      <c r="J288" s="121"/>
      <c r="K288" s="53"/>
      <c r="L288" s="120"/>
      <c r="M288" s="120"/>
      <c r="N288" s="120"/>
      <c r="O288" s="120"/>
      <c r="P288" s="120"/>
      <c r="Q288" s="120"/>
    </row>
    <row r="289" spans="6:17" x14ac:dyDescent="0.25">
      <c r="F289" s="120"/>
      <c r="G289" s="121"/>
      <c r="H289" s="120"/>
      <c r="I289" s="121"/>
      <c r="J289" s="121"/>
      <c r="K289" s="53"/>
      <c r="L289" s="120"/>
      <c r="M289" s="120"/>
      <c r="N289" s="120"/>
      <c r="O289" s="120"/>
      <c r="P289" s="120"/>
      <c r="Q289" s="120"/>
    </row>
    <row r="290" spans="6:17" x14ac:dyDescent="0.25">
      <c r="F290" s="120"/>
      <c r="G290" s="121"/>
      <c r="H290" s="120"/>
      <c r="I290" s="121"/>
      <c r="J290" s="121"/>
      <c r="K290" s="53"/>
      <c r="L290" s="120"/>
      <c r="M290" s="120"/>
      <c r="N290" s="120"/>
      <c r="O290" s="120"/>
      <c r="P290" s="120"/>
      <c r="Q290" s="120"/>
    </row>
    <row r="291" spans="6:17" x14ac:dyDescent="0.25">
      <c r="F291" s="120"/>
      <c r="G291" s="121"/>
      <c r="H291" s="120"/>
      <c r="I291" s="121"/>
      <c r="J291" s="121"/>
      <c r="K291" s="53"/>
      <c r="L291" s="120"/>
      <c r="M291" s="120"/>
      <c r="N291" s="120"/>
      <c r="O291" s="120"/>
      <c r="P291" s="120"/>
      <c r="Q291" s="120"/>
    </row>
    <row r="292" spans="6:17" x14ac:dyDescent="0.25">
      <c r="F292" s="120"/>
      <c r="G292" s="121"/>
      <c r="H292" s="120"/>
      <c r="I292" s="121"/>
      <c r="J292" s="121"/>
      <c r="K292" s="53"/>
      <c r="L292" s="120"/>
      <c r="M292" s="120"/>
      <c r="N292" s="120"/>
      <c r="O292" s="120"/>
      <c r="P292" s="120"/>
      <c r="Q292" s="120"/>
    </row>
    <row r="293" spans="6:17" x14ac:dyDescent="0.25">
      <c r="F293" s="120"/>
      <c r="G293" s="121"/>
      <c r="H293" s="120"/>
      <c r="I293" s="121"/>
      <c r="J293" s="121"/>
      <c r="K293" s="53"/>
      <c r="L293" s="120"/>
      <c r="M293" s="120"/>
      <c r="N293" s="120"/>
      <c r="O293" s="120"/>
      <c r="P293" s="120"/>
      <c r="Q293" s="120"/>
    </row>
    <row r="294" spans="6:17" x14ac:dyDescent="0.25">
      <c r="F294" s="120"/>
      <c r="G294" s="121"/>
      <c r="H294" s="120"/>
      <c r="I294" s="121"/>
      <c r="J294" s="121"/>
      <c r="K294" s="53"/>
      <c r="L294" s="120"/>
      <c r="M294" s="120"/>
      <c r="N294" s="120"/>
      <c r="O294" s="120"/>
      <c r="P294" s="120"/>
      <c r="Q294" s="120"/>
    </row>
    <row r="295" spans="6:17" x14ac:dyDescent="0.25">
      <c r="F295" s="120"/>
      <c r="G295" s="121"/>
      <c r="H295" s="120"/>
      <c r="I295" s="121"/>
      <c r="J295" s="121"/>
      <c r="K295" s="53"/>
      <c r="L295" s="120"/>
      <c r="M295" s="120"/>
      <c r="N295" s="120"/>
      <c r="O295" s="120"/>
      <c r="P295" s="120"/>
      <c r="Q295" s="120"/>
    </row>
    <row r="296" spans="6:17" x14ac:dyDescent="0.25">
      <c r="F296" s="120"/>
      <c r="G296" s="121"/>
      <c r="H296" s="120"/>
      <c r="I296" s="121"/>
      <c r="J296" s="121"/>
      <c r="K296" s="53"/>
      <c r="L296" s="120"/>
      <c r="M296" s="120"/>
      <c r="N296" s="120"/>
      <c r="O296" s="120"/>
      <c r="P296" s="120"/>
      <c r="Q296" s="120"/>
    </row>
    <row r="297" spans="6:17" x14ac:dyDescent="0.25">
      <c r="F297" s="120"/>
      <c r="G297" s="121"/>
      <c r="H297" s="120"/>
      <c r="I297" s="121"/>
      <c r="J297" s="121"/>
      <c r="K297" s="53"/>
      <c r="L297" s="120"/>
      <c r="M297" s="120"/>
      <c r="N297" s="120"/>
      <c r="O297" s="120"/>
      <c r="P297" s="120"/>
      <c r="Q297" s="120"/>
    </row>
    <row r="298" spans="6:17" x14ac:dyDescent="0.25">
      <c r="F298" s="120"/>
      <c r="G298" s="121"/>
      <c r="H298" s="120"/>
      <c r="I298" s="121"/>
      <c r="J298" s="121"/>
      <c r="K298" s="53"/>
      <c r="L298" s="120"/>
      <c r="M298" s="120"/>
      <c r="N298" s="120"/>
      <c r="O298" s="120"/>
      <c r="P298" s="120"/>
      <c r="Q298" s="120"/>
    </row>
    <row r="299" spans="6:17" x14ac:dyDescent="0.25">
      <c r="F299" s="120"/>
      <c r="G299" s="121"/>
      <c r="H299" s="120"/>
      <c r="I299" s="121"/>
      <c r="J299" s="121"/>
      <c r="K299" s="53"/>
      <c r="L299" s="120"/>
      <c r="M299" s="120"/>
      <c r="N299" s="120"/>
      <c r="O299" s="120"/>
      <c r="P299" s="120"/>
      <c r="Q299" s="120"/>
    </row>
    <row r="300" spans="6:17" x14ac:dyDescent="0.25">
      <c r="F300" s="120"/>
      <c r="G300" s="121"/>
      <c r="H300" s="120"/>
      <c r="I300" s="121"/>
      <c r="J300" s="121"/>
      <c r="K300" s="53"/>
      <c r="L300" s="120"/>
      <c r="M300" s="120"/>
      <c r="N300" s="120"/>
      <c r="O300" s="120"/>
      <c r="P300" s="120"/>
      <c r="Q300" s="120"/>
    </row>
    <row r="301" spans="6:17" x14ac:dyDescent="0.25">
      <c r="F301" s="120"/>
      <c r="G301" s="121"/>
      <c r="H301" s="120"/>
      <c r="I301" s="121"/>
      <c r="J301" s="121"/>
      <c r="K301" s="53"/>
      <c r="L301" s="120"/>
      <c r="M301" s="120"/>
      <c r="N301" s="120"/>
      <c r="O301" s="120"/>
      <c r="P301" s="120"/>
      <c r="Q301" s="120"/>
    </row>
    <row r="302" spans="6:17" x14ac:dyDescent="0.25">
      <c r="F302" s="120"/>
      <c r="G302" s="121"/>
      <c r="H302" s="120"/>
      <c r="I302" s="121"/>
      <c r="J302" s="121"/>
      <c r="K302" s="53"/>
      <c r="L302" s="120"/>
      <c r="M302" s="120"/>
      <c r="N302" s="120"/>
      <c r="O302" s="120"/>
      <c r="P302" s="120"/>
      <c r="Q302" s="120"/>
    </row>
    <row r="303" spans="6:17" x14ac:dyDescent="0.25">
      <c r="F303" s="120"/>
      <c r="G303" s="121"/>
      <c r="H303" s="120"/>
      <c r="I303" s="121"/>
      <c r="J303" s="121"/>
      <c r="K303" s="53"/>
      <c r="L303" s="120"/>
      <c r="M303" s="120"/>
      <c r="N303" s="120"/>
      <c r="O303" s="120"/>
      <c r="P303" s="120"/>
      <c r="Q303" s="120"/>
    </row>
    <row r="304" spans="6:17" x14ac:dyDescent="0.25">
      <c r="F304" s="120"/>
      <c r="G304" s="121"/>
      <c r="H304" s="120"/>
      <c r="I304" s="121"/>
      <c r="J304" s="121"/>
      <c r="K304" s="53"/>
      <c r="L304" s="120"/>
      <c r="M304" s="120"/>
      <c r="N304" s="120"/>
      <c r="O304" s="120"/>
      <c r="P304" s="120"/>
      <c r="Q304" s="120"/>
    </row>
    <row r="305" spans="6:17" x14ac:dyDescent="0.25">
      <c r="F305" s="120"/>
      <c r="G305" s="121"/>
      <c r="H305" s="120"/>
      <c r="I305" s="121"/>
      <c r="J305" s="121"/>
      <c r="K305" s="53"/>
      <c r="L305" s="120"/>
      <c r="M305" s="120"/>
      <c r="N305" s="120"/>
      <c r="O305" s="120"/>
      <c r="P305" s="120"/>
      <c r="Q305" s="120"/>
    </row>
    <row r="306" spans="6:17" x14ac:dyDescent="0.25">
      <c r="F306" s="120"/>
      <c r="G306" s="121"/>
      <c r="H306" s="120"/>
      <c r="I306" s="121"/>
      <c r="J306" s="121"/>
      <c r="K306" s="53"/>
      <c r="L306" s="120"/>
      <c r="M306" s="120"/>
      <c r="N306" s="120"/>
      <c r="O306" s="120"/>
      <c r="P306" s="120"/>
      <c r="Q306" s="120"/>
    </row>
    <row r="307" spans="6:17" x14ac:dyDescent="0.25">
      <c r="F307" s="120"/>
      <c r="G307" s="121"/>
      <c r="H307" s="120"/>
      <c r="I307" s="121"/>
      <c r="J307" s="121"/>
      <c r="K307" s="53"/>
      <c r="L307" s="120"/>
      <c r="M307" s="120"/>
      <c r="N307" s="120"/>
      <c r="O307" s="120"/>
      <c r="P307" s="120"/>
      <c r="Q307" s="120"/>
    </row>
    <row r="308" spans="6:17" x14ac:dyDescent="0.25">
      <c r="F308" s="120"/>
      <c r="G308" s="121"/>
      <c r="H308" s="120"/>
      <c r="I308" s="121"/>
      <c r="J308" s="121"/>
      <c r="K308" s="53"/>
      <c r="L308" s="120"/>
      <c r="M308" s="120"/>
      <c r="N308" s="120"/>
      <c r="O308" s="120"/>
      <c r="P308" s="120"/>
      <c r="Q308" s="120"/>
    </row>
    <row r="309" spans="6:17" x14ac:dyDescent="0.25">
      <c r="F309" s="120"/>
      <c r="G309" s="121"/>
      <c r="H309" s="120"/>
      <c r="I309" s="121"/>
      <c r="J309" s="121"/>
      <c r="K309" s="53"/>
      <c r="L309" s="120"/>
      <c r="M309" s="120"/>
      <c r="N309" s="120"/>
      <c r="O309" s="120"/>
      <c r="P309" s="120"/>
      <c r="Q309" s="120"/>
    </row>
    <row r="310" spans="6:17" x14ac:dyDescent="0.25">
      <c r="F310" s="120"/>
      <c r="G310" s="121"/>
      <c r="H310" s="120"/>
      <c r="I310" s="121"/>
      <c r="J310" s="121"/>
      <c r="K310" s="53"/>
      <c r="L310" s="120"/>
      <c r="M310" s="120"/>
      <c r="N310" s="120"/>
      <c r="O310" s="120"/>
      <c r="P310" s="120"/>
      <c r="Q310" s="120"/>
    </row>
    <row r="311" spans="6:17" x14ac:dyDescent="0.25">
      <c r="F311" s="120"/>
      <c r="G311" s="121"/>
      <c r="H311" s="120"/>
      <c r="I311" s="121"/>
      <c r="J311" s="121"/>
      <c r="K311" s="53"/>
      <c r="L311" s="120"/>
      <c r="M311" s="120"/>
      <c r="N311" s="120"/>
      <c r="O311" s="120"/>
      <c r="P311" s="120"/>
      <c r="Q311" s="120"/>
    </row>
    <row r="312" spans="6:17" x14ac:dyDescent="0.25">
      <c r="F312" s="120"/>
      <c r="G312" s="121"/>
      <c r="H312" s="120"/>
      <c r="I312" s="121"/>
      <c r="J312" s="121"/>
      <c r="K312" s="53"/>
      <c r="L312" s="120"/>
      <c r="M312" s="120"/>
      <c r="N312" s="120"/>
      <c r="O312" s="120"/>
      <c r="P312" s="120"/>
      <c r="Q312" s="120"/>
    </row>
    <row r="313" spans="6:17" x14ac:dyDescent="0.25">
      <c r="F313" s="120"/>
      <c r="G313" s="121"/>
      <c r="H313" s="120"/>
      <c r="I313" s="121"/>
      <c r="J313" s="121"/>
      <c r="K313" s="53"/>
      <c r="L313" s="120"/>
      <c r="M313" s="120"/>
      <c r="N313" s="120"/>
      <c r="O313" s="120"/>
      <c r="P313" s="120"/>
      <c r="Q313" s="120"/>
    </row>
    <row r="314" spans="6:17" x14ac:dyDescent="0.25">
      <c r="F314" s="120"/>
      <c r="G314" s="121"/>
      <c r="H314" s="120"/>
      <c r="I314" s="121"/>
      <c r="J314" s="121"/>
      <c r="K314" s="53"/>
      <c r="L314" s="120"/>
      <c r="M314" s="120"/>
      <c r="N314" s="120"/>
      <c r="O314" s="120"/>
      <c r="P314" s="120"/>
      <c r="Q314" s="120"/>
    </row>
    <row r="315" spans="6:17" x14ac:dyDescent="0.25">
      <c r="F315" s="120"/>
      <c r="G315" s="121"/>
      <c r="H315" s="120"/>
      <c r="I315" s="121"/>
      <c r="J315" s="121"/>
      <c r="K315" s="53"/>
      <c r="L315" s="120"/>
      <c r="M315" s="120"/>
      <c r="N315" s="120"/>
      <c r="O315" s="120"/>
      <c r="P315" s="120"/>
      <c r="Q315" s="120"/>
    </row>
    <row r="316" spans="6:17" x14ac:dyDescent="0.25">
      <c r="F316" s="120"/>
      <c r="G316" s="121"/>
      <c r="H316" s="120"/>
      <c r="I316" s="121"/>
      <c r="J316" s="121"/>
      <c r="K316" s="53"/>
      <c r="L316" s="120"/>
      <c r="M316" s="120"/>
      <c r="N316" s="120"/>
      <c r="O316" s="120"/>
      <c r="P316" s="120"/>
      <c r="Q316" s="120"/>
    </row>
    <row r="317" spans="6:17" x14ac:dyDescent="0.25">
      <c r="F317" s="120"/>
      <c r="G317" s="121"/>
      <c r="H317" s="120"/>
      <c r="I317" s="121"/>
      <c r="J317" s="121"/>
      <c r="K317" s="53"/>
      <c r="L317" s="120"/>
      <c r="M317" s="120"/>
      <c r="N317" s="120"/>
      <c r="O317" s="120"/>
      <c r="P317" s="120"/>
      <c r="Q317" s="120"/>
    </row>
    <row r="318" spans="6:17" x14ac:dyDescent="0.25">
      <c r="F318" s="120"/>
      <c r="G318" s="121"/>
      <c r="H318" s="120"/>
      <c r="I318" s="121"/>
      <c r="J318" s="121"/>
      <c r="K318" s="53"/>
      <c r="L318" s="120"/>
      <c r="M318" s="120"/>
      <c r="N318" s="120"/>
      <c r="O318" s="120"/>
      <c r="P318" s="120"/>
      <c r="Q318" s="120"/>
    </row>
    <row r="319" spans="6:17" x14ac:dyDescent="0.25">
      <c r="F319" s="120"/>
      <c r="G319" s="121"/>
      <c r="H319" s="120"/>
      <c r="I319" s="121"/>
      <c r="J319" s="121"/>
      <c r="K319" s="53"/>
      <c r="L319" s="120"/>
      <c r="M319" s="120"/>
      <c r="N319" s="120"/>
      <c r="O319" s="120"/>
      <c r="P319" s="120"/>
      <c r="Q319" s="120"/>
    </row>
    <row r="320" spans="6:17" x14ac:dyDescent="0.25">
      <c r="F320" s="120"/>
      <c r="G320" s="121"/>
      <c r="H320" s="120"/>
      <c r="I320" s="121"/>
      <c r="J320" s="121"/>
      <c r="K320" s="53"/>
      <c r="L320" s="120"/>
      <c r="M320" s="120"/>
      <c r="N320" s="120"/>
      <c r="O320" s="120"/>
      <c r="P320" s="120"/>
      <c r="Q320" s="120"/>
    </row>
    <row r="321" spans="6:17" x14ac:dyDescent="0.25">
      <c r="F321" s="120"/>
      <c r="G321" s="121"/>
      <c r="H321" s="120"/>
      <c r="I321" s="121"/>
      <c r="J321" s="121"/>
      <c r="K321" s="53"/>
      <c r="L321" s="120"/>
      <c r="M321" s="120"/>
      <c r="N321" s="120"/>
      <c r="O321" s="120"/>
      <c r="P321" s="120"/>
      <c r="Q321" s="120"/>
    </row>
    <row r="322" spans="6:17" x14ac:dyDescent="0.25">
      <c r="F322" s="120"/>
      <c r="G322" s="121"/>
      <c r="H322" s="120"/>
      <c r="I322" s="121"/>
      <c r="J322" s="121"/>
      <c r="K322" s="53"/>
      <c r="L322" s="120"/>
      <c r="M322" s="120"/>
      <c r="N322" s="120"/>
      <c r="O322" s="120"/>
      <c r="P322" s="120"/>
      <c r="Q322" s="120"/>
    </row>
    <row r="323" spans="6:17" x14ac:dyDescent="0.25">
      <c r="F323" s="120"/>
      <c r="G323" s="121"/>
      <c r="H323" s="120"/>
      <c r="I323" s="121"/>
      <c r="J323" s="121"/>
      <c r="K323" s="53"/>
      <c r="L323" s="120"/>
      <c r="M323" s="120"/>
      <c r="N323" s="120"/>
      <c r="O323" s="120"/>
      <c r="P323" s="120"/>
      <c r="Q323" s="120"/>
    </row>
    <row r="324" spans="6:17" x14ac:dyDescent="0.25">
      <c r="F324" s="120"/>
      <c r="G324" s="121"/>
      <c r="H324" s="120"/>
      <c r="I324" s="121"/>
      <c r="J324" s="121"/>
      <c r="K324" s="53"/>
      <c r="L324" s="120"/>
      <c r="M324" s="120"/>
      <c r="N324" s="120"/>
      <c r="O324" s="120"/>
      <c r="P324" s="120"/>
      <c r="Q324" s="120"/>
    </row>
    <row r="325" spans="6:17" x14ac:dyDescent="0.25">
      <c r="F325" s="120"/>
      <c r="G325" s="121"/>
      <c r="H325" s="120"/>
      <c r="I325" s="121"/>
      <c r="J325" s="121"/>
      <c r="K325" s="53"/>
      <c r="L325" s="120"/>
      <c r="M325" s="120"/>
      <c r="N325" s="120"/>
      <c r="O325" s="120"/>
      <c r="P325" s="120"/>
      <c r="Q325" s="120"/>
    </row>
    <row r="326" spans="6:17" x14ac:dyDescent="0.25">
      <c r="F326" s="120"/>
      <c r="G326" s="121"/>
      <c r="H326" s="120"/>
      <c r="I326" s="121"/>
      <c r="J326" s="121"/>
      <c r="K326" s="53"/>
      <c r="L326" s="120"/>
      <c r="M326" s="120"/>
      <c r="N326" s="120"/>
      <c r="O326" s="120"/>
      <c r="P326" s="120"/>
      <c r="Q326" s="120"/>
    </row>
    <row r="327" spans="6:17" x14ac:dyDescent="0.25">
      <c r="F327" s="120"/>
      <c r="G327" s="121"/>
      <c r="H327" s="120"/>
      <c r="I327" s="121"/>
      <c r="J327" s="121"/>
      <c r="K327" s="53"/>
      <c r="L327" s="120"/>
      <c r="M327" s="120"/>
      <c r="N327" s="120"/>
      <c r="O327" s="120"/>
      <c r="P327" s="120"/>
      <c r="Q327" s="120"/>
    </row>
    <row r="328" spans="6:17" x14ac:dyDescent="0.25">
      <c r="F328" s="120"/>
      <c r="G328" s="121"/>
      <c r="H328" s="120"/>
      <c r="I328" s="121"/>
      <c r="J328" s="121"/>
      <c r="K328" s="53"/>
      <c r="L328" s="120"/>
      <c r="M328" s="120"/>
      <c r="N328" s="120"/>
      <c r="O328" s="120"/>
      <c r="P328" s="120"/>
      <c r="Q328" s="120"/>
    </row>
    <row r="329" spans="6:17" x14ac:dyDescent="0.25">
      <c r="F329" s="120"/>
      <c r="G329" s="121"/>
      <c r="H329" s="120"/>
      <c r="I329" s="121"/>
      <c r="J329" s="121"/>
      <c r="K329" s="53"/>
      <c r="L329" s="120"/>
      <c r="M329" s="120"/>
      <c r="N329" s="120"/>
      <c r="O329" s="120"/>
      <c r="P329" s="120"/>
      <c r="Q329" s="120"/>
    </row>
    <row r="330" spans="6:17" x14ac:dyDescent="0.25">
      <c r="F330" s="120"/>
      <c r="G330" s="121"/>
      <c r="H330" s="120"/>
      <c r="I330" s="121"/>
      <c r="J330" s="121"/>
      <c r="K330" s="53"/>
      <c r="L330" s="120"/>
      <c r="M330" s="120"/>
      <c r="N330" s="120"/>
      <c r="O330" s="120"/>
      <c r="P330" s="120"/>
      <c r="Q330" s="120"/>
    </row>
    <row r="331" spans="6:17" x14ac:dyDescent="0.25">
      <c r="F331" s="120"/>
      <c r="G331" s="121"/>
      <c r="H331" s="120"/>
      <c r="I331" s="121"/>
      <c r="J331" s="121"/>
      <c r="K331" s="53"/>
      <c r="L331" s="120"/>
      <c r="M331" s="120"/>
      <c r="N331" s="120"/>
      <c r="O331" s="120"/>
      <c r="P331" s="120"/>
      <c r="Q331" s="120"/>
    </row>
    <row r="332" spans="6:17" x14ac:dyDescent="0.25">
      <c r="F332" s="120"/>
      <c r="G332" s="121"/>
      <c r="H332" s="120"/>
      <c r="I332" s="121"/>
      <c r="J332" s="121"/>
      <c r="K332" s="53"/>
      <c r="L332" s="120"/>
      <c r="M332" s="120"/>
      <c r="N332" s="120"/>
      <c r="O332" s="120"/>
      <c r="P332" s="120"/>
      <c r="Q332" s="120"/>
    </row>
    <row r="333" spans="6:17" x14ac:dyDescent="0.25">
      <c r="F333" s="120"/>
      <c r="G333" s="121"/>
      <c r="H333" s="120"/>
      <c r="I333" s="121"/>
      <c r="J333" s="121"/>
      <c r="K333" s="53"/>
      <c r="L333" s="120"/>
      <c r="M333" s="120"/>
      <c r="N333" s="120"/>
      <c r="O333" s="120"/>
      <c r="P333" s="120"/>
      <c r="Q333" s="120"/>
    </row>
    <row r="334" spans="6:17" x14ac:dyDescent="0.25">
      <c r="F334" s="120"/>
      <c r="G334" s="121"/>
      <c r="H334" s="120"/>
      <c r="I334" s="121"/>
      <c r="J334" s="121"/>
      <c r="K334" s="53"/>
      <c r="L334" s="120"/>
      <c r="M334" s="120"/>
      <c r="N334" s="120"/>
      <c r="O334" s="120"/>
      <c r="P334" s="120"/>
      <c r="Q334" s="120"/>
    </row>
    <row r="335" spans="6:17" x14ac:dyDescent="0.25">
      <c r="F335" s="120"/>
      <c r="G335" s="121"/>
      <c r="H335" s="120"/>
      <c r="I335" s="121"/>
      <c r="J335" s="121"/>
      <c r="K335" s="53"/>
      <c r="L335" s="120"/>
      <c r="M335" s="120"/>
      <c r="N335" s="120"/>
      <c r="O335" s="120"/>
      <c r="P335" s="120"/>
      <c r="Q335" s="120"/>
    </row>
    <row r="336" spans="6:17" x14ac:dyDescent="0.25">
      <c r="F336" s="120"/>
      <c r="G336" s="121"/>
      <c r="H336" s="120"/>
      <c r="I336" s="121"/>
      <c r="J336" s="121"/>
      <c r="K336" s="53"/>
      <c r="L336" s="120"/>
      <c r="M336" s="120"/>
      <c r="N336" s="120"/>
      <c r="O336" s="120"/>
      <c r="P336" s="120"/>
      <c r="Q336" s="120"/>
    </row>
    <row r="337" spans="6:17" x14ac:dyDescent="0.25">
      <c r="F337" s="120"/>
      <c r="G337" s="121"/>
      <c r="H337" s="120"/>
      <c r="I337" s="121"/>
      <c r="J337" s="121"/>
      <c r="K337" s="53"/>
      <c r="L337" s="120"/>
      <c r="M337" s="120"/>
      <c r="N337" s="120"/>
      <c r="O337" s="120"/>
      <c r="P337" s="120"/>
      <c r="Q337" s="120"/>
    </row>
    <row r="338" spans="6:17" x14ac:dyDescent="0.25">
      <c r="F338" s="120"/>
      <c r="G338" s="121"/>
      <c r="H338" s="120"/>
      <c r="I338" s="121"/>
      <c r="J338" s="121"/>
      <c r="K338" s="53"/>
      <c r="L338" s="120"/>
      <c r="M338" s="120"/>
      <c r="N338" s="120"/>
      <c r="O338" s="120"/>
      <c r="P338" s="120"/>
      <c r="Q338" s="120"/>
    </row>
    <row r="339" spans="6:17" x14ac:dyDescent="0.25">
      <c r="F339" s="120"/>
      <c r="G339" s="121"/>
      <c r="H339" s="120"/>
      <c r="I339" s="121"/>
      <c r="J339" s="121"/>
      <c r="K339" s="53"/>
      <c r="L339" s="120"/>
      <c r="M339" s="120"/>
      <c r="N339" s="120"/>
      <c r="O339" s="120"/>
      <c r="P339" s="120"/>
      <c r="Q339" s="120"/>
    </row>
    <row r="340" spans="6:17" x14ac:dyDescent="0.25">
      <c r="F340" s="120"/>
      <c r="G340" s="121"/>
      <c r="H340" s="120"/>
      <c r="I340" s="121"/>
      <c r="J340" s="121"/>
      <c r="K340" s="53"/>
      <c r="L340" s="120"/>
      <c r="M340" s="120"/>
      <c r="N340" s="120"/>
      <c r="O340" s="120"/>
      <c r="P340" s="120"/>
      <c r="Q340" s="120"/>
    </row>
    <row r="341" spans="6:17" x14ac:dyDescent="0.25">
      <c r="F341" s="120"/>
      <c r="G341" s="121"/>
      <c r="H341" s="120"/>
      <c r="I341" s="121"/>
      <c r="J341" s="121"/>
      <c r="K341" s="53"/>
      <c r="L341" s="120"/>
      <c r="M341" s="120"/>
      <c r="N341" s="120"/>
      <c r="O341" s="120"/>
      <c r="P341" s="120"/>
      <c r="Q341" s="120"/>
    </row>
    <row r="342" spans="6:17" x14ac:dyDescent="0.25">
      <c r="F342" s="120"/>
      <c r="G342" s="121"/>
      <c r="H342" s="120"/>
      <c r="I342" s="121"/>
      <c r="J342" s="121"/>
      <c r="K342" s="53"/>
      <c r="L342" s="120"/>
      <c r="M342" s="120"/>
      <c r="N342" s="120"/>
      <c r="O342" s="120"/>
      <c r="P342" s="120"/>
      <c r="Q342" s="120"/>
    </row>
    <row r="343" spans="6:17" x14ac:dyDescent="0.25">
      <c r="F343" s="120"/>
      <c r="G343" s="121"/>
      <c r="H343" s="120"/>
      <c r="I343" s="121"/>
      <c r="J343" s="121"/>
      <c r="K343" s="53"/>
      <c r="L343" s="120"/>
      <c r="M343" s="120"/>
      <c r="N343" s="120"/>
      <c r="O343" s="120"/>
      <c r="P343" s="120"/>
      <c r="Q343" s="120"/>
    </row>
    <row r="344" spans="6:17" x14ac:dyDescent="0.25">
      <c r="F344" s="120"/>
      <c r="G344" s="121"/>
      <c r="H344" s="120"/>
      <c r="I344" s="121"/>
      <c r="J344" s="121"/>
      <c r="K344" s="53"/>
      <c r="L344" s="120"/>
      <c r="M344" s="120"/>
      <c r="N344" s="120"/>
      <c r="O344" s="120"/>
      <c r="P344" s="120"/>
      <c r="Q344" s="120"/>
    </row>
    <row r="345" spans="6:17" x14ac:dyDescent="0.25">
      <c r="F345" s="120"/>
      <c r="G345" s="121"/>
      <c r="H345" s="120"/>
      <c r="I345" s="121"/>
      <c r="J345" s="121"/>
      <c r="K345" s="53"/>
      <c r="L345" s="120"/>
      <c r="M345" s="120"/>
      <c r="N345" s="120"/>
      <c r="O345" s="120"/>
      <c r="P345" s="120"/>
      <c r="Q345" s="120"/>
    </row>
    <row r="346" spans="6:17" x14ac:dyDescent="0.25">
      <c r="F346" s="120"/>
      <c r="G346" s="121"/>
      <c r="H346" s="120"/>
      <c r="I346" s="121"/>
      <c r="J346" s="121"/>
      <c r="K346" s="53"/>
      <c r="L346" s="120"/>
      <c r="M346" s="120"/>
      <c r="N346" s="120"/>
      <c r="O346" s="120"/>
      <c r="P346" s="120"/>
      <c r="Q346" s="120"/>
    </row>
    <row r="347" spans="6:17" x14ac:dyDescent="0.25">
      <c r="F347" s="120"/>
      <c r="G347" s="121"/>
      <c r="H347" s="120"/>
      <c r="I347" s="121"/>
      <c r="J347" s="121"/>
      <c r="K347" s="53"/>
      <c r="L347" s="120"/>
      <c r="M347" s="120"/>
      <c r="N347" s="120"/>
      <c r="O347" s="120"/>
      <c r="P347" s="120"/>
      <c r="Q347" s="120"/>
    </row>
    <row r="348" spans="6:17" x14ac:dyDescent="0.25">
      <c r="F348" s="120"/>
      <c r="G348" s="121"/>
      <c r="H348" s="120"/>
      <c r="I348" s="121"/>
      <c r="J348" s="121"/>
      <c r="K348" s="53"/>
      <c r="L348" s="120"/>
      <c r="M348" s="120"/>
      <c r="N348" s="120"/>
      <c r="O348" s="120"/>
      <c r="P348" s="120"/>
      <c r="Q348" s="120"/>
    </row>
    <row r="349" spans="6:17" x14ac:dyDescent="0.25">
      <c r="F349" s="120"/>
      <c r="G349" s="121"/>
      <c r="H349" s="120"/>
      <c r="I349" s="121"/>
      <c r="J349" s="121"/>
      <c r="K349" s="53"/>
      <c r="L349" s="120"/>
      <c r="M349" s="120"/>
      <c r="N349" s="120"/>
      <c r="O349" s="120"/>
      <c r="P349" s="120"/>
      <c r="Q349" s="120"/>
    </row>
    <row r="350" spans="6:17" x14ac:dyDescent="0.25">
      <c r="F350" s="120"/>
      <c r="G350" s="121"/>
      <c r="H350" s="120"/>
      <c r="I350" s="121"/>
      <c r="J350" s="121"/>
      <c r="K350" s="53"/>
      <c r="L350" s="120"/>
      <c r="M350" s="120"/>
      <c r="N350" s="120"/>
      <c r="O350" s="120"/>
      <c r="P350" s="120"/>
      <c r="Q350" s="120"/>
    </row>
    <row r="351" spans="6:17" x14ac:dyDescent="0.25">
      <c r="F351" s="120"/>
      <c r="G351" s="121"/>
      <c r="H351" s="120"/>
      <c r="I351" s="121"/>
      <c r="J351" s="121"/>
      <c r="K351" s="53"/>
      <c r="L351" s="120"/>
      <c r="M351" s="120"/>
      <c r="N351" s="120"/>
      <c r="O351" s="120"/>
      <c r="P351" s="120"/>
      <c r="Q351" s="120"/>
    </row>
    <row r="352" spans="6:17" x14ac:dyDescent="0.25">
      <c r="F352" s="120"/>
      <c r="G352" s="121"/>
      <c r="H352" s="120"/>
      <c r="I352" s="121"/>
      <c r="J352" s="121"/>
      <c r="K352" s="53"/>
      <c r="L352" s="120"/>
      <c r="M352" s="120"/>
      <c r="N352" s="120"/>
      <c r="O352" s="120"/>
      <c r="P352" s="120"/>
      <c r="Q352" s="120"/>
    </row>
    <row r="353" spans="6:17" x14ac:dyDescent="0.25">
      <c r="F353" s="120"/>
      <c r="G353" s="121"/>
      <c r="H353" s="120"/>
      <c r="I353" s="121"/>
      <c r="J353" s="121"/>
      <c r="K353" s="53"/>
      <c r="L353" s="120"/>
      <c r="M353" s="120"/>
      <c r="N353" s="120"/>
      <c r="O353" s="120"/>
      <c r="P353" s="120"/>
      <c r="Q353" s="120"/>
    </row>
    <row r="354" spans="6:17" x14ac:dyDescent="0.25">
      <c r="F354" s="120"/>
      <c r="G354" s="121"/>
      <c r="H354" s="120"/>
      <c r="I354" s="121"/>
      <c r="J354" s="121"/>
      <c r="K354" s="53"/>
      <c r="L354" s="120"/>
      <c r="M354" s="120"/>
      <c r="N354" s="120"/>
      <c r="O354" s="120"/>
      <c r="P354" s="120"/>
      <c r="Q354" s="120"/>
    </row>
    <row r="355" spans="6:17" x14ac:dyDescent="0.25">
      <c r="F355" s="120"/>
      <c r="G355" s="121"/>
      <c r="H355" s="120"/>
      <c r="I355" s="121"/>
      <c r="J355" s="121"/>
      <c r="K355" s="53"/>
      <c r="L355" s="120"/>
      <c r="M355" s="120"/>
      <c r="N355" s="120"/>
      <c r="O355" s="120"/>
      <c r="P355" s="120"/>
      <c r="Q355" s="120"/>
    </row>
    <row r="356" spans="6:17" x14ac:dyDescent="0.25">
      <c r="F356" s="120"/>
      <c r="G356" s="121"/>
      <c r="H356" s="120"/>
      <c r="I356" s="121"/>
      <c r="J356" s="121"/>
      <c r="K356" s="53"/>
      <c r="L356" s="120"/>
      <c r="M356" s="120"/>
      <c r="N356" s="120"/>
      <c r="O356" s="120"/>
      <c r="P356" s="120"/>
      <c r="Q356" s="120"/>
    </row>
    <row r="357" spans="6:17" x14ac:dyDescent="0.25">
      <c r="F357" s="120"/>
      <c r="G357" s="121"/>
      <c r="H357" s="120"/>
      <c r="I357" s="121"/>
      <c r="J357" s="121"/>
      <c r="K357" s="53"/>
      <c r="L357" s="120"/>
      <c r="M357" s="120"/>
      <c r="N357" s="120"/>
      <c r="O357" s="120"/>
      <c r="P357" s="120"/>
      <c r="Q357" s="120"/>
    </row>
    <row r="358" spans="6:17" x14ac:dyDescent="0.25">
      <c r="F358" s="120"/>
      <c r="G358" s="121"/>
      <c r="H358" s="120"/>
      <c r="I358" s="121"/>
      <c r="J358" s="121"/>
      <c r="K358" s="53"/>
      <c r="L358" s="120"/>
      <c r="M358" s="120"/>
      <c r="N358" s="120"/>
      <c r="O358" s="120"/>
      <c r="P358" s="120"/>
      <c r="Q358" s="120"/>
    </row>
    <row r="359" spans="6:17" x14ac:dyDescent="0.25">
      <c r="F359" s="120"/>
      <c r="G359" s="121"/>
      <c r="H359" s="120"/>
      <c r="I359" s="121"/>
      <c r="J359" s="121"/>
      <c r="K359" s="53"/>
      <c r="L359" s="120"/>
      <c r="M359" s="120"/>
      <c r="N359" s="120"/>
      <c r="O359" s="120"/>
      <c r="P359" s="120"/>
      <c r="Q359" s="120"/>
    </row>
    <row r="360" spans="6:17" x14ac:dyDescent="0.25">
      <c r="F360" s="120"/>
      <c r="G360" s="121"/>
      <c r="H360" s="120"/>
      <c r="I360" s="121"/>
      <c r="J360" s="121"/>
      <c r="K360" s="53"/>
      <c r="L360" s="120"/>
      <c r="M360" s="120"/>
      <c r="N360" s="120"/>
      <c r="O360" s="120"/>
      <c r="P360" s="120"/>
      <c r="Q360" s="120"/>
    </row>
    <row r="361" spans="6:17" x14ac:dyDescent="0.25">
      <c r="F361" s="120"/>
      <c r="G361" s="121"/>
      <c r="H361" s="120"/>
      <c r="I361" s="121"/>
      <c r="J361" s="121"/>
      <c r="K361" s="53"/>
      <c r="L361" s="120"/>
      <c r="M361" s="120"/>
      <c r="N361" s="120"/>
      <c r="O361" s="120"/>
      <c r="P361" s="120"/>
      <c r="Q361" s="120"/>
    </row>
    <row r="362" spans="6:17" x14ac:dyDescent="0.25">
      <c r="F362" s="120"/>
      <c r="G362" s="121"/>
      <c r="H362" s="120"/>
      <c r="I362" s="121"/>
      <c r="J362" s="121"/>
      <c r="K362" s="53"/>
      <c r="L362" s="120"/>
      <c r="M362" s="120"/>
      <c r="N362" s="120"/>
      <c r="O362" s="120"/>
      <c r="P362" s="120"/>
      <c r="Q362" s="120"/>
    </row>
    <row r="363" spans="6:17" x14ac:dyDescent="0.25">
      <c r="F363" s="120"/>
      <c r="G363" s="121"/>
      <c r="H363" s="120"/>
      <c r="I363" s="121"/>
      <c r="J363" s="121"/>
      <c r="K363" s="53"/>
      <c r="L363" s="120"/>
      <c r="M363" s="120"/>
      <c r="N363" s="120"/>
      <c r="O363" s="120"/>
      <c r="P363" s="120"/>
      <c r="Q363" s="120"/>
    </row>
    <row r="364" spans="6:17" x14ac:dyDescent="0.25">
      <c r="F364" s="120"/>
      <c r="G364" s="121"/>
      <c r="H364" s="120"/>
      <c r="I364" s="121"/>
      <c r="J364" s="121"/>
      <c r="K364" s="53"/>
      <c r="L364" s="120"/>
      <c r="M364" s="120"/>
      <c r="N364" s="120"/>
      <c r="O364" s="120"/>
      <c r="P364" s="120"/>
      <c r="Q364" s="120"/>
    </row>
    <row r="365" spans="6:17" x14ac:dyDescent="0.25">
      <c r="F365" s="120"/>
      <c r="G365" s="121"/>
      <c r="H365" s="120"/>
      <c r="I365" s="121"/>
      <c r="J365" s="121"/>
      <c r="K365" s="53"/>
      <c r="L365" s="120"/>
      <c r="M365" s="120"/>
      <c r="N365" s="120"/>
      <c r="O365" s="120"/>
      <c r="P365" s="120"/>
      <c r="Q365" s="120"/>
    </row>
    <row r="366" spans="6:17" x14ac:dyDescent="0.25">
      <c r="F366" s="120"/>
      <c r="G366" s="121"/>
      <c r="H366" s="120"/>
      <c r="I366" s="121"/>
      <c r="J366" s="121"/>
      <c r="K366" s="53"/>
      <c r="L366" s="120"/>
      <c r="M366" s="120"/>
      <c r="N366" s="120"/>
      <c r="O366" s="120"/>
      <c r="P366" s="120"/>
      <c r="Q366" s="120"/>
    </row>
    <row r="367" spans="6:17" x14ac:dyDescent="0.25">
      <c r="F367" s="120"/>
      <c r="G367" s="121"/>
      <c r="H367" s="120"/>
      <c r="I367" s="121"/>
      <c r="J367" s="121"/>
      <c r="K367" s="53"/>
      <c r="L367" s="120"/>
      <c r="M367" s="120"/>
      <c r="N367" s="120"/>
      <c r="O367" s="120"/>
      <c r="P367" s="120"/>
      <c r="Q367" s="120"/>
    </row>
    <row r="368" spans="6:17" x14ac:dyDescent="0.25">
      <c r="F368" s="120"/>
      <c r="G368" s="121"/>
      <c r="H368" s="120"/>
      <c r="I368" s="121"/>
      <c r="J368" s="121"/>
      <c r="K368" s="53"/>
      <c r="L368" s="120"/>
      <c r="M368" s="120"/>
      <c r="N368" s="120"/>
      <c r="O368" s="120"/>
      <c r="P368" s="120"/>
      <c r="Q368" s="120"/>
    </row>
    <row r="369" spans="6:17" x14ac:dyDescent="0.25">
      <c r="F369" s="120"/>
      <c r="G369" s="121"/>
      <c r="H369" s="120"/>
      <c r="I369" s="121"/>
      <c r="J369" s="121"/>
      <c r="K369" s="53"/>
      <c r="L369" s="120"/>
      <c r="M369" s="120"/>
      <c r="N369" s="120"/>
      <c r="O369" s="120"/>
      <c r="P369" s="120"/>
      <c r="Q369" s="120"/>
    </row>
    <row r="370" spans="6:17" x14ac:dyDescent="0.25">
      <c r="F370" s="120"/>
      <c r="G370" s="121"/>
      <c r="H370" s="120"/>
      <c r="I370" s="121"/>
      <c r="J370" s="121"/>
      <c r="K370" s="53"/>
      <c r="L370" s="120"/>
      <c r="M370" s="120"/>
      <c r="N370" s="120"/>
      <c r="O370" s="120"/>
      <c r="P370" s="120"/>
      <c r="Q370" s="120"/>
    </row>
    <row r="371" spans="6:17" x14ac:dyDescent="0.25">
      <c r="F371" s="120"/>
      <c r="G371" s="121"/>
      <c r="H371" s="120"/>
      <c r="I371" s="121"/>
      <c r="J371" s="121"/>
      <c r="K371" s="53"/>
      <c r="L371" s="120"/>
      <c r="M371" s="120"/>
      <c r="N371" s="120"/>
      <c r="O371" s="120"/>
      <c r="P371" s="120"/>
      <c r="Q371" s="120"/>
    </row>
    <row r="372" spans="6:17" x14ac:dyDescent="0.25">
      <c r="F372" s="120"/>
      <c r="G372" s="121"/>
      <c r="H372" s="120"/>
      <c r="I372" s="121"/>
      <c r="J372" s="121"/>
      <c r="K372" s="53"/>
      <c r="L372" s="120"/>
      <c r="M372" s="120"/>
      <c r="N372" s="120"/>
      <c r="O372" s="120"/>
      <c r="P372" s="120"/>
      <c r="Q372" s="120"/>
    </row>
    <row r="373" spans="6:17" x14ac:dyDescent="0.25">
      <c r="F373" s="120"/>
      <c r="G373" s="121"/>
      <c r="H373" s="120"/>
      <c r="I373" s="121"/>
      <c r="J373" s="121"/>
      <c r="K373" s="53"/>
      <c r="L373" s="120"/>
      <c r="M373" s="120"/>
      <c r="N373" s="120"/>
      <c r="O373" s="120"/>
      <c r="P373" s="120"/>
      <c r="Q373" s="120"/>
    </row>
    <row r="374" spans="6:17" x14ac:dyDescent="0.25">
      <c r="F374" s="120"/>
      <c r="G374" s="121"/>
      <c r="H374" s="120"/>
      <c r="I374" s="121"/>
      <c r="J374" s="121"/>
      <c r="K374" s="53"/>
      <c r="L374" s="120"/>
      <c r="M374" s="120"/>
      <c r="N374" s="120"/>
      <c r="O374" s="120"/>
      <c r="P374" s="120"/>
      <c r="Q374" s="120"/>
    </row>
    <row r="375" spans="6:17" x14ac:dyDescent="0.25">
      <c r="F375" s="120"/>
      <c r="G375" s="121"/>
      <c r="H375" s="120"/>
      <c r="I375" s="121"/>
      <c r="J375" s="121"/>
      <c r="K375" s="53"/>
      <c r="L375" s="120"/>
      <c r="M375" s="120"/>
      <c r="N375" s="120"/>
      <c r="O375" s="120"/>
      <c r="P375" s="120"/>
      <c r="Q375" s="120"/>
    </row>
    <row r="376" spans="6:17" x14ac:dyDescent="0.25">
      <c r="F376" s="120"/>
      <c r="G376" s="121"/>
      <c r="H376" s="120"/>
      <c r="I376" s="121"/>
      <c r="J376" s="121"/>
      <c r="K376" s="53"/>
      <c r="L376" s="120"/>
      <c r="M376" s="120"/>
      <c r="N376" s="120"/>
      <c r="O376" s="120"/>
      <c r="P376" s="120"/>
      <c r="Q376" s="120"/>
    </row>
    <row r="377" spans="6:17" x14ac:dyDescent="0.25">
      <c r="F377" s="120"/>
      <c r="G377" s="121"/>
      <c r="H377" s="120"/>
      <c r="I377" s="121"/>
      <c r="J377" s="121"/>
      <c r="K377" s="53"/>
      <c r="L377" s="120"/>
      <c r="M377" s="120"/>
      <c r="N377" s="120"/>
      <c r="O377" s="120"/>
      <c r="P377" s="120"/>
      <c r="Q377" s="120"/>
    </row>
    <row r="378" spans="6:17" x14ac:dyDescent="0.25">
      <c r="F378" s="120"/>
      <c r="G378" s="121"/>
      <c r="H378" s="120"/>
      <c r="I378" s="121"/>
      <c r="J378" s="121"/>
      <c r="K378" s="53"/>
      <c r="L378" s="120"/>
      <c r="M378" s="120"/>
      <c r="N378" s="120"/>
      <c r="O378" s="120"/>
      <c r="P378" s="120"/>
      <c r="Q378" s="120"/>
    </row>
    <row r="379" spans="6:17" x14ac:dyDescent="0.25">
      <c r="F379" s="120"/>
      <c r="G379" s="121"/>
      <c r="H379" s="120"/>
      <c r="I379" s="121"/>
      <c r="J379" s="121"/>
      <c r="K379" s="53"/>
      <c r="L379" s="120"/>
      <c r="M379" s="120"/>
      <c r="N379" s="120"/>
      <c r="O379" s="120"/>
      <c r="P379" s="120"/>
      <c r="Q379" s="120"/>
    </row>
    <row r="380" spans="6:17" x14ac:dyDescent="0.25">
      <c r="F380" s="120"/>
      <c r="G380" s="121"/>
      <c r="H380" s="120"/>
      <c r="I380" s="121"/>
      <c r="J380" s="121"/>
      <c r="K380" s="53"/>
      <c r="L380" s="120"/>
      <c r="M380" s="120"/>
      <c r="N380" s="120"/>
      <c r="O380" s="120"/>
      <c r="P380" s="120"/>
      <c r="Q380" s="120"/>
    </row>
    <row r="381" spans="6:17" x14ac:dyDescent="0.25">
      <c r="F381" s="120"/>
      <c r="G381" s="121"/>
      <c r="H381" s="120"/>
      <c r="I381" s="121"/>
      <c r="J381" s="121"/>
      <c r="K381" s="53"/>
      <c r="L381" s="120"/>
      <c r="M381" s="120"/>
      <c r="N381" s="120"/>
      <c r="O381" s="120"/>
      <c r="P381" s="120"/>
      <c r="Q381" s="120"/>
    </row>
    <row r="382" spans="6:17" x14ac:dyDescent="0.25">
      <c r="F382" s="120"/>
      <c r="G382" s="121"/>
      <c r="H382" s="120"/>
      <c r="I382" s="121"/>
      <c r="J382" s="121"/>
      <c r="K382" s="53"/>
      <c r="L382" s="120"/>
      <c r="M382" s="120"/>
      <c r="N382" s="120"/>
      <c r="O382" s="120"/>
      <c r="P382" s="120"/>
      <c r="Q382" s="120"/>
    </row>
    <row r="383" spans="6:17" x14ac:dyDescent="0.25">
      <c r="F383" s="120"/>
      <c r="G383" s="121"/>
      <c r="H383" s="120"/>
      <c r="I383" s="121"/>
      <c r="J383" s="121"/>
      <c r="K383" s="53"/>
      <c r="L383" s="120"/>
      <c r="M383" s="120"/>
      <c r="N383" s="120"/>
      <c r="O383" s="120"/>
      <c r="P383" s="120"/>
      <c r="Q383" s="120"/>
    </row>
    <row r="384" spans="6:17" x14ac:dyDescent="0.25">
      <c r="F384" s="120"/>
      <c r="G384" s="121"/>
      <c r="H384" s="120"/>
      <c r="I384" s="121"/>
      <c r="J384" s="121"/>
      <c r="K384" s="53"/>
      <c r="L384" s="120"/>
      <c r="M384" s="120"/>
      <c r="N384" s="120"/>
      <c r="O384" s="120"/>
      <c r="P384" s="120"/>
      <c r="Q384" s="120"/>
    </row>
    <row r="385" spans="6:17" x14ac:dyDescent="0.25">
      <c r="F385" s="120"/>
      <c r="G385" s="121"/>
      <c r="H385" s="120"/>
      <c r="I385" s="121"/>
      <c r="J385" s="121"/>
      <c r="K385" s="53"/>
      <c r="L385" s="120"/>
      <c r="M385" s="120"/>
      <c r="N385" s="120"/>
      <c r="O385" s="120"/>
      <c r="P385" s="120"/>
      <c r="Q385" s="120"/>
    </row>
    <row r="386" spans="6:17" x14ac:dyDescent="0.25">
      <c r="F386" s="120"/>
      <c r="G386" s="121"/>
      <c r="H386" s="120"/>
      <c r="I386" s="121"/>
      <c r="J386" s="121"/>
      <c r="K386" s="53"/>
      <c r="L386" s="120"/>
      <c r="M386" s="120"/>
      <c r="N386" s="120"/>
      <c r="O386" s="120"/>
      <c r="P386" s="120"/>
      <c r="Q386" s="120"/>
    </row>
    <row r="387" spans="6:17" x14ac:dyDescent="0.25">
      <c r="F387" s="120"/>
      <c r="G387" s="121"/>
      <c r="H387" s="120"/>
      <c r="I387" s="121"/>
      <c r="J387" s="121"/>
      <c r="K387" s="53"/>
      <c r="L387" s="120"/>
      <c r="M387" s="120"/>
      <c r="N387" s="120"/>
      <c r="O387" s="120"/>
      <c r="P387" s="120"/>
      <c r="Q387" s="120"/>
    </row>
    <row r="388" spans="6:17" x14ac:dyDescent="0.25">
      <c r="F388" s="120"/>
      <c r="G388" s="121"/>
      <c r="H388" s="120"/>
      <c r="I388" s="121"/>
      <c r="J388" s="121"/>
      <c r="K388" s="53"/>
      <c r="L388" s="120"/>
      <c r="M388" s="120"/>
      <c r="N388" s="120"/>
      <c r="O388" s="120"/>
      <c r="P388" s="120"/>
      <c r="Q388" s="120"/>
    </row>
    <row r="389" spans="6:17" x14ac:dyDescent="0.25">
      <c r="F389" s="120"/>
      <c r="G389" s="121"/>
      <c r="H389" s="120"/>
      <c r="I389" s="121"/>
      <c r="J389" s="121"/>
      <c r="K389" s="53"/>
      <c r="L389" s="120"/>
      <c r="M389" s="120"/>
      <c r="N389" s="120"/>
      <c r="O389" s="120"/>
      <c r="P389" s="120"/>
      <c r="Q389" s="120"/>
    </row>
    <row r="390" spans="6:17" x14ac:dyDescent="0.25">
      <c r="F390" s="120"/>
      <c r="G390" s="121"/>
      <c r="H390" s="120"/>
      <c r="I390" s="121"/>
      <c r="J390" s="121"/>
      <c r="K390" s="53"/>
      <c r="L390" s="120"/>
      <c r="M390" s="120"/>
      <c r="N390" s="120"/>
      <c r="O390" s="120"/>
      <c r="P390" s="120"/>
      <c r="Q390" s="120"/>
    </row>
    <row r="391" spans="6:17" x14ac:dyDescent="0.25">
      <c r="F391" s="120"/>
      <c r="G391" s="121"/>
      <c r="H391" s="120"/>
      <c r="I391" s="121"/>
      <c r="J391" s="121"/>
      <c r="K391" s="53"/>
      <c r="L391" s="120"/>
      <c r="M391" s="120"/>
      <c r="N391" s="120"/>
      <c r="O391" s="120"/>
      <c r="P391" s="120"/>
      <c r="Q391" s="120"/>
    </row>
    <row r="392" spans="6:17" x14ac:dyDescent="0.25">
      <c r="F392" s="120"/>
      <c r="G392" s="121"/>
      <c r="H392" s="120"/>
      <c r="I392" s="121"/>
      <c r="J392" s="121"/>
      <c r="K392" s="53"/>
      <c r="L392" s="120"/>
      <c r="M392" s="120"/>
      <c r="N392" s="120"/>
      <c r="O392" s="120"/>
      <c r="P392" s="120"/>
      <c r="Q392" s="120"/>
    </row>
    <row r="393" spans="6:17" x14ac:dyDescent="0.25">
      <c r="F393" s="120"/>
      <c r="G393" s="121"/>
      <c r="H393" s="120"/>
      <c r="I393" s="121"/>
      <c r="J393" s="121"/>
      <c r="K393" s="53"/>
      <c r="L393" s="120"/>
      <c r="M393" s="120"/>
      <c r="N393" s="120"/>
      <c r="O393" s="120"/>
      <c r="P393" s="120"/>
      <c r="Q393" s="120"/>
    </row>
    <row r="394" spans="6:17" x14ac:dyDescent="0.25">
      <c r="F394" s="120"/>
      <c r="G394" s="121"/>
      <c r="H394" s="120"/>
      <c r="I394" s="121"/>
      <c r="J394" s="121"/>
      <c r="K394" s="53"/>
      <c r="L394" s="120"/>
      <c r="M394" s="120"/>
      <c r="N394" s="120"/>
      <c r="O394" s="120"/>
      <c r="P394" s="120"/>
      <c r="Q394" s="120"/>
    </row>
    <row r="395" spans="6:17" x14ac:dyDescent="0.25">
      <c r="F395" s="120"/>
      <c r="G395" s="121"/>
      <c r="H395" s="120"/>
      <c r="I395" s="121"/>
      <c r="J395" s="121"/>
      <c r="K395" s="53"/>
      <c r="L395" s="120"/>
      <c r="M395" s="120"/>
      <c r="N395" s="120"/>
      <c r="O395" s="120"/>
      <c r="P395" s="120"/>
      <c r="Q395" s="120"/>
    </row>
    <row r="396" spans="6:17" x14ac:dyDescent="0.25">
      <c r="F396" s="120"/>
      <c r="G396" s="121"/>
      <c r="H396" s="120"/>
      <c r="I396" s="121"/>
      <c r="J396" s="121"/>
      <c r="K396" s="53"/>
      <c r="L396" s="120"/>
      <c r="M396" s="120"/>
      <c r="N396" s="120"/>
      <c r="O396" s="120"/>
      <c r="P396" s="120"/>
      <c r="Q396" s="120"/>
    </row>
    <row r="397" spans="6:17" x14ac:dyDescent="0.25">
      <c r="F397" s="120"/>
      <c r="G397" s="121"/>
      <c r="H397" s="120"/>
      <c r="I397" s="121"/>
      <c r="J397" s="121"/>
      <c r="K397" s="53"/>
      <c r="L397" s="120"/>
      <c r="M397" s="120"/>
      <c r="N397" s="120"/>
      <c r="O397" s="120"/>
      <c r="P397" s="120"/>
      <c r="Q397" s="120"/>
    </row>
    <row r="398" spans="6:17" x14ac:dyDescent="0.25">
      <c r="F398" s="120"/>
      <c r="G398" s="121"/>
      <c r="H398" s="120"/>
      <c r="I398" s="121"/>
      <c r="J398" s="121"/>
      <c r="K398" s="53"/>
      <c r="L398" s="120"/>
      <c r="M398" s="120"/>
      <c r="N398" s="120"/>
      <c r="O398" s="120"/>
      <c r="P398" s="120"/>
      <c r="Q398" s="120"/>
    </row>
    <row r="399" spans="6:17" x14ac:dyDescent="0.25">
      <c r="F399" s="120"/>
      <c r="G399" s="121"/>
      <c r="H399" s="120"/>
      <c r="I399" s="121"/>
      <c r="J399" s="121"/>
      <c r="K399" s="53"/>
      <c r="L399" s="120"/>
      <c r="M399" s="120"/>
      <c r="N399" s="120"/>
      <c r="O399" s="120"/>
      <c r="P399" s="120"/>
      <c r="Q399" s="120"/>
    </row>
    <row r="400" spans="6:17" x14ac:dyDescent="0.25">
      <c r="F400" s="120"/>
      <c r="G400" s="121"/>
      <c r="H400" s="120"/>
      <c r="I400" s="121"/>
      <c r="J400" s="121"/>
      <c r="K400" s="53"/>
      <c r="L400" s="120"/>
      <c r="M400" s="120"/>
      <c r="N400" s="120"/>
      <c r="O400" s="120"/>
      <c r="P400" s="120"/>
      <c r="Q400" s="120"/>
    </row>
    <row r="401" spans="6:17" x14ac:dyDescent="0.25">
      <c r="F401" s="120"/>
      <c r="G401" s="121"/>
      <c r="H401" s="120"/>
      <c r="I401" s="121"/>
      <c r="J401" s="121"/>
      <c r="K401" s="53"/>
      <c r="L401" s="120"/>
      <c r="M401" s="120"/>
      <c r="N401" s="120"/>
      <c r="O401" s="120"/>
      <c r="P401" s="120"/>
      <c r="Q401" s="120"/>
    </row>
    <row r="402" spans="6:17" x14ac:dyDescent="0.25">
      <c r="F402" s="120"/>
      <c r="G402" s="121"/>
      <c r="H402" s="120"/>
      <c r="I402" s="121"/>
      <c r="J402" s="121"/>
      <c r="K402" s="53"/>
      <c r="L402" s="120"/>
      <c r="M402" s="120"/>
      <c r="N402" s="120"/>
      <c r="O402" s="120"/>
      <c r="P402" s="120"/>
      <c r="Q402" s="120"/>
    </row>
    <row r="403" spans="6:17" x14ac:dyDescent="0.25">
      <c r="F403" s="120"/>
      <c r="G403" s="121"/>
      <c r="H403" s="120"/>
      <c r="I403" s="121"/>
      <c r="J403" s="121"/>
      <c r="K403" s="53"/>
      <c r="L403" s="120"/>
      <c r="M403" s="120"/>
      <c r="N403" s="120"/>
      <c r="O403" s="120"/>
      <c r="P403" s="120"/>
      <c r="Q403" s="120"/>
    </row>
    <row r="404" spans="6:17" x14ac:dyDescent="0.25">
      <c r="F404" s="120"/>
      <c r="G404" s="121"/>
      <c r="H404" s="120"/>
      <c r="I404" s="121"/>
      <c r="J404" s="121"/>
      <c r="K404" s="53"/>
      <c r="L404" s="120"/>
      <c r="M404" s="120"/>
      <c r="N404" s="120"/>
      <c r="O404" s="120"/>
      <c r="P404" s="120"/>
      <c r="Q404" s="120"/>
    </row>
    <row r="405" spans="6:17" x14ac:dyDescent="0.25">
      <c r="F405" s="120"/>
      <c r="G405" s="121"/>
      <c r="H405" s="120"/>
      <c r="I405" s="121"/>
      <c r="J405" s="121"/>
      <c r="K405" s="53"/>
      <c r="L405" s="120"/>
      <c r="M405" s="120"/>
      <c r="N405" s="120"/>
      <c r="O405" s="120"/>
      <c r="P405" s="120"/>
      <c r="Q405" s="120"/>
    </row>
    <row r="406" spans="6:17" x14ac:dyDescent="0.25">
      <c r="F406" s="120"/>
      <c r="G406" s="121"/>
      <c r="H406" s="120"/>
      <c r="I406" s="121"/>
      <c r="J406" s="121"/>
      <c r="K406" s="53"/>
      <c r="L406" s="120"/>
      <c r="M406" s="120"/>
      <c r="N406" s="120"/>
      <c r="O406" s="120"/>
      <c r="P406" s="120"/>
      <c r="Q406" s="120"/>
    </row>
    <row r="407" spans="6:17" x14ac:dyDescent="0.25">
      <c r="F407" s="120"/>
      <c r="G407" s="121"/>
      <c r="H407" s="120"/>
      <c r="I407" s="121"/>
      <c r="J407" s="121"/>
      <c r="K407" s="53"/>
      <c r="L407" s="120"/>
      <c r="M407" s="120"/>
      <c r="N407" s="120"/>
      <c r="O407" s="120"/>
      <c r="P407" s="120"/>
      <c r="Q407" s="120"/>
    </row>
    <row r="408" spans="6:17" x14ac:dyDescent="0.25">
      <c r="F408" s="120"/>
      <c r="G408" s="121"/>
      <c r="H408" s="120"/>
      <c r="I408" s="121"/>
      <c r="J408" s="121"/>
      <c r="K408" s="53"/>
      <c r="L408" s="120"/>
      <c r="M408" s="120"/>
      <c r="N408" s="120"/>
      <c r="O408" s="120"/>
      <c r="P408" s="120"/>
      <c r="Q408" s="120"/>
    </row>
    <row r="409" spans="6:17" x14ac:dyDescent="0.25">
      <c r="F409" s="120"/>
      <c r="G409" s="121"/>
      <c r="H409" s="120"/>
      <c r="I409" s="121"/>
      <c r="J409" s="121"/>
      <c r="K409" s="53"/>
      <c r="L409" s="120"/>
      <c r="M409" s="120"/>
      <c r="N409" s="120"/>
      <c r="O409" s="120"/>
      <c r="P409" s="120"/>
      <c r="Q409" s="120"/>
    </row>
    <row r="410" spans="6:17" x14ac:dyDescent="0.25">
      <c r="F410" s="120"/>
      <c r="G410" s="121"/>
      <c r="H410" s="120"/>
      <c r="I410" s="121"/>
      <c r="J410" s="121"/>
      <c r="K410" s="53"/>
      <c r="L410" s="120"/>
      <c r="M410" s="120"/>
      <c r="N410" s="120"/>
      <c r="O410" s="120"/>
      <c r="P410" s="120"/>
      <c r="Q410" s="120"/>
    </row>
    <row r="411" spans="6:17" x14ac:dyDescent="0.25">
      <c r="F411" s="120"/>
      <c r="G411" s="121"/>
      <c r="H411" s="120"/>
      <c r="I411" s="121"/>
      <c r="J411" s="121"/>
      <c r="K411" s="53"/>
      <c r="L411" s="120"/>
      <c r="M411" s="120"/>
      <c r="N411" s="120"/>
      <c r="O411" s="120"/>
      <c r="P411" s="120"/>
      <c r="Q411" s="120"/>
    </row>
    <row r="412" spans="6:17" x14ac:dyDescent="0.25">
      <c r="F412" s="120"/>
      <c r="G412" s="121"/>
      <c r="H412" s="120"/>
      <c r="I412" s="121"/>
      <c r="J412" s="121"/>
      <c r="K412" s="53"/>
      <c r="L412" s="120"/>
      <c r="M412" s="120"/>
      <c r="N412" s="120"/>
      <c r="O412" s="120"/>
      <c r="P412" s="120"/>
      <c r="Q412" s="120"/>
    </row>
    <row r="413" spans="6:17" x14ac:dyDescent="0.25">
      <c r="F413" s="120"/>
      <c r="G413" s="121"/>
      <c r="H413" s="120"/>
      <c r="I413" s="121"/>
      <c r="J413" s="121"/>
      <c r="K413" s="53"/>
      <c r="L413" s="120"/>
      <c r="M413" s="120"/>
      <c r="N413" s="120"/>
      <c r="O413" s="120"/>
      <c r="P413" s="120"/>
      <c r="Q413" s="120"/>
    </row>
    <row r="414" spans="6:17" x14ac:dyDescent="0.25">
      <c r="F414" s="120"/>
      <c r="G414" s="121"/>
      <c r="H414" s="120"/>
      <c r="I414" s="121"/>
      <c r="J414" s="121"/>
      <c r="K414" s="53"/>
      <c r="L414" s="120"/>
      <c r="M414" s="120"/>
      <c r="N414" s="120"/>
      <c r="O414" s="120"/>
      <c r="P414" s="120"/>
      <c r="Q414" s="120"/>
    </row>
    <row r="415" spans="6:17" x14ac:dyDescent="0.25">
      <c r="F415" s="120"/>
      <c r="G415" s="121"/>
      <c r="H415" s="120"/>
      <c r="I415" s="121"/>
      <c r="J415" s="121"/>
      <c r="K415" s="53"/>
      <c r="L415" s="120"/>
      <c r="M415" s="120"/>
      <c r="N415" s="120"/>
      <c r="O415" s="120"/>
      <c r="P415" s="120"/>
      <c r="Q415" s="120"/>
    </row>
    <row r="416" spans="6:17" x14ac:dyDescent="0.25">
      <c r="F416" s="120"/>
      <c r="G416" s="121"/>
      <c r="H416" s="120"/>
      <c r="I416" s="121"/>
      <c r="J416" s="121"/>
      <c r="K416" s="53"/>
      <c r="L416" s="120"/>
      <c r="M416" s="120"/>
      <c r="N416" s="120"/>
      <c r="O416" s="120"/>
      <c r="P416" s="120"/>
      <c r="Q416" s="120"/>
    </row>
    <row r="417" spans="6:17" x14ac:dyDescent="0.25">
      <c r="F417" s="120"/>
      <c r="G417" s="121"/>
      <c r="H417" s="120"/>
      <c r="I417" s="121"/>
      <c r="J417" s="121"/>
      <c r="K417" s="53"/>
      <c r="L417" s="120"/>
      <c r="M417" s="120"/>
      <c r="N417" s="120"/>
      <c r="O417" s="120"/>
      <c r="P417" s="120"/>
      <c r="Q417" s="120"/>
    </row>
    <row r="418" spans="6:17" x14ac:dyDescent="0.25">
      <c r="F418" s="120"/>
      <c r="G418" s="121"/>
      <c r="H418" s="120"/>
      <c r="I418" s="121"/>
      <c r="J418" s="121"/>
      <c r="K418" s="53"/>
      <c r="L418" s="120"/>
      <c r="M418" s="120"/>
      <c r="N418" s="120"/>
      <c r="O418" s="120"/>
      <c r="P418" s="120"/>
      <c r="Q418" s="120"/>
    </row>
    <row r="419" spans="6:17" x14ac:dyDescent="0.25">
      <c r="F419" s="120"/>
      <c r="G419" s="121"/>
      <c r="H419" s="120"/>
      <c r="I419" s="121"/>
      <c r="J419" s="121"/>
      <c r="K419" s="53"/>
      <c r="L419" s="120"/>
      <c r="M419" s="120"/>
      <c r="N419" s="120"/>
      <c r="O419" s="120"/>
      <c r="P419" s="120"/>
      <c r="Q419" s="120"/>
    </row>
    <row r="420" spans="6:17" x14ac:dyDescent="0.25">
      <c r="F420" s="120"/>
      <c r="G420" s="121"/>
      <c r="H420" s="120"/>
      <c r="I420" s="121"/>
      <c r="J420" s="121"/>
      <c r="K420" s="53"/>
      <c r="L420" s="120"/>
      <c r="M420" s="120"/>
      <c r="N420" s="120"/>
      <c r="O420" s="120"/>
      <c r="P420" s="120"/>
      <c r="Q420" s="120"/>
    </row>
    <row r="421" spans="6:17" x14ac:dyDescent="0.25">
      <c r="F421" s="120"/>
      <c r="G421" s="121"/>
      <c r="H421" s="120"/>
      <c r="I421" s="121"/>
      <c r="J421" s="121"/>
      <c r="K421" s="53"/>
      <c r="L421" s="120"/>
      <c r="M421" s="120"/>
      <c r="N421" s="120"/>
      <c r="O421" s="120"/>
      <c r="P421" s="120"/>
      <c r="Q421" s="120"/>
    </row>
    <row r="422" spans="6:17" x14ac:dyDescent="0.25">
      <c r="F422" s="120"/>
      <c r="G422" s="121"/>
      <c r="H422" s="120"/>
      <c r="I422" s="121"/>
      <c r="J422" s="121"/>
      <c r="K422" s="53"/>
      <c r="L422" s="120"/>
      <c r="M422" s="120"/>
      <c r="N422" s="120"/>
      <c r="O422" s="120"/>
      <c r="P422" s="120"/>
      <c r="Q422" s="120"/>
    </row>
    <row r="423" spans="6:17" x14ac:dyDescent="0.25">
      <c r="F423" s="120"/>
      <c r="G423" s="121"/>
      <c r="H423" s="120"/>
      <c r="I423" s="121"/>
      <c r="J423" s="121"/>
      <c r="K423" s="53"/>
      <c r="L423" s="120"/>
      <c r="M423" s="120"/>
      <c r="N423" s="120"/>
      <c r="O423" s="120"/>
      <c r="P423" s="120"/>
      <c r="Q423" s="120"/>
    </row>
    <row r="424" spans="6:17" x14ac:dyDescent="0.25">
      <c r="F424" s="120"/>
      <c r="G424" s="121"/>
      <c r="H424" s="120"/>
      <c r="I424" s="121"/>
      <c r="J424" s="121"/>
      <c r="K424" s="53"/>
      <c r="L424" s="120"/>
      <c r="M424" s="120"/>
      <c r="N424" s="120"/>
      <c r="O424" s="120"/>
      <c r="P424" s="120"/>
      <c r="Q424" s="120"/>
    </row>
    <row r="425" spans="6:17" x14ac:dyDescent="0.25">
      <c r="F425" s="120"/>
      <c r="G425" s="121"/>
      <c r="H425" s="120"/>
      <c r="I425" s="121"/>
      <c r="J425" s="121"/>
      <c r="K425" s="53"/>
      <c r="L425" s="120"/>
      <c r="M425" s="120"/>
      <c r="N425" s="120"/>
      <c r="O425" s="120"/>
      <c r="P425" s="120"/>
      <c r="Q425" s="120"/>
    </row>
    <row r="426" spans="6:17" x14ac:dyDescent="0.25">
      <c r="F426" s="120"/>
      <c r="G426" s="121"/>
      <c r="H426" s="120"/>
      <c r="I426" s="121"/>
      <c r="J426" s="121"/>
      <c r="K426" s="53"/>
      <c r="L426" s="120"/>
      <c r="M426" s="120"/>
      <c r="N426" s="120"/>
      <c r="O426" s="120"/>
      <c r="P426" s="120"/>
      <c r="Q426" s="120"/>
    </row>
    <row r="427" spans="6:17" x14ac:dyDescent="0.25">
      <c r="F427" s="120"/>
      <c r="G427" s="121"/>
      <c r="H427" s="120"/>
      <c r="I427" s="121"/>
      <c r="J427" s="121"/>
      <c r="K427" s="53"/>
      <c r="L427" s="120"/>
      <c r="M427" s="120"/>
      <c r="N427" s="120"/>
      <c r="O427" s="120"/>
      <c r="P427" s="120"/>
      <c r="Q427" s="120"/>
    </row>
    <row r="428" spans="6:17" x14ac:dyDescent="0.25">
      <c r="F428" s="120"/>
      <c r="G428" s="121"/>
      <c r="H428" s="120"/>
      <c r="I428" s="121"/>
      <c r="J428" s="121"/>
      <c r="K428" s="53"/>
      <c r="L428" s="120"/>
      <c r="M428" s="120"/>
      <c r="N428" s="120"/>
      <c r="O428" s="120"/>
      <c r="P428" s="120"/>
      <c r="Q428" s="120"/>
    </row>
    <row r="429" spans="6:17" x14ac:dyDescent="0.25">
      <c r="F429" s="120"/>
      <c r="G429" s="121"/>
      <c r="H429" s="120"/>
      <c r="I429" s="121"/>
      <c r="J429" s="121"/>
      <c r="K429" s="53"/>
      <c r="L429" s="120"/>
      <c r="M429" s="120"/>
      <c r="N429" s="120"/>
      <c r="O429" s="120"/>
      <c r="P429" s="120"/>
      <c r="Q429" s="120"/>
    </row>
    <row r="430" spans="6:17" x14ac:dyDescent="0.25">
      <c r="F430" s="120"/>
      <c r="G430" s="121"/>
      <c r="H430" s="120"/>
      <c r="I430" s="121"/>
      <c r="J430" s="121"/>
      <c r="K430" s="53"/>
      <c r="L430" s="120"/>
      <c r="M430" s="120"/>
      <c r="N430" s="120"/>
      <c r="O430" s="120"/>
      <c r="P430" s="120"/>
      <c r="Q430" s="120"/>
    </row>
    <row r="431" spans="6:17" x14ac:dyDescent="0.25">
      <c r="F431" s="120"/>
      <c r="G431" s="121"/>
      <c r="H431" s="120"/>
      <c r="I431" s="121"/>
      <c r="J431" s="121"/>
      <c r="K431" s="53"/>
      <c r="L431" s="120"/>
      <c r="M431" s="120"/>
      <c r="N431" s="120"/>
      <c r="O431" s="120"/>
      <c r="P431" s="120"/>
      <c r="Q431" s="120"/>
    </row>
    <row r="432" spans="6:17" x14ac:dyDescent="0.25">
      <c r="F432" s="120"/>
      <c r="G432" s="121"/>
      <c r="H432" s="120"/>
      <c r="I432" s="121"/>
      <c r="J432" s="121"/>
      <c r="K432" s="53"/>
      <c r="L432" s="120"/>
      <c r="M432" s="120"/>
      <c r="N432" s="120"/>
      <c r="O432" s="120"/>
      <c r="P432" s="120"/>
      <c r="Q432" s="120"/>
    </row>
    <row r="433" spans="6:17" x14ac:dyDescent="0.25">
      <c r="F433" s="120"/>
      <c r="G433" s="121"/>
      <c r="H433" s="120"/>
      <c r="I433" s="121"/>
      <c r="J433" s="121"/>
      <c r="K433" s="53"/>
      <c r="L433" s="120"/>
      <c r="M433" s="120"/>
      <c r="N433" s="120"/>
      <c r="O433" s="120"/>
      <c r="P433" s="120"/>
      <c r="Q433" s="120"/>
    </row>
    <row r="434" spans="6:17" x14ac:dyDescent="0.25">
      <c r="F434" s="120"/>
      <c r="G434" s="121"/>
      <c r="H434" s="120"/>
      <c r="I434" s="121"/>
      <c r="J434" s="121"/>
      <c r="K434" s="53"/>
      <c r="L434" s="120"/>
      <c r="M434" s="120"/>
      <c r="N434" s="120"/>
      <c r="O434" s="120"/>
      <c r="P434" s="120"/>
      <c r="Q434" s="120"/>
    </row>
    <row r="435" spans="6:17" x14ac:dyDescent="0.25">
      <c r="F435" s="120"/>
      <c r="G435" s="121"/>
      <c r="H435" s="120"/>
      <c r="I435" s="121"/>
      <c r="J435" s="121"/>
      <c r="K435" s="53"/>
      <c r="L435" s="120"/>
      <c r="M435" s="120"/>
      <c r="N435" s="120"/>
      <c r="O435" s="120"/>
      <c r="P435" s="120"/>
      <c r="Q435" s="120"/>
    </row>
    <row r="436" spans="6:17" x14ac:dyDescent="0.25">
      <c r="F436" s="120"/>
      <c r="G436" s="121"/>
      <c r="H436" s="120"/>
      <c r="I436" s="121"/>
      <c r="J436" s="121"/>
      <c r="K436" s="53"/>
      <c r="L436" s="120"/>
      <c r="M436" s="120"/>
      <c r="N436" s="120"/>
      <c r="O436" s="120"/>
      <c r="P436" s="120"/>
      <c r="Q436" s="120"/>
    </row>
    <row r="437" spans="6:17" x14ac:dyDescent="0.25">
      <c r="F437" s="120"/>
      <c r="G437" s="121"/>
      <c r="H437" s="120"/>
      <c r="I437" s="121"/>
      <c r="J437" s="121"/>
      <c r="K437" s="53"/>
      <c r="L437" s="120"/>
      <c r="M437" s="120"/>
      <c r="N437" s="120"/>
      <c r="O437" s="120"/>
      <c r="P437" s="120"/>
      <c r="Q437" s="120"/>
    </row>
    <row r="438" spans="6:17" x14ac:dyDescent="0.25">
      <c r="F438" s="120"/>
      <c r="G438" s="121"/>
      <c r="H438" s="120"/>
      <c r="I438" s="121"/>
      <c r="J438" s="121"/>
      <c r="K438" s="53"/>
      <c r="L438" s="120"/>
      <c r="M438" s="120"/>
      <c r="N438" s="120"/>
      <c r="O438" s="120"/>
      <c r="P438" s="120"/>
      <c r="Q438" s="120"/>
    </row>
    <row r="439" spans="6:17" x14ac:dyDescent="0.25">
      <c r="F439" s="120"/>
      <c r="G439" s="121"/>
      <c r="H439" s="120"/>
      <c r="I439" s="121"/>
      <c r="J439" s="121"/>
      <c r="K439" s="53"/>
      <c r="L439" s="120"/>
      <c r="M439" s="120"/>
      <c r="N439" s="120"/>
      <c r="O439" s="120"/>
      <c r="P439" s="120"/>
      <c r="Q439" s="120"/>
    </row>
    <row r="440" spans="6:17" x14ac:dyDescent="0.25">
      <c r="F440" s="120"/>
      <c r="G440" s="121"/>
      <c r="H440" s="120"/>
      <c r="I440" s="121"/>
      <c r="J440" s="121"/>
      <c r="K440" s="53"/>
      <c r="L440" s="120"/>
      <c r="M440" s="120"/>
      <c r="N440" s="120"/>
      <c r="O440" s="120"/>
      <c r="P440" s="120"/>
      <c r="Q440" s="120"/>
    </row>
    <row r="441" spans="6:17" x14ac:dyDescent="0.25">
      <c r="F441" s="120"/>
      <c r="G441" s="121"/>
      <c r="H441" s="120"/>
      <c r="I441" s="121"/>
      <c r="J441" s="121"/>
      <c r="K441" s="53"/>
      <c r="L441" s="120"/>
      <c r="M441" s="120"/>
      <c r="N441" s="120"/>
      <c r="O441" s="120"/>
      <c r="P441" s="120"/>
      <c r="Q441" s="120"/>
    </row>
    <row r="442" spans="6:17" x14ac:dyDescent="0.25">
      <c r="F442" s="120"/>
      <c r="G442" s="121"/>
      <c r="H442" s="120"/>
      <c r="I442" s="121"/>
      <c r="J442" s="121"/>
      <c r="K442" s="53"/>
      <c r="L442" s="120"/>
      <c r="M442" s="120"/>
      <c r="N442" s="120"/>
      <c r="O442" s="120"/>
      <c r="P442" s="120"/>
      <c r="Q442" s="120"/>
    </row>
    <row r="443" spans="6:17" x14ac:dyDescent="0.25">
      <c r="F443" s="120"/>
      <c r="G443" s="121"/>
      <c r="H443" s="120"/>
      <c r="I443" s="121"/>
      <c r="J443" s="121"/>
      <c r="K443" s="53"/>
      <c r="L443" s="120"/>
      <c r="M443" s="120"/>
      <c r="N443" s="120"/>
      <c r="O443" s="120"/>
      <c r="P443" s="120"/>
      <c r="Q443" s="120"/>
    </row>
    <row r="444" spans="6:17" x14ac:dyDescent="0.25">
      <c r="F444" s="120"/>
      <c r="G444" s="121"/>
      <c r="H444" s="120"/>
      <c r="I444" s="121"/>
      <c r="J444" s="121"/>
      <c r="K444" s="53"/>
      <c r="L444" s="120"/>
      <c r="M444" s="120"/>
      <c r="N444" s="120"/>
      <c r="O444" s="120"/>
      <c r="P444" s="120"/>
      <c r="Q444" s="120"/>
    </row>
    <row r="445" spans="6:17" x14ac:dyDescent="0.25">
      <c r="F445" s="120"/>
      <c r="G445" s="121"/>
      <c r="H445" s="120"/>
      <c r="I445" s="121"/>
      <c r="J445" s="121"/>
      <c r="K445" s="53"/>
      <c r="L445" s="120"/>
      <c r="M445" s="120"/>
      <c r="N445" s="120"/>
      <c r="O445" s="120"/>
      <c r="P445" s="120"/>
      <c r="Q445" s="120"/>
    </row>
    <row r="446" spans="6:17" x14ac:dyDescent="0.25">
      <c r="F446" s="120"/>
      <c r="G446" s="121"/>
      <c r="H446" s="120"/>
      <c r="I446" s="121"/>
      <c r="J446" s="121"/>
      <c r="K446" s="53"/>
      <c r="L446" s="120"/>
      <c r="M446" s="120"/>
      <c r="N446" s="120"/>
      <c r="O446" s="120"/>
      <c r="P446" s="120"/>
      <c r="Q446" s="120"/>
    </row>
    <row r="447" spans="6:17" x14ac:dyDescent="0.25">
      <c r="F447" s="120"/>
      <c r="G447" s="121"/>
      <c r="H447" s="120"/>
      <c r="I447" s="121"/>
      <c r="J447" s="121"/>
      <c r="K447" s="53"/>
      <c r="L447" s="120"/>
      <c r="M447" s="120"/>
      <c r="N447" s="120"/>
      <c r="O447" s="120"/>
      <c r="P447" s="120"/>
      <c r="Q447" s="120"/>
    </row>
    <row r="448" spans="6:17" x14ac:dyDescent="0.25">
      <c r="F448" s="120"/>
      <c r="G448" s="121"/>
      <c r="H448" s="120"/>
      <c r="I448" s="121"/>
      <c r="J448" s="121"/>
      <c r="K448" s="53"/>
      <c r="L448" s="120"/>
      <c r="M448" s="120"/>
      <c r="N448" s="120"/>
      <c r="O448" s="120"/>
      <c r="P448" s="120"/>
      <c r="Q448" s="120"/>
    </row>
    <row r="449" spans="6:17" x14ac:dyDescent="0.25">
      <c r="F449" s="120"/>
      <c r="G449" s="121"/>
      <c r="H449" s="120"/>
      <c r="I449" s="121"/>
      <c r="J449" s="121"/>
      <c r="K449" s="53"/>
      <c r="L449" s="120"/>
      <c r="M449" s="120"/>
      <c r="N449" s="120"/>
      <c r="O449" s="120"/>
      <c r="P449" s="120"/>
      <c r="Q449" s="120"/>
    </row>
    <row r="450" spans="6:17" x14ac:dyDescent="0.25">
      <c r="F450" s="120"/>
      <c r="G450" s="121"/>
      <c r="H450" s="120"/>
      <c r="I450" s="121"/>
      <c r="J450" s="121"/>
      <c r="K450" s="53"/>
      <c r="L450" s="120"/>
      <c r="M450" s="120"/>
      <c r="N450" s="120"/>
      <c r="O450" s="120"/>
      <c r="P450" s="120"/>
      <c r="Q450" s="120"/>
    </row>
    <row r="451" spans="6:17" x14ac:dyDescent="0.25">
      <c r="F451" s="120"/>
      <c r="G451" s="121"/>
      <c r="H451" s="120"/>
      <c r="I451" s="121"/>
      <c r="J451" s="121"/>
      <c r="K451" s="53"/>
      <c r="L451" s="120"/>
      <c r="M451" s="120"/>
      <c r="N451" s="120"/>
      <c r="O451" s="120"/>
      <c r="P451" s="120"/>
      <c r="Q451" s="120"/>
    </row>
    <row r="452" spans="6:17" x14ac:dyDescent="0.25">
      <c r="F452" s="120"/>
      <c r="G452" s="121"/>
      <c r="H452" s="120"/>
      <c r="I452" s="121"/>
      <c r="J452" s="121"/>
      <c r="K452" s="53"/>
      <c r="L452" s="120"/>
      <c r="M452" s="120"/>
      <c r="N452" s="120"/>
      <c r="O452" s="120"/>
      <c r="P452" s="120"/>
      <c r="Q452" s="120"/>
    </row>
    <row r="453" spans="6:17" x14ac:dyDescent="0.25">
      <c r="F453" s="120"/>
      <c r="G453" s="121"/>
      <c r="H453" s="120"/>
      <c r="I453" s="121"/>
      <c r="J453" s="121"/>
      <c r="K453" s="53"/>
      <c r="L453" s="120"/>
      <c r="M453" s="120"/>
      <c r="N453" s="120"/>
      <c r="O453" s="120"/>
      <c r="P453" s="120"/>
      <c r="Q453" s="120"/>
    </row>
    <row r="454" spans="6:17" x14ac:dyDescent="0.25">
      <c r="F454" s="120"/>
      <c r="G454" s="121"/>
      <c r="H454" s="120"/>
      <c r="I454" s="121"/>
      <c r="J454" s="121"/>
      <c r="K454" s="53"/>
      <c r="L454" s="120"/>
      <c r="M454" s="120"/>
      <c r="N454" s="120"/>
      <c r="O454" s="120"/>
      <c r="P454" s="120"/>
      <c r="Q454" s="120"/>
    </row>
    <row r="455" spans="6:17" x14ac:dyDescent="0.25">
      <c r="F455" s="120"/>
      <c r="G455" s="121"/>
      <c r="H455" s="120"/>
      <c r="I455" s="121"/>
      <c r="J455" s="121"/>
      <c r="K455" s="53"/>
      <c r="L455" s="120"/>
      <c r="M455" s="120"/>
      <c r="N455" s="120"/>
      <c r="O455" s="120"/>
      <c r="P455" s="120"/>
      <c r="Q455" s="120"/>
    </row>
    <row r="456" spans="6:17" x14ac:dyDescent="0.25">
      <c r="F456" s="120"/>
      <c r="G456" s="121"/>
      <c r="H456" s="120"/>
      <c r="I456" s="121"/>
      <c r="J456" s="121"/>
      <c r="K456" s="53"/>
      <c r="L456" s="120"/>
      <c r="M456" s="120"/>
      <c r="N456" s="120"/>
      <c r="O456" s="120"/>
      <c r="P456" s="120"/>
      <c r="Q456" s="120"/>
    </row>
    <row r="457" spans="6:17" x14ac:dyDescent="0.25">
      <c r="F457" s="120"/>
      <c r="G457" s="121"/>
      <c r="H457" s="120"/>
      <c r="I457" s="121"/>
      <c r="J457" s="121"/>
      <c r="K457" s="53"/>
      <c r="L457" s="120"/>
      <c r="M457" s="120"/>
      <c r="N457" s="120"/>
      <c r="O457" s="120"/>
      <c r="P457" s="120"/>
      <c r="Q457" s="120"/>
    </row>
    <row r="458" spans="6:17" x14ac:dyDescent="0.25">
      <c r="F458" s="120"/>
      <c r="G458" s="121"/>
      <c r="H458" s="120"/>
      <c r="I458" s="121"/>
      <c r="J458" s="121"/>
      <c r="K458" s="53"/>
      <c r="L458" s="120"/>
      <c r="M458" s="120"/>
      <c r="N458" s="120"/>
      <c r="O458" s="120"/>
      <c r="P458" s="120"/>
      <c r="Q458" s="120"/>
    </row>
    <row r="459" spans="6:17" x14ac:dyDescent="0.25">
      <c r="F459" s="120"/>
      <c r="G459" s="121"/>
      <c r="H459" s="120"/>
      <c r="I459" s="121"/>
      <c r="J459" s="121"/>
      <c r="K459" s="53"/>
      <c r="L459" s="120"/>
      <c r="M459" s="120"/>
      <c r="N459" s="120"/>
      <c r="O459" s="120"/>
      <c r="P459" s="120"/>
      <c r="Q459" s="120"/>
    </row>
    <row r="460" spans="6:17" x14ac:dyDescent="0.25">
      <c r="F460" s="120"/>
      <c r="G460" s="121"/>
      <c r="H460" s="120"/>
      <c r="I460" s="121"/>
      <c r="J460" s="121"/>
      <c r="K460" s="53"/>
      <c r="L460" s="120"/>
      <c r="M460" s="120"/>
      <c r="N460" s="120"/>
      <c r="O460" s="120"/>
      <c r="P460" s="120"/>
      <c r="Q460" s="120"/>
    </row>
    <row r="461" spans="6:17" x14ac:dyDescent="0.25">
      <c r="F461" s="120"/>
      <c r="G461" s="121"/>
      <c r="H461" s="120"/>
      <c r="I461" s="121"/>
      <c r="J461" s="121"/>
      <c r="K461" s="53"/>
      <c r="L461" s="120"/>
      <c r="M461" s="120"/>
      <c r="N461" s="120"/>
      <c r="O461" s="120"/>
      <c r="P461" s="120"/>
      <c r="Q461" s="120"/>
    </row>
    <row r="462" spans="6:17" x14ac:dyDescent="0.25">
      <c r="F462" s="120"/>
      <c r="G462" s="121"/>
      <c r="H462" s="120"/>
      <c r="I462" s="121"/>
      <c r="J462" s="121"/>
      <c r="K462" s="53"/>
      <c r="L462" s="120"/>
      <c r="M462" s="120"/>
      <c r="N462" s="120"/>
      <c r="O462" s="120"/>
      <c r="P462" s="120"/>
      <c r="Q462" s="120"/>
    </row>
    <row r="463" spans="6:17" x14ac:dyDescent="0.25">
      <c r="F463" s="120"/>
      <c r="G463" s="121"/>
      <c r="H463" s="120"/>
      <c r="I463" s="121"/>
      <c r="J463" s="121"/>
      <c r="K463" s="53"/>
      <c r="L463" s="120"/>
      <c r="M463" s="120"/>
      <c r="N463" s="120"/>
      <c r="O463" s="120"/>
      <c r="P463" s="120"/>
      <c r="Q463" s="120"/>
    </row>
    <row r="464" spans="6:17" x14ac:dyDescent="0.25">
      <c r="F464" s="120"/>
      <c r="G464" s="121"/>
      <c r="H464" s="120"/>
      <c r="I464" s="121"/>
      <c r="J464" s="121"/>
      <c r="K464" s="53"/>
      <c r="L464" s="120"/>
      <c r="M464" s="120"/>
      <c r="N464" s="120"/>
      <c r="O464" s="120"/>
      <c r="P464" s="120"/>
      <c r="Q464" s="120"/>
    </row>
    <row r="465" spans="6:17" x14ac:dyDescent="0.25">
      <c r="F465" s="120"/>
      <c r="G465" s="121"/>
      <c r="H465" s="120"/>
      <c r="I465" s="121"/>
      <c r="J465" s="121"/>
      <c r="K465" s="53"/>
      <c r="L465" s="120"/>
      <c r="M465" s="120"/>
      <c r="N465" s="120"/>
      <c r="O465" s="120"/>
      <c r="P465" s="120"/>
      <c r="Q465" s="120"/>
    </row>
    <row r="466" spans="6:17" x14ac:dyDescent="0.25">
      <c r="F466" s="120"/>
      <c r="G466" s="121"/>
      <c r="H466" s="120"/>
      <c r="I466" s="121"/>
      <c r="J466" s="121"/>
      <c r="K466" s="53"/>
      <c r="L466" s="120"/>
      <c r="M466" s="120"/>
      <c r="N466" s="120"/>
      <c r="O466" s="120"/>
      <c r="P466" s="120"/>
      <c r="Q466" s="120"/>
    </row>
    <row r="467" spans="6:17" x14ac:dyDescent="0.25">
      <c r="F467" s="120"/>
      <c r="G467" s="121"/>
      <c r="H467" s="120"/>
      <c r="I467" s="121"/>
      <c r="J467" s="121"/>
      <c r="K467" s="53"/>
      <c r="L467" s="120"/>
      <c r="M467" s="120"/>
      <c r="N467" s="120"/>
      <c r="O467" s="120"/>
      <c r="P467" s="120"/>
      <c r="Q467" s="120"/>
    </row>
    <row r="468" spans="6:17" x14ac:dyDescent="0.25">
      <c r="F468" s="120"/>
      <c r="G468" s="121"/>
      <c r="H468" s="120"/>
      <c r="I468" s="121"/>
      <c r="J468" s="121"/>
      <c r="K468" s="53"/>
      <c r="L468" s="120"/>
      <c r="M468" s="120"/>
      <c r="N468" s="120"/>
      <c r="O468" s="120"/>
      <c r="P468" s="120"/>
      <c r="Q468" s="120"/>
    </row>
    <row r="469" spans="6:17" x14ac:dyDescent="0.25">
      <c r="F469" s="120"/>
      <c r="G469" s="121"/>
      <c r="H469" s="120"/>
      <c r="I469" s="121"/>
      <c r="J469" s="121"/>
      <c r="K469" s="53"/>
      <c r="L469" s="120"/>
      <c r="M469" s="120"/>
      <c r="N469" s="120"/>
      <c r="O469" s="120"/>
      <c r="P469" s="120"/>
      <c r="Q469" s="120"/>
    </row>
    <row r="470" spans="6:17" x14ac:dyDescent="0.25">
      <c r="F470" s="120"/>
      <c r="G470" s="121"/>
      <c r="H470" s="120"/>
      <c r="I470" s="121"/>
      <c r="J470" s="121"/>
      <c r="K470" s="53"/>
      <c r="L470" s="120"/>
      <c r="M470" s="120"/>
      <c r="N470" s="120"/>
      <c r="O470" s="120"/>
      <c r="P470" s="120"/>
      <c r="Q470" s="120"/>
    </row>
    <row r="471" spans="6:17" x14ac:dyDescent="0.25">
      <c r="F471" s="120"/>
      <c r="G471" s="121"/>
      <c r="H471" s="120"/>
      <c r="I471" s="121"/>
      <c r="J471" s="121"/>
      <c r="K471" s="53"/>
      <c r="L471" s="120"/>
      <c r="M471" s="120"/>
      <c r="N471" s="120"/>
      <c r="O471" s="120"/>
      <c r="P471" s="120"/>
      <c r="Q471" s="120"/>
    </row>
    <row r="472" spans="6:17" x14ac:dyDescent="0.25">
      <c r="F472" s="120"/>
      <c r="G472" s="121"/>
      <c r="H472" s="120"/>
      <c r="I472" s="121"/>
      <c r="J472" s="121"/>
      <c r="K472" s="53"/>
      <c r="L472" s="120"/>
      <c r="M472" s="120"/>
      <c r="N472" s="120"/>
      <c r="O472" s="120"/>
      <c r="P472" s="120"/>
      <c r="Q472" s="120"/>
    </row>
    <row r="473" spans="6:17" x14ac:dyDescent="0.25">
      <c r="F473" s="120"/>
      <c r="G473" s="121"/>
      <c r="H473" s="120"/>
      <c r="I473" s="121"/>
      <c r="J473" s="121"/>
      <c r="K473" s="53"/>
      <c r="L473" s="120"/>
      <c r="M473" s="120"/>
      <c r="N473" s="120"/>
      <c r="O473" s="120"/>
      <c r="P473" s="120"/>
      <c r="Q473" s="120"/>
    </row>
    <row r="474" spans="6:17" x14ac:dyDescent="0.25">
      <c r="F474" s="120"/>
      <c r="G474" s="121"/>
      <c r="H474" s="120"/>
      <c r="I474" s="121"/>
      <c r="J474" s="121"/>
      <c r="K474" s="53"/>
      <c r="L474" s="120"/>
      <c r="M474" s="120"/>
      <c r="N474" s="120"/>
      <c r="O474" s="120"/>
      <c r="P474" s="120"/>
      <c r="Q474" s="120"/>
    </row>
    <row r="475" spans="6:17" x14ac:dyDescent="0.25">
      <c r="F475" s="120"/>
      <c r="G475" s="121"/>
      <c r="H475" s="120"/>
      <c r="I475" s="121"/>
      <c r="J475" s="121"/>
      <c r="K475" s="53"/>
      <c r="L475" s="120"/>
      <c r="M475" s="120"/>
      <c r="N475" s="120"/>
      <c r="O475" s="120"/>
      <c r="P475" s="120"/>
      <c r="Q475" s="120"/>
    </row>
    <row r="476" spans="6:17" x14ac:dyDescent="0.25">
      <c r="F476" s="120"/>
      <c r="G476" s="121"/>
      <c r="H476" s="120"/>
      <c r="I476" s="121"/>
      <c r="J476" s="121"/>
      <c r="K476" s="53"/>
      <c r="L476" s="120"/>
      <c r="M476" s="120"/>
      <c r="N476" s="120"/>
      <c r="O476" s="120"/>
      <c r="P476" s="120"/>
      <c r="Q476" s="120"/>
    </row>
    <row r="477" spans="6:17" x14ac:dyDescent="0.25">
      <c r="F477" s="120"/>
      <c r="G477" s="121"/>
      <c r="H477" s="120"/>
      <c r="I477" s="121"/>
      <c r="J477" s="121"/>
      <c r="K477" s="53"/>
      <c r="L477" s="120"/>
      <c r="M477" s="120"/>
      <c r="N477" s="120"/>
      <c r="O477" s="120"/>
      <c r="P477" s="120"/>
      <c r="Q477" s="120"/>
    </row>
    <row r="478" spans="6:17" x14ac:dyDescent="0.25">
      <c r="F478" s="120"/>
      <c r="G478" s="121"/>
      <c r="H478" s="120"/>
      <c r="I478" s="121"/>
      <c r="J478" s="121"/>
      <c r="K478" s="53"/>
      <c r="L478" s="120"/>
      <c r="M478" s="120"/>
      <c r="N478" s="120"/>
      <c r="O478" s="120"/>
      <c r="P478" s="120"/>
      <c r="Q478" s="120"/>
    </row>
    <row r="479" spans="6:17" x14ac:dyDescent="0.25">
      <c r="F479" s="120"/>
      <c r="G479" s="121"/>
      <c r="H479" s="120"/>
      <c r="I479" s="121"/>
      <c r="J479" s="121"/>
      <c r="K479" s="53"/>
      <c r="L479" s="120"/>
      <c r="M479" s="120"/>
      <c r="N479" s="120"/>
      <c r="O479" s="120"/>
      <c r="P479" s="120"/>
      <c r="Q479" s="120"/>
    </row>
    <row r="480" spans="6:17" x14ac:dyDescent="0.25">
      <c r="F480" s="120"/>
      <c r="G480" s="121"/>
      <c r="H480" s="120"/>
      <c r="I480" s="121"/>
      <c r="J480" s="121"/>
      <c r="K480" s="53"/>
      <c r="L480" s="120"/>
      <c r="M480" s="120"/>
      <c r="N480" s="120"/>
      <c r="O480" s="120"/>
      <c r="P480" s="120"/>
      <c r="Q480" s="120"/>
    </row>
    <row r="481" spans="6:17" x14ac:dyDescent="0.25">
      <c r="F481" s="120"/>
      <c r="G481" s="121"/>
      <c r="H481" s="120"/>
      <c r="I481" s="121"/>
      <c r="J481" s="121"/>
      <c r="K481" s="53"/>
      <c r="L481" s="120"/>
      <c r="M481" s="120"/>
      <c r="N481" s="120"/>
      <c r="O481" s="120"/>
      <c r="P481" s="120"/>
      <c r="Q481" s="120"/>
    </row>
    <row r="482" spans="6:17" x14ac:dyDescent="0.25">
      <c r="F482" s="120"/>
      <c r="G482" s="121"/>
      <c r="H482" s="120"/>
      <c r="I482" s="121"/>
      <c r="J482" s="121"/>
      <c r="K482" s="53"/>
      <c r="L482" s="120"/>
      <c r="M482" s="120"/>
      <c r="N482" s="120"/>
      <c r="O482" s="120"/>
      <c r="P482" s="120"/>
      <c r="Q482" s="120"/>
    </row>
    <row r="483" spans="6:17" x14ac:dyDescent="0.25">
      <c r="F483" s="120"/>
      <c r="G483" s="121"/>
      <c r="H483" s="120"/>
      <c r="I483" s="121"/>
      <c r="J483" s="121"/>
      <c r="K483" s="53"/>
      <c r="L483" s="120"/>
      <c r="M483" s="120"/>
      <c r="N483" s="120"/>
      <c r="O483" s="120"/>
      <c r="P483" s="120"/>
      <c r="Q483" s="120"/>
    </row>
    <row r="484" spans="6:17" x14ac:dyDescent="0.25">
      <c r="F484" s="120"/>
      <c r="G484" s="121"/>
      <c r="H484" s="120"/>
      <c r="I484" s="121"/>
      <c r="J484" s="121"/>
      <c r="K484" s="53"/>
      <c r="L484" s="120"/>
      <c r="M484" s="120"/>
      <c r="N484" s="120"/>
      <c r="O484" s="120"/>
      <c r="P484" s="120"/>
      <c r="Q484" s="120"/>
    </row>
    <row r="485" spans="6:17" x14ac:dyDescent="0.25">
      <c r="F485" s="120"/>
      <c r="G485" s="121"/>
      <c r="H485" s="120"/>
      <c r="I485" s="121"/>
      <c r="J485" s="121"/>
      <c r="K485" s="53"/>
      <c r="L485" s="120"/>
      <c r="M485" s="120"/>
      <c r="N485" s="120"/>
      <c r="O485" s="120"/>
      <c r="P485" s="120"/>
      <c r="Q485" s="120"/>
    </row>
    <row r="486" spans="6:17" x14ac:dyDescent="0.25">
      <c r="F486" s="120"/>
      <c r="G486" s="121"/>
      <c r="H486" s="120"/>
      <c r="I486" s="121"/>
      <c r="J486" s="121"/>
      <c r="K486" s="53"/>
      <c r="L486" s="120"/>
      <c r="M486" s="120"/>
      <c r="N486" s="120"/>
      <c r="O486" s="120"/>
      <c r="P486" s="120"/>
      <c r="Q486" s="120"/>
    </row>
    <row r="487" spans="6:17" x14ac:dyDescent="0.25">
      <c r="F487" s="120"/>
      <c r="G487" s="121"/>
      <c r="H487" s="120"/>
      <c r="I487" s="121"/>
      <c r="J487" s="121"/>
      <c r="K487" s="53"/>
      <c r="L487" s="120"/>
      <c r="M487" s="120"/>
      <c r="N487" s="120"/>
      <c r="O487" s="120"/>
      <c r="P487" s="120"/>
      <c r="Q487" s="120"/>
    </row>
    <row r="488" spans="6:17" x14ac:dyDescent="0.25">
      <c r="F488" s="120"/>
      <c r="G488" s="121"/>
      <c r="H488" s="120"/>
      <c r="I488" s="121"/>
      <c r="J488" s="121"/>
      <c r="K488" s="53"/>
      <c r="L488" s="120"/>
      <c r="M488" s="120"/>
      <c r="N488" s="120"/>
      <c r="O488" s="120"/>
      <c r="P488" s="120"/>
      <c r="Q488" s="120"/>
    </row>
    <row r="489" spans="6:17" x14ac:dyDescent="0.25">
      <c r="F489" s="120"/>
      <c r="G489" s="121"/>
      <c r="H489" s="120"/>
      <c r="I489" s="121"/>
      <c r="J489" s="121"/>
      <c r="K489" s="53"/>
      <c r="L489" s="120"/>
      <c r="M489" s="120"/>
      <c r="N489" s="120"/>
      <c r="O489" s="120"/>
      <c r="P489" s="120"/>
      <c r="Q489" s="120"/>
    </row>
    <row r="490" spans="6:17" x14ac:dyDescent="0.25">
      <c r="F490" s="120"/>
      <c r="G490" s="121"/>
      <c r="H490" s="120"/>
      <c r="I490" s="121"/>
      <c r="J490" s="121"/>
      <c r="K490" s="53"/>
      <c r="L490" s="120"/>
      <c r="M490" s="120"/>
      <c r="N490" s="120"/>
      <c r="O490" s="120"/>
      <c r="P490" s="120"/>
      <c r="Q490" s="120"/>
    </row>
    <row r="491" spans="6:17" x14ac:dyDescent="0.25">
      <c r="F491" s="120"/>
      <c r="G491" s="121"/>
      <c r="H491" s="120"/>
      <c r="I491" s="121"/>
      <c r="J491" s="121"/>
      <c r="K491" s="53"/>
      <c r="L491" s="120"/>
      <c r="M491" s="120"/>
      <c r="N491" s="120"/>
      <c r="O491" s="120"/>
      <c r="P491" s="120"/>
      <c r="Q491" s="120"/>
    </row>
    <row r="492" spans="6:17" x14ac:dyDescent="0.25">
      <c r="F492" s="120"/>
      <c r="G492" s="121"/>
      <c r="H492" s="120"/>
      <c r="I492" s="121"/>
      <c r="J492" s="121"/>
      <c r="K492" s="53"/>
      <c r="L492" s="120"/>
      <c r="M492" s="120"/>
      <c r="N492" s="120"/>
      <c r="O492" s="120"/>
      <c r="P492" s="120"/>
      <c r="Q492" s="120"/>
    </row>
    <row r="493" spans="6:17" x14ac:dyDescent="0.25">
      <c r="F493" s="120"/>
      <c r="G493" s="121"/>
      <c r="H493" s="120"/>
      <c r="I493" s="121"/>
      <c r="J493" s="121"/>
      <c r="K493" s="53"/>
      <c r="L493" s="120"/>
      <c r="M493" s="120"/>
      <c r="N493" s="120"/>
      <c r="O493" s="120"/>
      <c r="P493" s="120"/>
      <c r="Q493" s="120"/>
    </row>
    <row r="494" spans="6:17" x14ac:dyDescent="0.25">
      <c r="F494" s="120"/>
      <c r="G494" s="121"/>
      <c r="H494" s="120"/>
      <c r="I494" s="121"/>
      <c r="J494" s="121"/>
      <c r="K494" s="53"/>
      <c r="L494" s="120"/>
      <c r="M494" s="120"/>
      <c r="N494" s="120"/>
      <c r="O494" s="120"/>
      <c r="P494" s="120"/>
      <c r="Q494" s="120"/>
    </row>
    <row r="495" spans="6:17" x14ac:dyDescent="0.25">
      <c r="F495" s="120"/>
      <c r="G495" s="121"/>
      <c r="H495" s="120"/>
      <c r="I495" s="121"/>
      <c r="J495" s="121"/>
      <c r="K495" s="53"/>
      <c r="L495" s="120"/>
      <c r="M495" s="120"/>
      <c r="N495" s="120"/>
      <c r="O495" s="120"/>
      <c r="P495" s="120"/>
      <c r="Q495" s="120"/>
    </row>
    <row r="496" spans="6:17" x14ac:dyDescent="0.25">
      <c r="F496" s="120"/>
      <c r="G496" s="121"/>
      <c r="H496" s="120"/>
      <c r="I496" s="121"/>
      <c r="J496" s="121"/>
      <c r="K496" s="53"/>
      <c r="L496" s="120"/>
      <c r="M496" s="120"/>
      <c r="N496" s="120"/>
      <c r="O496" s="120"/>
      <c r="P496" s="120"/>
      <c r="Q496" s="120"/>
    </row>
    <row r="497" spans="6:17" x14ac:dyDescent="0.25">
      <c r="F497" s="120"/>
      <c r="G497" s="121"/>
      <c r="H497" s="120"/>
      <c r="I497" s="121"/>
      <c r="J497" s="121"/>
      <c r="K497" s="53"/>
      <c r="L497" s="120"/>
      <c r="M497" s="120"/>
      <c r="N497" s="120"/>
      <c r="O497" s="120"/>
      <c r="P497" s="120"/>
      <c r="Q497" s="120"/>
    </row>
    <row r="498" spans="6:17" x14ac:dyDescent="0.25">
      <c r="F498" s="120"/>
      <c r="G498" s="121"/>
      <c r="H498" s="120"/>
      <c r="I498" s="121"/>
      <c r="J498" s="121"/>
      <c r="K498" s="53"/>
      <c r="L498" s="120"/>
      <c r="M498" s="120"/>
      <c r="N498" s="120"/>
      <c r="O498" s="120"/>
      <c r="P498" s="120"/>
      <c r="Q498" s="120"/>
    </row>
    <row r="499" spans="6:17" x14ac:dyDescent="0.25">
      <c r="F499" s="120"/>
      <c r="G499" s="121"/>
      <c r="H499" s="120"/>
      <c r="I499" s="121"/>
      <c r="J499" s="121"/>
      <c r="K499" s="53"/>
      <c r="L499" s="120"/>
      <c r="M499" s="120"/>
      <c r="N499" s="120"/>
      <c r="O499" s="120"/>
      <c r="P499" s="120"/>
      <c r="Q499" s="120"/>
    </row>
    <row r="500" spans="6:17" x14ac:dyDescent="0.25">
      <c r="F500" s="120"/>
      <c r="G500" s="121"/>
      <c r="H500" s="120"/>
      <c r="I500" s="121"/>
      <c r="J500" s="121"/>
      <c r="K500" s="53"/>
      <c r="L500" s="120"/>
      <c r="M500" s="120"/>
      <c r="N500" s="120"/>
      <c r="O500" s="120"/>
      <c r="P500" s="120"/>
      <c r="Q500" s="120"/>
    </row>
    <row r="501" spans="6:17" x14ac:dyDescent="0.25">
      <c r="F501" s="120"/>
      <c r="G501" s="121"/>
      <c r="H501" s="120"/>
      <c r="I501" s="121"/>
      <c r="J501" s="121"/>
      <c r="K501" s="53"/>
      <c r="L501" s="120"/>
      <c r="M501" s="120"/>
      <c r="N501" s="120"/>
      <c r="O501" s="120"/>
      <c r="P501" s="120"/>
      <c r="Q501" s="120"/>
    </row>
    <row r="502" spans="6:17" x14ac:dyDescent="0.25">
      <c r="F502" s="120"/>
      <c r="G502" s="121"/>
      <c r="H502" s="120"/>
      <c r="I502" s="121"/>
      <c r="J502" s="121"/>
      <c r="K502" s="53"/>
      <c r="L502" s="120"/>
      <c r="M502" s="120"/>
      <c r="N502" s="120"/>
      <c r="O502" s="120"/>
      <c r="P502" s="120"/>
      <c r="Q502" s="120"/>
    </row>
    <row r="503" spans="6:17" x14ac:dyDescent="0.25">
      <c r="F503" s="120"/>
      <c r="G503" s="121"/>
      <c r="H503" s="120"/>
      <c r="I503" s="121"/>
      <c r="J503" s="121"/>
      <c r="K503" s="53"/>
      <c r="L503" s="120"/>
      <c r="M503" s="120"/>
      <c r="N503" s="120"/>
      <c r="O503" s="120"/>
      <c r="P503" s="120"/>
      <c r="Q503" s="120"/>
    </row>
    <row r="504" spans="6:17" x14ac:dyDescent="0.25">
      <c r="F504" s="120"/>
      <c r="G504" s="121"/>
      <c r="H504" s="120"/>
      <c r="I504" s="121"/>
      <c r="J504" s="121"/>
      <c r="K504" s="53"/>
      <c r="L504" s="120"/>
      <c r="M504" s="120"/>
      <c r="N504" s="120"/>
      <c r="O504" s="120"/>
      <c r="P504" s="120"/>
      <c r="Q504" s="120"/>
    </row>
    <row r="505" spans="6:17" x14ac:dyDescent="0.25">
      <c r="F505" s="120"/>
      <c r="G505" s="121"/>
      <c r="H505" s="120"/>
      <c r="I505" s="121"/>
      <c r="J505" s="121"/>
      <c r="K505" s="53"/>
      <c r="L505" s="120"/>
      <c r="M505" s="120"/>
      <c r="N505" s="120"/>
      <c r="O505" s="120"/>
      <c r="P505" s="120"/>
      <c r="Q505" s="120"/>
    </row>
    <row r="506" spans="6:17" x14ac:dyDescent="0.25">
      <c r="F506" s="120"/>
      <c r="G506" s="121"/>
      <c r="H506" s="120"/>
      <c r="I506" s="121"/>
      <c r="J506" s="121"/>
      <c r="K506" s="53"/>
      <c r="L506" s="120"/>
      <c r="M506" s="120"/>
      <c r="N506" s="120"/>
      <c r="O506" s="120"/>
      <c r="P506" s="120"/>
      <c r="Q506" s="120"/>
    </row>
    <row r="507" spans="6:17" x14ac:dyDescent="0.25">
      <c r="F507" s="120"/>
      <c r="G507" s="121"/>
      <c r="H507" s="120"/>
      <c r="I507" s="121"/>
      <c r="J507" s="121"/>
      <c r="K507" s="53"/>
      <c r="L507" s="120"/>
      <c r="M507" s="120"/>
      <c r="N507" s="120"/>
      <c r="O507" s="120"/>
      <c r="P507" s="120"/>
      <c r="Q507" s="120"/>
    </row>
    <row r="508" spans="6:17" x14ac:dyDescent="0.25">
      <c r="F508" s="120"/>
      <c r="G508" s="121"/>
      <c r="H508" s="120"/>
      <c r="I508" s="121"/>
      <c r="J508" s="121"/>
      <c r="K508" s="53"/>
      <c r="L508" s="120"/>
      <c r="M508" s="120"/>
      <c r="N508" s="120"/>
      <c r="O508" s="120"/>
      <c r="P508" s="120"/>
      <c r="Q508" s="120"/>
    </row>
    <row r="509" spans="6:17" x14ac:dyDescent="0.25">
      <c r="F509" s="120"/>
      <c r="G509" s="121"/>
      <c r="H509" s="120"/>
      <c r="I509" s="121"/>
      <c r="J509" s="121"/>
      <c r="K509" s="53"/>
      <c r="L509" s="120"/>
      <c r="M509" s="120"/>
      <c r="N509" s="120"/>
      <c r="O509" s="120"/>
      <c r="P509" s="120"/>
      <c r="Q509" s="120"/>
    </row>
    <row r="510" spans="6:17" x14ac:dyDescent="0.25">
      <c r="F510" s="120"/>
      <c r="G510" s="121"/>
      <c r="H510" s="120"/>
      <c r="I510" s="121"/>
      <c r="J510" s="121"/>
      <c r="K510" s="53"/>
      <c r="L510" s="120"/>
      <c r="M510" s="120"/>
      <c r="N510" s="120"/>
      <c r="O510" s="120"/>
      <c r="P510" s="120"/>
      <c r="Q510" s="120"/>
    </row>
    <row r="511" spans="6:17" x14ac:dyDescent="0.25">
      <c r="F511" s="120"/>
      <c r="G511" s="121"/>
      <c r="H511" s="120"/>
      <c r="I511" s="121"/>
      <c r="J511" s="121"/>
      <c r="K511" s="53"/>
      <c r="L511" s="120"/>
      <c r="M511" s="120"/>
      <c r="N511" s="120"/>
      <c r="O511" s="120"/>
      <c r="P511" s="120"/>
      <c r="Q511" s="120"/>
    </row>
    <row r="512" spans="6:17" x14ac:dyDescent="0.25">
      <c r="F512" s="120"/>
      <c r="G512" s="121"/>
      <c r="H512" s="120"/>
      <c r="I512" s="121"/>
      <c r="J512" s="121"/>
      <c r="K512" s="53"/>
      <c r="L512" s="120"/>
      <c r="M512" s="120"/>
      <c r="N512" s="120"/>
      <c r="O512" s="120"/>
      <c r="P512" s="120"/>
      <c r="Q512" s="120"/>
    </row>
    <row r="513" spans="6:17" x14ac:dyDescent="0.25">
      <c r="F513" s="120"/>
      <c r="G513" s="121"/>
      <c r="H513" s="120"/>
      <c r="I513" s="121"/>
      <c r="J513" s="121"/>
      <c r="K513" s="53"/>
      <c r="L513" s="120"/>
      <c r="M513" s="120"/>
      <c r="N513" s="120"/>
      <c r="O513" s="120"/>
      <c r="P513" s="120"/>
      <c r="Q513" s="120"/>
    </row>
    <row r="514" spans="6:17" x14ac:dyDescent="0.25">
      <c r="F514" s="120"/>
      <c r="G514" s="121"/>
      <c r="H514" s="120"/>
      <c r="I514" s="121"/>
      <c r="J514" s="121"/>
      <c r="K514" s="53"/>
      <c r="L514" s="120"/>
      <c r="M514" s="120"/>
      <c r="N514" s="120"/>
      <c r="O514" s="120"/>
      <c r="P514" s="120"/>
      <c r="Q514" s="120"/>
    </row>
    <row r="515" spans="6:17" x14ac:dyDescent="0.25">
      <c r="F515" s="120"/>
      <c r="G515" s="121"/>
      <c r="H515" s="120"/>
      <c r="I515" s="121"/>
      <c r="J515" s="121"/>
      <c r="K515" s="53"/>
      <c r="L515" s="120"/>
      <c r="M515" s="120"/>
      <c r="N515" s="120"/>
      <c r="O515" s="120"/>
      <c r="P515" s="120"/>
      <c r="Q515" s="120"/>
    </row>
    <row r="516" spans="6:17" x14ac:dyDescent="0.25">
      <c r="F516" s="120"/>
      <c r="G516" s="121"/>
      <c r="H516" s="120"/>
      <c r="I516" s="121"/>
      <c r="J516" s="121"/>
      <c r="K516" s="53"/>
      <c r="L516" s="120"/>
      <c r="M516" s="120"/>
      <c r="N516" s="120"/>
      <c r="O516" s="120"/>
      <c r="P516" s="120"/>
      <c r="Q516" s="120"/>
    </row>
    <row r="517" spans="6:17" x14ac:dyDescent="0.25">
      <c r="F517" s="120"/>
      <c r="G517" s="121"/>
      <c r="H517" s="120"/>
      <c r="I517" s="121"/>
      <c r="J517" s="121"/>
      <c r="K517" s="53"/>
      <c r="L517" s="120"/>
      <c r="M517" s="120"/>
      <c r="N517" s="120"/>
      <c r="O517" s="120"/>
      <c r="P517" s="120"/>
      <c r="Q517" s="120"/>
    </row>
    <row r="518" spans="6:17" x14ac:dyDescent="0.25">
      <c r="F518" s="120"/>
      <c r="G518" s="121"/>
      <c r="H518" s="120"/>
      <c r="I518" s="121"/>
      <c r="J518" s="121"/>
      <c r="K518" s="53"/>
      <c r="L518" s="120"/>
      <c r="M518" s="120"/>
      <c r="N518" s="120"/>
      <c r="O518" s="120"/>
      <c r="P518" s="120"/>
      <c r="Q518" s="120"/>
    </row>
    <row r="519" spans="6:17" x14ac:dyDescent="0.25">
      <c r="F519" s="120"/>
      <c r="G519" s="121"/>
      <c r="H519" s="120"/>
      <c r="I519" s="121"/>
      <c r="J519" s="121"/>
      <c r="K519" s="53"/>
      <c r="L519" s="120"/>
      <c r="M519" s="120"/>
      <c r="N519" s="120"/>
      <c r="O519" s="120"/>
      <c r="P519" s="120"/>
      <c r="Q519" s="120"/>
    </row>
    <row r="520" spans="6:17" x14ac:dyDescent="0.25">
      <c r="F520" s="120"/>
      <c r="G520" s="121"/>
      <c r="H520" s="120"/>
      <c r="I520" s="121"/>
      <c r="J520" s="121"/>
      <c r="K520" s="53"/>
      <c r="L520" s="120"/>
      <c r="M520" s="120"/>
      <c r="N520" s="120"/>
      <c r="O520" s="120"/>
      <c r="P520" s="120"/>
      <c r="Q520" s="120"/>
    </row>
    <row r="521" spans="6:17" x14ac:dyDescent="0.25">
      <c r="F521" s="120"/>
      <c r="G521" s="121"/>
      <c r="H521" s="120"/>
      <c r="I521" s="121"/>
      <c r="J521" s="121"/>
      <c r="K521" s="53"/>
      <c r="L521" s="120"/>
      <c r="M521" s="120"/>
      <c r="N521" s="120"/>
      <c r="O521" s="120"/>
      <c r="P521" s="120"/>
      <c r="Q521" s="120"/>
    </row>
    <row r="522" spans="6:17" x14ac:dyDescent="0.25">
      <c r="F522" s="120"/>
      <c r="G522" s="121"/>
      <c r="H522" s="120"/>
      <c r="I522" s="121"/>
      <c r="J522" s="121"/>
      <c r="K522" s="53"/>
      <c r="L522" s="120"/>
      <c r="M522" s="120"/>
      <c r="N522" s="120"/>
      <c r="O522" s="120"/>
      <c r="P522" s="120"/>
      <c r="Q522" s="120"/>
    </row>
    <row r="523" spans="6:17" x14ac:dyDescent="0.25">
      <c r="F523" s="120"/>
      <c r="G523" s="121"/>
      <c r="H523" s="120"/>
      <c r="I523" s="121"/>
      <c r="J523" s="121"/>
      <c r="K523" s="53"/>
      <c r="L523" s="120"/>
      <c r="M523" s="120"/>
      <c r="N523" s="120"/>
      <c r="O523" s="120"/>
      <c r="P523" s="120"/>
      <c r="Q523" s="120"/>
    </row>
    <row r="524" spans="6:17" x14ac:dyDescent="0.25">
      <c r="F524" s="120"/>
      <c r="G524" s="121"/>
      <c r="H524" s="120"/>
      <c r="I524" s="121"/>
      <c r="J524" s="121"/>
      <c r="K524" s="53"/>
      <c r="L524" s="120"/>
      <c r="M524" s="120"/>
      <c r="N524" s="120"/>
      <c r="O524" s="120"/>
      <c r="P524" s="120"/>
      <c r="Q524" s="120"/>
    </row>
    <row r="525" spans="6:17" x14ac:dyDescent="0.25">
      <c r="F525" s="120"/>
      <c r="G525" s="121"/>
      <c r="H525" s="120"/>
      <c r="I525" s="121"/>
      <c r="J525" s="121"/>
      <c r="K525" s="53"/>
      <c r="L525" s="120"/>
      <c r="M525" s="120"/>
      <c r="N525" s="120"/>
      <c r="O525" s="120"/>
      <c r="P525" s="120"/>
      <c r="Q525" s="120"/>
    </row>
    <row r="526" spans="6:17" x14ac:dyDescent="0.25">
      <c r="F526" s="120"/>
      <c r="G526" s="121"/>
      <c r="H526" s="120"/>
      <c r="I526" s="121"/>
      <c r="J526" s="121"/>
      <c r="K526" s="53"/>
      <c r="L526" s="120"/>
      <c r="M526" s="120"/>
      <c r="N526" s="120"/>
      <c r="O526" s="120"/>
      <c r="P526" s="120"/>
      <c r="Q526" s="120"/>
    </row>
    <row r="527" spans="6:17" x14ac:dyDescent="0.25">
      <c r="F527" s="120"/>
      <c r="G527" s="121"/>
      <c r="H527" s="120"/>
      <c r="I527" s="121"/>
      <c r="J527" s="121"/>
      <c r="K527" s="53"/>
      <c r="L527" s="120"/>
      <c r="M527" s="120"/>
      <c r="N527" s="120"/>
      <c r="O527" s="120"/>
      <c r="P527" s="120"/>
      <c r="Q527" s="120"/>
    </row>
    <row r="528" spans="6:17" x14ac:dyDescent="0.25">
      <c r="F528" s="120"/>
      <c r="G528" s="121"/>
      <c r="H528" s="120"/>
      <c r="I528" s="121"/>
      <c r="J528" s="121"/>
      <c r="K528" s="53"/>
      <c r="L528" s="120"/>
      <c r="M528" s="120"/>
      <c r="N528" s="120"/>
      <c r="O528" s="120"/>
      <c r="P528" s="120"/>
      <c r="Q528" s="120"/>
    </row>
    <row r="529" spans="6:17" x14ac:dyDescent="0.25">
      <c r="F529" s="120"/>
      <c r="G529" s="121"/>
      <c r="H529" s="120"/>
      <c r="I529" s="121"/>
      <c r="J529" s="121"/>
      <c r="K529" s="53"/>
      <c r="L529" s="120"/>
      <c r="M529" s="120"/>
      <c r="N529" s="120"/>
      <c r="O529" s="120"/>
      <c r="P529" s="120"/>
      <c r="Q529" s="120"/>
    </row>
    <row r="530" spans="6:17" x14ac:dyDescent="0.25">
      <c r="F530" s="120"/>
      <c r="G530" s="121"/>
      <c r="H530" s="120"/>
      <c r="I530" s="121"/>
      <c r="J530" s="121"/>
      <c r="K530" s="53"/>
      <c r="L530" s="120"/>
      <c r="M530" s="120"/>
      <c r="N530" s="120"/>
      <c r="O530" s="120"/>
      <c r="P530" s="120"/>
      <c r="Q530" s="120"/>
    </row>
    <row r="531" spans="6:17" x14ac:dyDescent="0.25">
      <c r="F531" s="120"/>
      <c r="G531" s="121"/>
      <c r="H531" s="120"/>
      <c r="I531" s="121"/>
      <c r="J531" s="121"/>
      <c r="K531" s="53"/>
      <c r="L531" s="120"/>
      <c r="M531" s="120"/>
      <c r="N531" s="120"/>
      <c r="O531" s="120"/>
      <c r="P531" s="120"/>
      <c r="Q531" s="120"/>
    </row>
    <row r="532" spans="6:17" x14ac:dyDescent="0.25">
      <c r="F532" s="120"/>
      <c r="G532" s="121"/>
      <c r="H532" s="120"/>
      <c r="I532" s="121"/>
      <c r="J532" s="121"/>
      <c r="K532" s="53"/>
      <c r="L532" s="120"/>
      <c r="M532" s="120"/>
      <c r="N532" s="120"/>
      <c r="O532" s="120"/>
      <c r="P532" s="120"/>
      <c r="Q532" s="120"/>
    </row>
    <row r="533" spans="6:17" x14ac:dyDescent="0.25">
      <c r="F533" s="120"/>
      <c r="G533" s="121"/>
      <c r="H533" s="120"/>
      <c r="I533" s="121"/>
      <c r="J533" s="121"/>
      <c r="K533" s="53"/>
      <c r="L533" s="120"/>
      <c r="M533" s="120"/>
      <c r="N533" s="120"/>
      <c r="O533" s="120"/>
      <c r="P533" s="120"/>
      <c r="Q533" s="120"/>
    </row>
    <row r="534" spans="6:17" x14ac:dyDescent="0.25">
      <c r="F534" s="120"/>
      <c r="G534" s="121"/>
      <c r="H534" s="120"/>
      <c r="I534" s="121"/>
      <c r="J534" s="121"/>
      <c r="K534" s="53"/>
      <c r="L534" s="120"/>
      <c r="M534" s="120"/>
      <c r="N534" s="120"/>
      <c r="O534" s="120"/>
      <c r="P534" s="120"/>
      <c r="Q534" s="120"/>
    </row>
    <row r="535" spans="6:17" x14ac:dyDescent="0.25">
      <c r="F535" s="120"/>
      <c r="G535" s="121"/>
      <c r="H535" s="120"/>
      <c r="I535" s="121"/>
      <c r="J535" s="121"/>
      <c r="K535" s="53"/>
      <c r="L535" s="120"/>
      <c r="M535" s="120"/>
      <c r="N535" s="120"/>
      <c r="O535" s="120"/>
      <c r="P535" s="120"/>
      <c r="Q535" s="120"/>
    </row>
    <row r="536" spans="6:17" x14ac:dyDescent="0.25">
      <c r="F536" s="120"/>
      <c r="G536" s="121"/>
      <c r="H536" s="120"/>
      <c r="I536" s="121"/>
      <c r="J536" s="121"/>
      <c r="K536" s="53"/>
      <c r="L536" s="120"/>
      <c r="M536" s="120"/>
      <c r="N536" s="120"/>
      <c r="O536" s="120"/>
      <c r="P536" s="120"/>
      <c r="Q536" s="120"/>
    </row>
    <row r="537" spans="6:17" x14ac:dyDescent="0.25">
      <c r="F537" s="120"/>
      <c r="G537" s="121"/>
      <c r="H537" s="120"/>
      <c r="I537" s="121"/>
      <c r="J537" s="121"/>
      <c r="K537" s="53"/>
      <c r="L537" s="120"/>
      <c r="M537" s="120"/>
      <c r="N537" s="120"/>
      <c r="O537" s="120"/>
      <c r="P537" s="120"/>
      <c r="Q537" s="120"/>
    </row>
    <row r="538" spans="6:17" x14ac:dyDescent="0.25">
      <c r="F538" s="120"/>
      <c r="G538" s="121"/>
      <c r="H538" s="120"/>
      <c r="I538" s="121"/>
      <c r="J538" s="121"/>
      <c r="K538" s="53"/>
      <c r="L538" s="120"/>
      <c r="M538" s="120"/>
      <c r="N538" s="120"/>
      <c r="O538" s="120"/>
      <c r="P538" s="120"/>
      <c r="Q538" s="120"/>
    </row>
    <row r="539" spans="6:17" x14ac:dyDescent="0.25">
      <c r="F539" s="120"/>
      <c r="G539" s="121"/>
      <c r="H539" s="120"/>
      <c r="I539" s="121"/>
      <c r="J539" s="121"/>
      <c r="K539" s="53"/>
      <c r="L539" s="120"/>
      <c r="M539" s="120"/>
      <c r="N539" s="120"/>
      <c r="O539" s="120"/>
      <c r="P539" s="120"/>
      <c r="Q539" s="120"/>
    </row>
    <row r="540" spans="6:17" x14ac:dyDescent="0.25">
      <c r="F540" s="120"/>
      <c r="G540" s="121"/>
      <c r="H540" s="120"/>
      <c r="I540" s="121"/>
      <c r="J540" s="121"/>
      <c r="K540" s="53"/>
      <c r="L540" s="120"/>
      <c r="M540" s="120"/>
      <c r="N540" s="120"/>
      <c r="O540" s="120"/>
      <c r="P540" s="120"/>
      <c r="Q540" s="120"/>
    </row>
    <row r="541" spans="6:17" x14ac:dyDescent="0.25">
      <c r="F541" s="120"/>
      <c r="G541" s="121"/>
      <c r="H541" s="120"/>
      <c r="I541" s="121"/>
      <c r="J541" s="121"/>
      <c r="K541" s="53"/>
      <c r="L541" s="120"/>
      <c r="M541" s="120"/>
      <c r="N541" s="120"/>
      <c r="O541" s="120"/>
      <c r="P541" s="120"/>
      <c r="Q541" s="120"/>
    </row>
    <row r="542" spans="6:17" x14ac:dyDescent="0.25">
      <c r="F542" s="120"/>
      <c r="G542" s="121"/>
      <c r="H542" s="120"/>
      <c r="I542" s="121"/>
      <c r="J542" s="121"/>
      <c r="K542" s="53"/>
      <c r="L542" s="120"/>
      <c r="M542" s="120"/>
      <c r="N542" s="120"/>
      <c r="O542" s="120"/>
      <c r="P542" s="120"/>
      <c r="Q542" s="120"/>
    </row>
    <row r="543" spans="6:17" x14ac:dyDescent="0.25">
      <c r="F543" s="120"/>
      <c r="G543" s="121"/>
      <c r="H543" s="120"/>
      <c r="I543" s="121"/>
      <c r="J543" s="121"/>
      <c r="K543" s="53"/>
      <c r="L543" s="120"/>
      <c r="M543" s="120"/>
      <c r="N543" s="120"/>
      <c r="O543" s="120"/>
      <c r="P543" s="120"/>
      <c r="Q543" s="120"/>
    </row>
    <row r="544" spans="6:17" x14ac:dyDescent="0.25">
      <c r="F544" s="120"/>
      <c r="G544" s="121"/>
      <c r="H544" s="120"/>
      <c r="I544" s="121"/>
      <c r="J544" s="121"/>
      <c r="K544" s="53"/>
      <c r="L544" s="120"/>
      <c r="M544" s="120"/>
      <c r="N544" s="120"/>
      <c r="O544" s="120"/>
      <c r="P544" s="120"/>
      <c r="Q544" s="120"/>
    </row>
    <row r="545" spans="6:17" x14ac:dyDescent="0.25">
      <c r="F545" s="120"/>
      <c r="G545" s="121"/>
      <c r="H545" s="120"/>
      <c r="I545" s="121"/>
      <c r="J545" s="121"/>
      <c r="K545" s="53"/>
      <c r="L545" s="120"/>
      <c r="M545" s="120"/>
      <c r="N545" s="120"/>
      <c r="O545" s="120"/>
      <c r="P545" s="120"/>
      <c r="Q545" s="120"/>
    </row>
    <row r="546" spans="6:17" x14ac:dyDescent="0.25">
      <c r="F546" s="120"/>
      <c r="G546" s="121"/>
      <c r="H546" s="120"/>
      <c r="I546" s="121"/>
      <c r="J546" s="121"/>
      <c r="K546" s="53"/>
      <c r="L546" s="120"/>
      <c r="M546" s="120"/>
      <c r="N546" s="120"/>
      <c r="O546" s="120"/>
      <c r="P546" s="120"/>
      <c r="Q546" s="120"/>
    </row>
    <row r="547" spans="6:17" x14ac:dyDescent="0.25">
      <c r="F547" s="120"/>
      <c r="G547" s="121"/>
      <c r="H547" s="120"/>
      <c r="I547" s="121"/>
      <c r="J547" s="121"/>
      <c r="K547" s="53"/>
      <c r="L547" s="120"/>
      <c r="M547" s="120"/>
      <c r="N547" s="120"/>
      <c r="O547" s="120"/>
      <c r="P547" s="120"/>
      <c r="Q547" s="120"/>
    </row>
    <row r="548" spans="6:17" x14ac:dyDescent="0.25">
      <c r="F548" s="120"/>
      <c r="G548" s="121"/>
      <c r="H548" s="120"/>
      <c r="I548" s="121"/>
      <c r="J548" s="121"/>
      <c r="K548" s="53"/>
      <c r="L548" s="120"/>
      <c r="M548" s="120"/>
      <c r="N548" s="120"/>
      <c r="O548" s="120"/>
      <c r="P548" s="120"/>
      <c r="Q548" s="120"/>
    </row>
    <row r="549" spans="6:17" x14ac:dyDescent="0.25">
      <c r="F549" s="120"/>
      <c r="G549" s="121"/>
      <c r="H549" s="120"/>
      <c r="I549" s="121"/>
      <c r="J549" s="121"/>
      <c r="K549" s="53"/>
      <c r="L549" s="120"/>
      <c r="M549" s="120"/>
      <c r="N549" s="120"/>
      <c r="O549" s="120"/>
      <c r="P549" s="120"/>
      <c r="Q549" s="120"/>
    </row>
    <row r="550" spans="6:17" x14ac:dyDescent="0.25">
      <c r="F550" s="120"/>
      <c r="G550" s="121"/>
      <c r="H550" s="120"/>
      <c r="I550" s="121"/>
      <c r="J550" s="121"/>
      <c r="K550" s="53"/>
      <c r="L550" s="120"/>
      <c r="M550" s="120"/>
      <c r="N550" s="120"/>
      <c r="O550" s="120"/>
      <c r="P550" s="120"/>
      <c r="Q550" s="120"/>
    </row>
    <row r="551" spans="6:17" x14ac:dyDescent="0.25">
      <c r="F551" s="120"/>
      <c r="G551" s="121"/>
      <c r="H551" s="120"/>
      <c r="I551" s="121"/>
      <c r="J551" s="121"/>
      <c r="K551" s="53"/>
      <c r="L551" s="120"/>
      <c r="M551" s="120"/>
      <c r="N551" s="120"/>
      <c r="O551" s="120"/>
      <c r="P551" s="120"/>
      <c r="Q551" s="120"/>
    </row>
    <row r="552" spans="6:17" x14ac:dyDescent="0.25">
      <c r="F552" s="120"/>
      <c r="G552" s="121"/>
      <c r="H552" s="120"/>
      <c r="I552" s="121"/>
      <c r="J552" s="121"/>
      <c r="K552" s="53"/>
      <c r="L552" s="120"/>
      <c r="M552" s="120"/>
      <c r="N552" s="120"/>
      <c r="O552" s="120"/>
      <c r="P552" s="120"/>
      <c r="Q552" s="120"/>
    </row>
    <row r="553" spans="6:17" x14ac:dyDescent="0.25">
      <c r="F553" s="120"/>
      <c r="G553" s="121"/>
      <c r="H553" s="120"/>
      <c r="I553" s="121"/>
      <c r="J553" s="121"/>
      <c r="K553" s="53"/>
      <c r="L553" s="120"/>
      <c r="M553" s="120"/>
      <c r="N553" s="120"/>
      <c r="O553" s="120"/>
      <c r="P553" s="120"/>
      <c r="Q553" s="120"/>
    </row>
    <row r="554" spans="6:17" x14ac:dyDescent="0.25">
      <c r="F554" s="120"/>
      <c r="G554" s="121"/>
      <c r="H554" s="120"/>
      <c r="I554" s="121"/>
      <c r="J554" s="121"/>
      <c r="K554" s="53"/>
      <c r="L554" s="120"/>
      <c r="M554" s="120"/>
      <c r="N554" s="120"/>
      <c r="O554" s="120"/>
      <c r="P554" s="120"/>
      <c r="Q554" s="120"/>
    </row>
    <row r="555" spans="6:17" x14ac:dyDescent="0.25">
      <c r="F555" s="120"/>
      <c r="G555" s="121"/>
      <c r="H555" s="120"/>
      <c r="I555" s="121"/>
      <c r="J555" s="121"/>
      <c r="K555" s="53"/>
      <c r="L555" s="120"/>
      <c r="M555" s="120"/>
      <c r="N555" s="120"/>
      <c r="O555" s="120"/>
      <c r="P555" s="120"/>
      <c r="Q555" s="120"/>
    </row>
    <row r="556" spans="6:17" x14ac:dyDescent="0.25">
      <c r="F556" s="120"/>
      <c r="G556" s="121"/>
      <c r="H556" s="120"/>
      <c r="I556" s="121"/>
      <c r="J556" s="121"/>
      <c r="K556" s="53"/>
      <c r="L556" s="120"/>
      <c r="M556" s="120"/>
      <c r="N556" s="120"/>
      <c r="O556" s="120"/>
      <c r="P556" s="120"/>
      <c r="Q556" s="120"/>
    </row>
    <row r="557" spans="6:17" x14ac:dyDescent="0.25">
      <c r="F557" s="120"/>
      <c r="G557" s="121"/>
      <c r="H557" s="120"/>
      <c r="I557" s="121"/>
      <c r="J557" s="121"/>
      <c r="K557" s="53"/>
      <c r="L557" s="120"/>
      <c r="M557" s="120"/>
      <c r="N557" s="120"/>
      <c r="O557" s="120"/>
      <c r="P557" s="120"/>
      <c r="Q557" s="120"/>
    </row>
    <row r="558" spans="6:17" x14ac:dyDescent="0.25">
      <c r="F558" s="120"/>
      <c r="G558" s="121"/>
      <c r="H558" s="120"/>
      <c r="I558" s="121"/>
      <c r="J558" s="121"/>
      <c r="K558" s="53"/>
      <c r="L558" s="120"/>
      <c r="M558" s="120"/>
      <c r="N558" s="120"/>
      <c r="O558" s="120"/>
      <c r="P558" s="120"/>
      <c r="Q558" s="120"/>
    </row>
    <row r="559" spans="6:17" x14ac:dyDescent="0.25">
      <c r="F559" s="120"/>
      <c r="G559" s="121"/>
      <c r="H559" s="120"/>
      <c r="I559" s="121"/>
      <c r="J559" s="121"/>
      <c r="K559" s="53"/>
      <c r="L559" s="120"/>
      <c r="M559" s="120"/>
      <c r="N559" s="120"/>
      <c r="O559" s="120"/>
      <c r="P559" s="120"/>
      <c r="Q559" s="120"/>
    </row>
    <row r="560" spans="6:17" x14ac:dyDescent="0.25">
      <c r="F560" s="120"/>
      <c r="G560" s="121"/>
      <c r="H560" s="120"/>
      <c r="I560" s="121"/>
      <c r="J560" s="121"/>
      <c r="K560" s="53"/>
      <c r="L560" s="120"/>
      <c r="M560" s="120"/>
      <c r="N560" s="120"/>
      <c r="O560" s="120"/>
      <c r="P560" s="120"/>
      <c r="Q560" s="120"/>
    </row>
    <row r="561" spans="6:17" x14ac:dyDescent="0.25">
      <c r="F561" s="120"/>
      <c r="G561" s="121"/>
      <c r="H561" s="120"/>
      <c r="I561" s="121"/>
      <c r="J561" s="121"/>
      <c r="K561" s="53"/>
      <c r="L561" s="120"/>
      <c r="M561" s="120"/>
      <c r="N561" s="120"/>
      <c r="O561" s="120"/>
      <c r="P561" s="120"/>
      <c r="Q561" s="120"/>
    </row>
    <row r="562" spans="6:17" x14ac:dyDescent="0.25">
      <c r="F562" s="120"/>
      <c r="G562" s="121"/>
      <c r="H562" s="120"/>
      <c r="I562" s="121"/>
      <c r="J562" s="121"/>
      <c r="K562" s="53"/>
      <c r="L562" s="120"/>
      <c r="M562" s="120"/>
      <c r="N562" s="120"/>
      <c r="O562" s="120"/>
      <c r="P562" s="120"/>
      <c r="Q562" s="120"/>
    </row>
    <row r="563" spans="6:17" x14ac:dyDescent="0.25">
      <c r="F563" s="120"/>
      <c r="G563" s="121"/>
      <c r="H563" s="120"/>
      <c r="I563" s="121"/>
      <c r="J563" s="121"/>
      <c r="K563" s="53"/>
      <c r="L563" s="120"/>
      <c r="M563" s="120"/>
      <c r="N563" s="120"/>
      <c r="O563" s="120"/>
      <c r="P563" s="120"/>
      <c r="Q563" s="120"/>
    </row>
    <row r="564" spans="6:17" x14ac:dyDescent="0.25">
      <c r="F564" s="120"/>
      <c r="G564" s="121"/>
      <c r="H564" s="120"/>
      <c r="I564" s="121"/>
      <c r="J564" s="121"/>
      <c r="K564" s="53"/>
      <c r="L564" s="120"/>
      <c r="M564" s="120"/>
      <c r="N564" s="120"/>
      <c r="O564" s="120"/>
      <c r="P564" s="120"/>
      <c r="Q564" s="120"/>
    </row>
    <row r="565" spans="6:17" x14ac:dyDescent="0.25">
      <c r="F565" s="120"/>
      <c r="G565" s="121"/>
      <c r="H565" s="120"/>
      <c r="I565" s="121"/>
      <c r="J565" s="121"/>
      <c r="K565" s="53"/>
      <c r="L565" s="120"/>
      <c r="M565" s="120"/>
      <c r="N565" s="120"/>
      <c r="O565" s="120"/>
      <c r="P565" s="120"/>
      <c r="Q565" s="120"/>
    </row>
    <row r="566" spans="6:17" x14ac:dyDescent="0.25">
      <c r="F566" s="120"/>
      <c r="G566" s="121"/>
      <c r="H566" s="120"/>
      <c r="I566" s="121"/>
      <c r="J566" s="121"/>
      <c r="K566" s="53"/>
      <c r="L566" s="120"/>
      <c r="M566" s="120"/>
      <c r="N566" s="120"/>
      <c r="O566" s="120"/>
      <c r="P566" s="120"/>
      <c r="Q566" s="120"/>
    </row>
    <row r="567" spans="6:17" x14ac:dyDescent="0.25">
      <c r="F567" s="120"/>
      <c r="G567" s="121"/>
      <c r="H567" s="120"/>
      <c r="I567" s="121"/>
      <c r="J567" s="121"/>
      <c r="K567" s="53"/>
      <c r="L567" s="120"/>
      <c r="M567" s="120"/>
      <c r="N567" s="120"/>
      <c r="O567" s="120"/>
      <c r="P567" s="120"/>
      <c r="Q567" s="120"/>
    </row>
    <row r="568" spans="6:17" x14ac:dyDescent="0.25">
      <c r="F568" s="120"/>
      <c r="G568" s="121"/>
      <c r="H568" s="120"/>
      <c r="I568" s="121"/>
      <c r="J568" s="121"/>
      <c r="K568" s="53"/>
      <c r="L568" s="120"/>
      <c r="M568" s="120"/>
      <c r="N568" s="120"/>
      <c r="O568" s="120"/>
      <c r="P568" s="120"/>
      <c r="Q568" s="120"/>
    </row>
    <row r="569" spans="6:17" x14ac:dyDescent="0.25">
      <c r="F569" s="120"/>
      <c r="G569" s="121"/>
      <c r="H569" s="120"/>
      <c r="I569" s="121"/>
      <c r="J569" s="121"/>
      <c r="K569" s="53"/>
      <c r="L569" s="120"/>
      <c r="M569" s="120"/>
      <c r="N569" s="120"/>
      <c r="O569" s="120"/>
      <c r="P569" s="120"/>
      <c r="Q569" s="120"/>
    </row>
    <row r="570" spans="6:17" x14ac:dyDescent="0.25">
      <c r="F570" s="120"/>
      <c r="G570" s="121"/>
      <c r="H570" s="120"/>
      <c r="I570" s="121"/>
      <c r="J570" s="121"/>
      <c r="K570" s="53"/>
      <c r="L570" s="120"/>
      <c r="M570" s="120"/>
      <c r="N570" s="120"/>
      <c r="O570" s="120"/>
      <c r="P570" s="120"/>
      <c r="Q570" s="120"/>
    </row>
    <row r="571" spans="6:17" x14ac:dyDescent="0.25">
      <c r="F571" s="120"/>
      <c r="G571" s="121"/>
      <c r="H571" s="120"/>
      <c r="I571" s="121"/>
      <c r="J571" s="121"/>
      <c r="K571" s="53"/>
      <c r="L571" s="120"/>
      <c r="M571" s="120"/>
      <c r="N571" s="120"/>
      <c r="O571" s="120"/>
      <c r="P571" s="120"/>
      <c r="Q571" s="120"/>
    </row>
    <row r="572" spans="6:17" x14ac:dyDescent="0.25">
      <c r="F572" s="120"/>
      <c r="G572" s="121"/>
      <c r="H572" s="120"/>
      <c r="I572" s="121"/>
      <c r="J572" s="121"/>
      <c r="K572" s="53"/>
      <c r="L572" s="120"/>
      <c r="M572" s="120"/>
      <c r="N572" s="120"/>
      <c r="O572" s="120"/>
      <c r="P572" s="120"/>
      <c r="Q572" s="120"/>
    </row>
    <row r="573" spans="6:17" x14ac:dyDescent="0.25">
      <c r="F573" s="120"/>
      <c r="G573" s="121"/>
      <c r="H573" s="120"/>
      <c r="I573" s="121"/>
      <c r="J573" s="121"/>
      <c r="K573" s="53"/>
      <c r="L573" s="120"/>
      <c r="M573" s="120"/>
      <c r="N573" s="120"/>
      <c r="O573" s="120"/>
      <c r="P573" s="120"/>
      <c r="Q573" s="120"/>
    </row>
    <row r="574" spans="6:17" x14ac:dyDescent="0.25">
      <c r="F574" s="120"/>
      <c r="G574" s="121"/>
      <c r="H574" s="120"/>
      <c r="I574" s="121"/>
      <c r="J574" s="121"/>
      <c r="K574" s="53"/>
      <c r="L574" s="120"/>
      <c r="M574" s="120"/>
      <c r="N574" s="120"/>
      <c r="O574" s="120"/>
      <c r="P574" s="120"/>
      <c r="Q574" s="120"/>
    </row>
    <row r="575" spans="6:17" x14ac:dyDescent="0.25">
      <c r="F575" s="120"/>
      <c r="G575" s="121"/>
      <c r="H575" s="120"/>
      <c r="I575" s="121"/>
      <c r="J575" s="121"/>
      <c r="K575" s="53"/>
      <c r="L575" s="120"/>
      <c r="M575" s="120"/>
      <c r="N575" s="120"/>
      <c r="O575" s="120"/>
      <c r="P575" s="120"/>
      <c r="Q575" s="120"/>
    </row>
    <row r="576" spans="6:17" x14ac:dyDescent="0.25">
      <c r="F576" s="120"/>
      <c r="G576" s="121"/>
      <c r="H576" s="120"/>
      <c r="I576" s="121"/>
      <c r="J576" s="121"/>
      <c r="K576" s="53"/>
      <c r="L576" s="120"/>
      <c r="M576" s="120"/>
      <c r="N576" s="120"/>
      <c r="O576" s="120"/>
      <c r="P576" s="120"/>
      <c r="Q576" s="120"/>
    </row>
    <row r="577" spans="6:17" x14ac:dyDescent="0.25">
      <c r="F577" s="120"/>
      <c r="G577" s="121"/>
      <c r="H577" s="120"/>
      <c r="I577" s="121"/>
      <c r="J577" s="121"/>
      <c r="K577" s="53"/>
      <c r="L577" s="120"/>
      <c r="M577" s="120"/>
      <c r="N577" s="120"/>
      <c r="O577" s="120"/>
      <c r="P577" s="120"/>
      <c r="Q577" s="120"/>
    </row>
    <row r="578" spans="6:17" x14ac:dyDescent="0.25">
      <c r="F578" s="120"/>
      <c r="G578" s="121"/>
      <c r="H578" s="120"/>
      <c r="I578" s="121"/>
      <c r="J578" s="121"/>
      <c r="K578" s="53"/>
      <c r="L578" s="120"/>
      <c r="M578" s="120"/>
      <c r="N578" s="120"/>
      <c r="O578" s="120"/>
      <c r="P578" s="120"/>
      <c r="Q578" s="120"/>
    </row>
    <row r="579" spans="6:17" x14ac:dyDescent="0.25">
      <c r="F579" s="120"/>
      <c r="G579" s="121"/>
      <c r="H579" s="120"/>
      <c r="I579" s="121"/>
      <c r="J579" s="121"/>
      <c r="K579" s="53"/>
      <c r="L579" s="120"/>
      <c r="M579" s="120"/>
      <c r="N579" s="120"/>
      <c r="O579" s="120"/>
      <c r="P579" s="120"/>
      <c r="Q579" s="120"/>
    </row>
    <row r="580" spans="6:17" x14ac:dyDescent="0.25">
      <c r="F580" s="120"/>
      <c r="G580" s="121"/>
      <c r="H580" s="120"/>
      <c r="I580" s="121"/>
      <c r="J580" s="121"/>
      <c r="K580" s="53"/>
      <c r="L580" s="120"/>
      <c r="M580" s="120"/>
      <c r="N580" s="120"/>
      <c r="O580" s="120"/>
      <c r="P580" s="120"/>
      <c r="Q580" s="120"/>
    </row>
    <row r="581" spans="6:17" x14ac:dyDescent="0.25">
      <c r="F581" s="120"/>
      <c r="G581" s="121"/>
      <c r="H581" s="120"/>
      <c r="I581" s="121"/>
      <c r="J581" s="121"/>
      <c r="K581" s="53"/>
      <c r="L581" s="120"/>
      <c r="M581" s="120"/>
      <c r="N581" s="120"/>
      <c r="O581" s="120"/>
      <c r="P581" s="120"/>
      <c r="Q581" s="120"/>
    </row>
    <row r="582" spans="6:17" x14ac:dyDescent="0.25">
      <c r="F582" s="120"/>
      <c r="G582" s="121"/>
      <c r="H582" s="120"/>
      <c r="I582" s="121"/>
      <c r="J582" s="121"/>
      <c r="K582" s="53"/>
      <c r="L582" s="120"/>
      <c r="M582" s="120"/>
      <c r="N582" s="120"/>
      <c r="O582" s="120"/>
      <c r="P582" s="120"/>
      <c r="Q582" s="120"/>
    </row>
    <row r="583" spans="6:17" x14ac:dyDescent="0.25">
      <c r="F583" s="120"/>
      <c r="G583" s="121"/>
      <c r="H583" s="120"/>
      <c r="I583" s="121"/>
      <c r="J583" s="121"/>
      <c r="K583" s="53"/>
      <c r="L583" s="120"/>
      <c r="M583" s="120"/>
      <c r="N583" s="120"/>
      <c r="O583" s="120"/>
      <c r="P583" s="120"/>
      <c r="Q583" s="120"/>
    </row>
    <row r="584" spans="6:17" x14ac:dyDescent="0.25">
      <c r="F584" s="120"/>
      <c r="G584" s="121"/>
      <c r="H584" s="120"/>
      <c r="I584" s="121"/>
      <c r="J584" s="121"/>
      <c r="K584" s="53"/>
      <c r="L584" s="120"/>
      <c r="M584" s="120"/>
      <c r="N584" s="120"/>
      <c r="O584" s="120"/>
      <c r="P584" s="120"/>
      <c r="Q584" s="120"/>
    </row>
    <row r="585" spans="6:17" x14ac:dyDescent="0.25">
      <c r="F585" s="120"/>
      <c r="G585" s="121"/>
      <c r="H585" s="120"/>
      <c r="I585" s="121"/>
      <c r="J585" s="121"/>
      <c r="K585" s="53"/>
      <c r="L585" s="120"/>
      <c r="M585" s="120"/>
      <c r="N585" s="120"/>
      <c r="O585" s="120"/>
      <c r="P585" s="120"/>
      <c r="Q585" s="120"/>
    </row>
    <row r="586" spans="6:17" x14ac:dyDescent="0.25">
      <c r="F586" s="120"/>
      <c r="G586" s="121"/>
      <c r="H586" s="120"/>
      <c r="I586" s="121"/>
      <c r="J586" s="121"/>
      <c r="K586" s="53"/>
      <c r="L586" s="120"/>
      <c r="M586" s="120"/>
      <c r="N586" s="120"/>
      <c r="O586" s="120"/>
      <c r="P586" s="120"/>
      <c r="Q586" s="120"/>
    </row>
    <row r="587" spans="6:17" x14ac:dyDescent="0.25">
      <c r="F587" s="120"/>
      <c r="G587" s="121"/>
      <c r="H587" s="120"/>
      <c r="I587" s="121"/>
      <c r="J587" s="121"/>
      <c r="K587" s="53"/>
      <c r="L587" s="120"/>
      <c r="M587" s="120"/>
      <c r="N587" s="120"/>
      <c r="O587" s="120"/>
      <c r="P587" s="120"/>
      <c r="Q587" s="120"/>
    </row>
    <row r="588" spans="6:17" x14ac:dyDescent="0.25">
      <c r="F588" s="120"/>
      <c r="G588" s="121"/>
      <c r="H588" s="120"/>
      <c r="I588" s="121"/>
      <c r="J588" s="121"/>
      <c r="K588" s="53"/>
      <c r="L588" s="120"/>
      <c r="M588" s="120"/>
      <c r="N588" s="120"/>
      <c r="O588" s="120"/>
      <c r="P588" s="120"/>
      <c r="Q588" s="120"/>
    </row>
    <row r="589" spans="6:17" x14ac:dyDescent="0.25">
      <c r="F589" s="120"/>
      <c r="G589" s="121"/>
      <c r="H589" s="120"/>
      <c r="I589" s="121"/>
      <c r="J589" s="121"/>
      <c r="K589" s="53"/>
      <c r="L589" s="120"/>
      <c r="M589" s="120"/>
      <c r="N589" s="120"/>
      <c r="O589" s="120"/>
      <c r="P589" s="120"/>
      <c r="Q589" s="120"/>
    </row>
    <row r="590" spans="6:17" x14ac:dyDescent="0.25">
      <c r="F590" s="120"/>
      <c r="G590" s="121"/>
      <c r="H590" s="120"/>
      <c r="I590" s="121"/>
      <c r="J590" s="121"/>
      <c r="K590" s="53"/>
      <c r="L590" s="120"/>
      <c r="M590" s="120"/>
      <c r="N590" s="120"/>
      <c r="O590" s="120"/>
      <c r="P590" s="120"/>
      <c r="Q590" s="120"/>
    </row>
    <row r="591" spans="6:17" x14ac:dyDescent="0.25">
      <c r="F591" s="120"/>
      <c r="G591" s="121"/>
      <c r="H591" s="120"/>
      <c r="I591" s="121"/>
      <c r="J591" s="121"/>
      <c r="K591" s="53"/>
      <c r="L591" s="120"/>
      <c r="M591" s="120"/>
      <c r="N591" s="120"/>
      <c r="O591" s="120"/>
      <c r="P591" s="120"/>
      <c r="Q591" s="120"/>
    </row>
    <row r="592" spans="6:17" x14ac:dyDescent="0.25">
      <c r="F592" s="120"/>
      <c r="G592" s="121"/>
      <c r="H592" s="120"/>
      <c r="I592" s="121"/>
      <c r="J592" s="121"/>
      <c r="K592" s="53"/>
      <c r="L592" s="120"/>
      <c r="M592" s="120"/>
      <c r="N592" s="120"/>
      <c r="O592" s="120"/>
      <c r="P592" s="120"/>
      <c r="Q592" s="120"/>
    </row>
    <row r="593" spans="6:17" x14ac:dyDescent="0.25">
      <c r="F593" s="120"/>
      <c r="G593" s="121"/>
      <c r="H593" s="120"/>
      <c r="I593" s="121"/>
      <c r="J593" s="121"/>
      <c r="K593" s="53"/>
      <c r="L593" s="120"/>
      <c r="M593" s="120"/>
      <c r="N593" s="120"/>
      <c r="O593" s="120"/>
      <c r="P593" s="120"/>
      <c r="Q593" s="120"/>
    </row>
    <row r="594" spans="6:17" x14ac:dyDescent="0.25">
      <c r="F594" s="120"/>
      <c r="G594" s="121"/>
      <c r="H594" s="120"/>
      <c r="I594" s="121"/>
      <c r="J594" s="121"/>
      <c r="K594" s="53"/>
      <c r="L594" s="120"/>
      <c r="M594" s="120"/>
      <c r="N594" s="120"/>
      <c r="O594" s="120"/>
      <c r="P594" s="120"/>
      <c r="Q594" s="120"/>
    </row>
    <row r="595" spans="6:17" x14ac:dyDescent="0.25">
      <c r="F595" s="120"/>
      <c r="G595" s="121"/>
      <c r="H595" s="120"/>
      <c r="I595" s="121"/>
      <c r="J595" s="121"/>
      <c r="K595" s="53"/>
      <c r="L595" s="120"/>
      <c r="M595" s="120"/>
      <c r="N595" s="120"/>
      <c r="O595" s="120"/>
      <c r="P595" s="120"/>
      <c r="Q595" s="120"/>
    </row>
    <row r="596" spans="6:17" x14ac:dyDescent="0.25">
      <c r="F596" s="120"/>
      <c r="G596" s="121"/>
      <c r="H596" s="120"/>
      <c r="I596" s="121"/>
      <c r="J596" s="121"/>
      <c r="K596" s="53"/>
      <c r="L596" s="120"/>
      <c r="M596" s="120"/>
      <c r="N596" s="120"/>
      <c r="O596" s="120"/>
      <c r="P596" s="120"/>
      <c r="Q596" s="120"/>
    </row>
    <row r="597" spans="6:17" x14ac:dyDescent="0.25">
      <c r="F597" s="120"/>
      <c r="G597" s="121"/>
      <c r="H597" s="120"/>
      <c r="I597" s="121"/>
      <c r="J597" s="121"/>
      <c r="K597" s="53"/>
      <c r="L597" s="120"/>
      <c r="M597" s="120"/>
      <c r="N597" s="120"/>
      <c r="O597" s="120"/>
      <c r="P597" s="120"/>
      <c r="Q597" s="120"/>
    </row>
    <row r="598" spans="6:17" x14ac:dyDescent="0.25">
      <c r="F598" s="120"/>
      <c r="G598" s="121"/>
      <c r="H598" s="120"/>
      <c r="I598" s="121"/>
      <c r="J598" s="121"/>
      <c r="K598" s="53"/>
      <c r="L598" s="120"/>
      <c r="M598" s="120"/>
      <c r="N598" s="120"/>
      <c r="O598" s="120"/>
      <c r="P598" s="120"/>
      <c r="Q598" s="120"/>
    </row>
    <row r="599" spans="6:17" x14ac:dyDescent="0.25">
      <c r="F599" s="120"/>
      <c r="G599" s="121"/>
      <c r="H599" s="120"/>
      <c r="I599" s="121"/>
      <c r="J599" s="121"/>
      <c r="K599" s="53"/>
      <c r="L599" s="120"/>
      <c r="M599" s="120"/>
      <c r="N599" s="120"/>
      <c r="O599" s="120"/>
      <c r="P599" s="120"/>
      <c r="Q599" s="120"/>
    </row>
    <row r="600" spans="6:17" x14ac:dyDescent="0.25">
      <c r="F600" s="120"/>
      <c r="G600" s="121"/>
      <c r="H600" s="120"/>
      <c r="I600" s="121"/>
      <c r="J600" s="121"/>
      <c r="K600" s="53"/>
      <c r="L600" s="120"/>
      <c r="M600" s="120"/>
      <c r="N600" s="120"/>
      <c r="O600" s="120"/>
      <c r="P600" s="120"/>
      <c r="Q600" s="120"/>
    </row>
    <row r="601" spans="6:17" x14ac:dyDescent="0.25">
      <c r="F601" s="120"/>
      <c r="G601" s="121"/>
      <c r="H601" s="120"/>
      <c r="I601" s="121"/>
      <c r="J601" s="121"/>
      <c r="K601" s="53"/>
      <c r="L601" s="120"/>
      <c r="M601" s="120"/>
      <c r="N601" s="120"/>
      <c r="O601" s="120"/>
      <c r="P601" s="120"/>
      <c r="Q601" s="120"/>
    </row>
    <row r="602" spans="6:17" x14ac:dyDescent="0.25">
      <c r="F602" s="120"/>
      <c r="G602" s="121"/>
      <c r="H602" s="120"/>
      <c r="I602" s="121"/>
      <c r="J602" s="121"/>
      <c r="K602" s="53"/>
      <c r="L602" s="120"/>
      <c r="M602" s="120"/>
      <c r="N602" s="120"/>
      <c r="O602" s="120"/>
      <c r="P602" s="120"/>
      <c r="Q602" s="120"/>
    </row>
    <row r="603" spans="6:17" x14ac:dyDescent="0.25">
      <c r="F603" s="120"/>
      <c r="G603" s="121"/>
      <c r="H603" s="120"/>
      <c r="I603" s="121"/>
      <c r="J603" s="121"/>
      <c r="K603" s="53"/>
      <c r="L603" s="120"/>
      <c r="M603" s="120"/>
      <c r="N603" s="120"/>
      <c r="O603" s="120"/>
      <c r="P603" s="120"/>
      <c r="Q603" s="120"/>
    </row>
    <row r="604" spans="6:17" x14ac:dyDescent="0.25">
      <c r="F604" s="120"/>
      <c r="G604" s="121"/>
      <c r="H604" s="120"/>
      <c r="I604" s="121"/>
      <c r="J604" s="121"/>
      <c r="K604" s="53"/>
      <c r="L604" s="120"/>
      <c r="M604" s="120"/>
      <c r="N604" s="120"/>
      <c r="O604" s="120"/>
      <c r="P604" s="120"/>
      <c r="Q604" s="120"/>
    </row>
    <row r="605" spans="6:17" x14ac:dyDescent="0.25">
      <c r="F605" s="120"/>
      <c r="G605" s="121"/>
      <c r="H605" s="120"/>
      <c r="I605" s="121"/>
      <c r="J605" s="121"/>
      <c r="K605" s="53"/>
      <c r="L605" s="120"/>
      <c r="M605" s="120"/>
      <c r="N605" s="120"/>
      <c r="O605" s="120"/>
      <c r="P605" s="120"/>
      <c r="Q605" s="120"/>
    </row>
    <row r="606" spans="6:17" x14ac:dyDescent="0.25">
      <c r="F606" s="120"/>
      <c r="G606" s="121"/>
      <c r="H606" s="120"/>
      <c r="I606" s="121"/>
      <c r="J606" s="121"/>
      <c r="K606" s="53"/>
      <c r="L606" s="120"/>
      <c r="M606" s="120"/>
      <c r="N606" s="120"/>
      <c r="O606" s="120"/>
      <c r="P606" s="120"/>
      <c r="Q606" s="120"/>
    </row>
    <row r="607" spans="6:17" x14ac:dyDescent="0.25">
      <c r="F607" s="120"/>
      <c r="G607" s="121"/>
      <c r="H607" s="120"/>
      <c r="I607" s="121"/>
      <c r="J607" s="121"/>
      <c r="K607" s="53"/>
      <c r="L607" s="120"/>
      <c r="M607" s="120"/>
      <c r="N607" s="120"/>
      <c r="O607" s="120"/>
      <c r="P607" s="120"/>
      <c r="Q607" s="120"/>
    </row>
    <row r="608" spans="6:17" x14ac:dyDescent="0.25">
      <c r="F608" s="120"/>
      <c r="G608" s="121"/>
      <c r="H608" s="120"/>
      <c r="I608" s="121"/>
      <c r="J608" s="121"/>
      <c r="K608" s="53"/>
      <c r="L608" s="120"/>
      <c r="M608" s="120"/>
      <c r="N608" s="120"/>
      <c r="O608" s="120"/>
      <c r="P608" s="120"/>
      <c r="Q608" s="120"/>
    </row>
    <row r="609" spans="6:17" x14ac:dyDescent="0.25">
      <c r="F609" s="120"/>
      <c r="G609" s="121"/>
      <c r="H609" s="120"/>
      <c r="I609" s="121"/>
      <c r="J609" s="121"/>
      <c r="K609" s="53"/>
      <c r="L609" s="120"/>
      <c r="M609" s="120"/>
      <c r="N609" s="120"/>
      <c r="O609" s="120"/>
      <c r="P609" s="120"/>
      <c r="Q609" s="120"/>
    </row>
    <row r="610" spans="6:17" x14ac:dyDescent="0.25">
      <c r="F610" s="120"/>
      <c r="G610" s="121"/>
      <c r="H610" s="120"/>
      <c r="I610" s="121"/>
      <c r="J610" s="121"/>
      <c r="K610" s="53"/>
      <c r="L610" s="120"/>
      <c r="M610" s="120"/>
      <c r="N610" s="120"/>
      <c r="O610" s="120"/>
      <c r="P610" s="120"/>
      <c r="Q610" s="120"/>
    </row>
    <row r="611" spans="6:17" x14ac:dyDescent="0.25">
      <c r="F611" s="120"/>
      <c r="G611" s="121"/>
      <c r="H611" s="120"/>
      <c r="I611" s="121"/>
      <c r="J611" s="121"/>
      <c r="K611" s="53"/>
      <c r="L611" s="120"/>
      <c r="M611" s="120"/>
      <c r="N611" s="120"/>
      <c r="O611" s="120"/>
      <c r="P611" s="120"/>
      <c r="Q611" s="120"/>
    </row>
    <row r="612" spans="6:17" x14ac:dyDescent="0.25">
      <c r="F612" s="120"/>
      <c r="G612" s="121"/>
      <c r="H612" s="120"/>
      <c r="I612" s="121"/>
      <c r="J612" s="121"/>
      <c r="K612" s="53"/>
      <c r="L612" s="120"/>
      <c r="M612" s="120"/>
      <c r="N612" s="120"/>
      <c r="O612" s="120"/>
      <c r="P612" s="120"/>
      <c r="Q612" s="120"/>
    </row>
    <row r="613" spans="6:17" x14ac:dyDescent="0.25">
      <c r="F613" s="120"/>
      <c r="G613" s="121"/>
      <c r="H613" s="120"/>
      <c r="I613" s="121"/>
      <c r="J613" s="121"/>
      <c r="K613" s="53"/>
      <c r="L613" s="120"/>
      <c r="M613" s="120"/>
      <c r="N613" s="120"/>
      <c r="O613" s="120"/>
      <c r="P613" s="120"/>
      <c r="Q613" s="120"/>
    </row>
    <row r="614" spans="6:17" x14ac:dyDescent="0.25">
      <c r="F614" s="120"/>
      <c r="G614" s="121"/>
      <c r="H614" s="120"/>
      <c r="I614" s="121"/>
      <c r="J614" s="121"/>
      <c r="K614" s="53"/>
      <c r="L614" s="120"/>
      <c r="M614" s="120"/>
      <c r="N614" s="120"/>
      <c r="O614" s="120"/>
      <c r="P614" s="120"/>
      <c r="Q614" s="120"/>
    </row>
    <row r="615" spans="6:17" x14ac:dyDescent="0.25">
      <c r="F615" s="120"/>
      <c r="G615" s="121"/>
      <c r="H615" s="120"/>
      <c r="I615" s="121"/>
      <c r="J615" s="121"/>
      <c r="K615" s="53"/>
      <c r="L615" s="120"/>
      <c r="M615" s="120"/>
      <c r="N615" s="120"/>
      <c r="O615" s="120"/>
      <c r="P615" s="120"/>
      <c r="Q615" s="120"/>
    </row>
    <row r="616" spans="6:17" x14ac:dyDescent="0.25">
      <c r="F616" s="120"/>
      <c r="G616" s="121"/>
      <c r="H616" s="120"/>
      <c r="I616" s="121"/>
      <c r="J616" s="121"/>
      <c r="K616" s="53"/>
      <c r="L616" s="120"/>
      <c r="M616" s="120"/>
      <c r="N616" s="120"/>
      <c r="O616" s="120"/>
      <c r="P616" s="120"/>
      <c r="Q616" s="120"/>
    </row>
    <row r="617" spans="6:17" x14ac:dyDescent="0.25">
      <c r="F617" s="120"/>
      <c r="G617" s="121"/>
      <c r="H617" s="120"/>
      <c r="I617" s="121"/>
      <c r="J617" s="121"/>
      <c r="K617" s="53"/>
      <c r="L617" s="120"/>
      <c r="M617" s="120"/>
      <c r="N617" s="120"/>
      <c r="O617" s="120"/>
      <c r="P617" s="120"/>
      <c r="Q617" s="120"/>
    </row>
    <row r="618" spans="6:17" x14ac:dyDescent="0.25">
      <c r="F618" s="120"/>
      <c r="G618" s="121"/>
      <c r="H618" s="120"/>
      <c r="I618" s="121"/>
      <c r="J618" s="121"/>
      <c r="K618" s="53"/>
      <c r="L618" s="120"/>
      <c r="M618" s="120"/>
      <c r="N618" s="120"/>
      <c r="O618" s="120"/>
      <c r="P618" s="120"/>
      <c r="Q618" s="120"/>
    </row>
    <row r="619" spans="6:17" x14ac:dyDescent="0.25">
      <c r="F619" s="120"/>
      <c r="G619" s="121"/>
      <c r="H619" s="120"/>
      <c r="I619" s="121"/>
      <c r="J619" s="121"/>
      <c r="K619" s="53"/>
      <c r="L619" s="120"/>
      <c r="M619" s="120"/>
      <c r="N619" s="120"/>
      <c r="O619" s="120"/>
      <c r="P619" s="120"/>
      <c r="Q619" s="120"/>
    </row>
    <row r="620" spans="6:17" x14ac:dyDescent="0.25">
      <c r="F620" s="120"/>
      <c r="G620" s="121"/>
      <c r="H620" s="120"/>
      <c r="I620" s="121"/>
      <c r="J620" s="121"/>
      <c r="K620" s="53"/>
      <c r="L620" s="120"/>
      <c r="M620" s="120"/>
      <c r="N620" s="120"/>
      <c r="O620" s="120"/>
      <c r="P620" s="120"/>
      <c r="Q620" s="120"/>
    </row>
    <row r="621" spans="6:17" x14ac:dyDescent="0.25">
      <c r="F621" s="120"/>
      <c r="G621" s="121"/>
      <c r="H621" s="120"/>
      <c r="I621" s="121"/>
      <c r="J621" s="121"/>
      <c r="K621" s="53"/>
      <c r="L621" s="120"/>
      <c r="M621" s="120"/>
      <c r="N621" s="120"/>
      <c r="O621" s="120"/>
      <c r="P621" s="120"/>
      <c r="Q621" s="120"/>
    </row>
    <row r="622" spans="6:17" x14ac:dyDescent="0.25">
      <c r="F622" s="120"/>
      <c r="G622" s="121"/>
      <c r="H622" s="120"/>
      <c r="I622" s="121"/>
      <c r="J622" s="121"/>
      <c r="K622" s="53"/>
      <c r="L622" s="120"/>
      <c r="M622" s="120"/>
      <c r="N622" s="120"/>
      <c r="O622" s="120"/>
      <c r="P622" s="120"/>
      <c r="Q622" s="120"/>
    </row>
    <row r="623" spans="6:17" x14ac:dyDescent="0.25">
      <c r="F623" s="120"/>
      <c r="G623" s="121"/>
      <c r="H623" s="120"/>
      <c r="I623" s="121"/>
      <c r="J623" s="121"/>
      <c r="K623" s="53"/>
      <c r="L623" s="120"/>
      <c r="M623" s="120"/>
      <c r="N623" s="120"/>
      <c r="O623" s="120"/>
      <c r="P623" s="120"/>
      <c r="Q623" s="120"/>
    </row>
    <row r="624" spans="6:17" x14ac:dyDescent="0.25">
      <c r="F624" s="120"/>
      <c r="G624" s="121"/>
      <c r="H624" s="120"/>
      <c r="I624" s="121"/>
      <c r="J624" s="121"/>
      <c r="K624" s="53"/>
      <c r="L624" s="120"/>
      <c r="M624" s="120"/>
      <c r="N624" s="120"/>
      <c r="O624" s="120"/>
      <c r="P624" s="120"/>
      <c r="Q624" s="120"/>
    </row>
    <row r="625" spans="6:17" x14ac:dyDescent="0.25">
      <c r="F625" s="120"/>
      <c r="G625" s="121"/>
      <c r="H625" s="120"/>
      <c r="I625" s="121"/>
      <c r="J625" s="121"/>
      <c r="K625" s="53"/>
      <c r="L625" s="120"/>
      <c r="M625" s="120"/>
      <c r="N625" s="120"/>
      <c r="O625" s="120"/>
      <c r="P625" s="120"/>
      <c r="Q625" s="120"/>
    </row>
    <row r="626" spans="6:17" x14ac:dyDescent="0.25">
      <c r="F626" s="120"/>
      <c r="G626" s="121"/>
      <c r="H626" s="120"/>
      <c r="I626" s="121"/>
      <c r="J626" s="121"/>
      <c r="K626" s="53"/>
      <c r="L626" s="120"/>
      <c r="M626" s="120"/>
      <c r="N626" s="120"/>
      <c r="O626" s="120"/>
      <c r="P626" s="120"/>
      <c r="Q626" s="120"/>
    </row>
    <row r="627" spans="6:17" x14ac:dyDescent="0.25">
      <c r="F627" s="120"/>
      <c r="G627" s="121"/>
      <c r="H627" s="120"/>
      <c r="I627" s="121"/>
      <c r="J627" s="121"/>
      <c r="K627" s="53"/>
      <c r="L627" s="120"/>
      <c r="M627" s="120"/>
      <c r="N627" s="120"/>
      <c r="O627" s="120"/>
      <c r="P627" s="120"/>
      <c r="Q627" s="120"/>
    </row>
    <row r="628" spans="6:17" x14ac:dyDescent="0.25">
      <c r="F628" s="120"/>
      <c r="G628" s="121"/>
      <c r="H628" s="120"/>
      <c r="I628" s="121"/>
      <c r="J628" s="121"/>
      <c r="K628" s="53"/>
      <c r="L628" s="120"/>
      <c r="M628" s="120"/>
      <c r="N628" s="120"/>
      <c r="O628" s="120"/>
      <c r="P628" s="120"/>
      <c r="Q628" s="120"/>
    </row>
    <row r="629" spans="6:17" x14ac:dyDescent="0.25">
      <c r="F629" s="120"/>
      <c r="G629" s="121"/>
      <c r="H629" s="120"/>
      <c r="I629" s="121"/>
      <c r="J629" s="121"/>
      <c r="K629" s="53"/>
      <c r="L629" s="120"/>
      <c r="M629" s="120"/>
      <c r="N629" s="120"/>
      <c r="O629" s="120"/>
      <c r="P629" s="120"/>
      <c r="Q629" s="120"/>
    </row>
    <row r="630" spans="6:17" x14ac:dyDescent="0.25">
      <c r="F630" s="120"/>
      <c r="G630" s="121"/>
      <c r="H630" s="120"/>
      <c r="I630" s="121"/>
      <c r="J630" s="121"/>
      <c r="K630" s="53"/>
      <c r="L630" s="120"/>
      <c r="M630" s="120"/>
      <c r="N630" s="120"/>
      <c r="O630" s="120"/>
      <c r="P630" s="120"/>
      <c r="Q630" s="120"/>
    </row>
    <row r="631" spans="6:17" x14ac:dyDescent="0.25">
      <c r="F631" s="120"/>
      <c r="G631" s="121"/>
      <c r="H631" s="120"/>
      <c r="I631" s="121"/>
      <c r="J631" s="121"/>
      <c r="K631" s="53"/>
      <c r="L631" s="120"/>
      <c r="M631" s="120"/>
      <c r="N631" s="120"/>
      <c r="O631" s="120"/>
      <c r="P631" s="120"/>
      <c r="Q631" s="120"/>
    </row>
    <row r="632" spans="6:17" x14ac:dyDescent="0.25">
      <c r="F632" s="120"/>
      <c r="G632" s="121"/>
      <c r="H632" s="120"/>
      <c r="I632" s="121"/>
      <c r="J632" s="121"/>
      <c r="K632" s="53"/>
      <c r="L632" s="120"/>
      <c r="M632" s="120"/>
      <c r="N632" s="120"/>
      <c r="O632" s="120"/>
      <c r="P632" s="120"/>
      <c r="Q632" s="120"/>
    </row>
    <row r="633" spans="6:17" x14ac:dyDescent="0.25">
      <c r="F633" s="120"/>
      <c r="G633" s="121"/>
      <c r="H633" s="120"/>
      <c r="I633" s="121"/>
      <c r="J633" s="121"/>
      <c r="K633" s="53"/>
      <c r="L633" s="120"/>
      <c r="M633" s="120"/>
      <c r="N633" s="120"/>
      <c r="O633" s="120"/>
      <c r="P633" s="120"/>
      <c r="Q633" s="120"/>
    </row>
    <row r="634" spans="6:17" x14ac:dyDescent="0.25">
      <c r="F634" s="120"/>
      <c r="G634" s="121"/>
      <c r="H634" s="120"/>
      <c r="I634" s="121"/>
      <c r="J634" s="121"/>
      <c r="K634" s="53"/>
      <c r="L634" s="120"/>
      <c r="M634" s="120"/>
      <c r="N634" s="120"/>
      <c r="O634" s="120"/>
      <c r="P634" s="120"/>
      <c r="Q634" s="120"/>
    </row>
    <row r="635" spans="6:17" x14ac:dyDescent="0.25">
      <c r="F635" s="120"/>
      <c r="G635" s="121"/>
      <c r="H635" s="120"/>
      <c r="I635" s="121"/>
      <c r="J635" s="121"/>
      <c r="K635" s="53"/>
      <c r="L635" s="120"/>
      <c r="M635" s="120"/>
      <c r="N635" s="120"/>
      <c r="O635" s="120"/>
      <c r="P635" s="120"/>
      <c r="Q635" s="120"/>
    </row>
    <row r="636" spans="6:17" x14ac:dyDescent="0.25">
      <c r="F636" s="120"/>
      <c r="G636" s="121"/>
      <c r="H636" s="120"/>
      <c r="I636" s="121"/>
      <c r="J636" s="121"/>
      <c r="K636" s="53"/>
      <c r="L636" s="120"/>
      <c r="M636" s="120"/>
      <c r="N636" s="120"/>
      <c r="O636" s="120"/>
      <c r="P636" s="120"/>
      <c r="Q636" s="120"/>
    </row>
    <row r="637" spans="6:17" x14ac:dyDescent="0.25">
      <c r="F637" s="120"/>
      <c r="G637" s="121"/>
      <c r="H637" s="120"/>
      <c r="I637" s="121"/>
      <c r="J637" s="121"/>
      <c r="K637" s="53"/>
      <c r="L637" s="120"/>
      <c r="M637" s="120"/>
      <c r="N637" s="120"/>
      <c r="O637" s="120"/>
      <c r="P637" s="120"/>
      <c r="Q637" s="120"/>
    </row>
    <row r="638" spans="6:17" x14ac:dyDescent="0.25">
      <c r="F638" s="120"/>
      <c r="G638" s="121"/>
      <c r="H638" s="120"/>
      <c r="I638" s="121"/>
      <c r="J638" s="121"/>
      <c r="K638" s="53"/>
      <c r="L638" s="120"/>
      <c r="M638" s="120"/>
      <c r="N638" s="120"/>
      <c r="O638" s="120"/>
      <c r="P638" s="120"/>
      <c r="Q638" s="120"/>
    </row>
    <row r="639" spans="6:17" x14ac:dyDescent="0.25">
      <c r="F639" s="120"/>
      <c r="G639" s="121"/>
      <c r="H639" s="120"/>
      <c r="I639" s="121"/>
      <c r="J639" s="121"/>
      <c r="K639" s="53"/>
      <c r="L639" s="120"/>
      <c r="M639" s="120"/>
      <c r="N639" s="120"/>
      <c r="O639" s="120"/>
      <c r="P639" s="120"/>
      <c r="Q639" s="120"/>
    </row>
    <row r="640" spans="6:17" x14ac:dyDescent="0.25">
      <c r="F640" s="120"/>
      <c r="G640" s="121"/>
      <c r="H640" s="120"/>
      <c r="I640" s="121"/>
      <c r="J640" s="121"/>
      <c r="K640" s="53"/>
      <c r="L640" s="120"/>
      <c r="M640" s="120"/>
      <c r="N640" s="120"/>
      <c r="O640" s="120"/>
      <c r="P640" s="120"/>
      <c r="Q640" s="120"/>
    </row>
    <row r="641" spans="6:17" x14ac:dyDescent="0.25">
      <c r="F641" s="120"/>
      <c r="G641" s="121"/>
      <c r="H641" s="120"/>
      <c r="I641" s="121"/>
      <c r="J641" s="121"/>
      <c r="K641" s="53"/>
      <c r="L641" s="120"/>
      <c r="M641" s="120"/>
      <c r="N641" s="120"/>
      <c r="O641" s="120"/>
      <c r="P641" s="120"/>
      <c r="Q641" s="120"/>
    </row>
    <row r="642" spans="6:17" x14ac:dyDescent="0.25">
      <c r="F642" s="120"/>
      <c r="G642" s="121"/>
      <c r="H642" s="120"/>
      <c r="I642" s="121"/>
      <c r="J642" s="121"/>
      <c r="K642" s="53"/>
      <c r="L642" s="120"/>
      <c r="M642" s="120"/>
      <c r="N642" s="120"/>
      <c r="O642" s="120"/>
      <c r="P642" s="120"/>
      <c r="Q642" s="120"/>
    </row>
    <row r="643" spans="6:17" x14ac:dyDescent="0.25">
      <c r="F643" s="120"/>
      <c r="G643" s="121"/>
      <c r="H643" s="120"/>
      <c r="I643" s="121"/>
      <c r="J643" s="121"/>
      <c r="K643" s="53"/>
      <c r="L643" s="120"/>
      <c r="M643" s="120"/>
      <c r="N643" s="120"/>
      <c r="O643" s="120"/>
      <c r="P643" s="120"/>
      <c r="Q643" s="120"/>
    </row>
    <row r="644" spans="6:17" x14ac:dyDescent="0.25">
      <c r="F644" s="120"/>
      <c r="G644" s="121"/>
      <c r="H644" s="120"/>
      <c r="I644" s="121"/>
      <c r="J644" s="121"/>
      <c r="K644" s="53"/>
      <c r="L644" s="120"/>
      <c r="M644" s="120"/>
      <c r="N644" s="120"/>
      <c r="O644" s="120"/>
      <c r="P644" s="120"/>
      <c r="Q644" s="120"/>
    </row>
    <row r="645" spans="6:17" x14ac:dyDescent="0.25">
      <c r="F645" s="120"/>
      <c r="G645" s="121"/>
      <c r="H645" s="120"/>
      <c r="I645" s="121"/>
      <c r="J645" s="121"/>
      <c r="K645" s="53"/>
      <c r="L645" s="120"/>
      <c r="M645" s="120"/>
      <c r="N645" s="120"/>
      <c r="O645" s="120"/>
      <c r="P645" s="120"/>
      <c r="Q645" s="120"/>
    </row>
    <row r="646" spans="6:17" x14ac:dyDescent="0.25">
      <c r="F646" s="120"/>
      <c r="G646" s="121"/>
      <c r="H646" s="120"/>
      <c r="I646" s="121"/>
      <c r="J646" s="121"/>
      <c r="K646" s="53"/>
      <c r="L646" s="120"/>
      <c r="M646" s="120"/>
      <c r="N646" s="120"/>
      <c r="O646" s="120"/>
      <c r="P646" s="120"/>
      <c r="Q646" s="120"/>
    </row>
    <row r="647" spans="6:17" x14ac:dyDescent="0.25">
      <c r="F647" s="120"/>
      <c r="G647" s="121"/>
      <c r="H647" s="120"/>
      <c r="I647" s="121"/>
      <c r="J647" s="121"/>
      <c r="K647" s="53"/>
      <c r="L647" s="120"/>
      <c r="M647" s="120"/>
      <c r="N647" s="120"/>
      <c r="O647" s="120"/>
      <c r="P647" s="120"/>
      <c r="Q647" s="120"/>
    </row>
    <row r="648" spans="6:17" x14ac:dyDescent="0.25">
      <c r="F648" s="120"/>
      <c r="G648" s="121"/>
      <c r="H648" s="120"/>
      <c r="I648" s="121"/>
      <c r="J648" s="121"/>
      <c r="K648" s="53"/>
      <c r="L648" s="120"/>
      <c r="M648" s="120"/>
      <c r="N648" s="120"/>
      <c r="O648" s="120"/>
      <c r="P648" s="120"/>
      <c r="Q648" s="120"/>
    </row>
    <row r="649" spans="6:17" x14ac:dyDescent="0.25">
      <c r="F649" s="120"/>
      <c r="G649" s="121"/>
      <c r="H649" s="120"/>
      <c r="I649" s="121"/>
      <c r="J649" s="121"/>
      <c r="K649" s="53"/>
      <c r="L649" s="120"/>
      <c r="M649" s="120"/>
      <c r="N649" s="120"/>
      <c r="O649" s="120"/>
      <c r="P649" s="120"/>
      <c r="Q649" s="120"/>
    </row>
    <row r="650" spans="6:17" x14ac:dyDescent="0.25">
      <c r="F650" s="120"/>
      <c r="G650" s="121"/>
      <c r="H650" s="120"/>
      <c r="I650" s="121"/>
      <c r="J650" s="121"/>
      <c r="K650" s="53"/>
      <c r="L650" s="120"/>
      <c r="M650" s="120"/>
      <c r="N650" s="120"/>
      <c r="O650" s="120"/>
      <c r="P650" s="120"/>
      <c r="Q650" s="120"/>
    </row>
    <row r="651" spans="6:17" x14ac:dyDescent="0.25">
      <c r="F651" s="120"/>
      <c r="G651" s="121"/>
      <c r="H651" s="120"/>
      <c r="I651" s="121"/>
      <c r="J651" s="121"/>
      <c r="K651" s="53"/>
      <c r="L651" s="120"/>
      <c r="M651" s="120"/>
      <c r="N651" s="120"/>
      <c r="O651" s="120"/>
      <c r="P651" s="120"/>
      <c r="Q651" s="120"/>
    </row>
    <row r="652" spans="6:17" x14ac:dyDescent="0.25">
      <c r="F652" s="120"/>
      <c r="G652" s="121"/>
      <c r="H652" s="120"/>
      <c r="I652" s="121"/>
      <c r="J652" s="121"/>
      <c r="K652" s="53"/>
      <c r="L652" s="120"/>
      <c r="M652" s="120"/>
      <c r="N652" s="120"/>
      <c r="O652" s="120"/>
      <c r="P652" s="120"/>
      <c r="Q652" s="120"/>
    </row>
    <row r="653" spans="6:17" x14ac:dyDescent="0.25">
      <c r="F653" s="120"/>
      <c r="G653" s="121"/>
      <c r="H653" s="120"/>
      <c r="I653" s="121"/>
      <c r="J653" s="121"/>
      <c r="K653" s="53"/>
      <c r="L653" s="120"/>
      <c r="M653" s="120"/>
      <c r="N653" s="120"/>
      <c r="O653" s="120"/>
      <c r="P653" s="120"/>
      <c r="Q653" s="120"/>
    </row>
    <row r="654" spans="6:17" x14ac:dyDescent="0.25">
      <c r="F654" s="120"/>
      <c r="G654" s="121"/>
      <c r="H654" s="120"/>
      <c r="I654" s="121"/>
      <c r="J654" s="121"/>
      <c r="K654" s="53"/>
      <c r="L654" s="120"/>
      <c r="M654" s="120"/>
      <c r="N654" s="120"/>
      <c r="O654" s="120"/>
      <c r="P654" s="120"/>
      <c r="Q654" s="120"/>
    </row>
    <row r="655" spans="6:17" x14ac:dyDescent="0.25">
      <c r="F655" s="120"/>
      <c r="G655" s="121"/>
      <c r="H655" s="120"/>
      <c r="I655" s="121"/>
      <c r="J655" s="121"/>
      <c r="K655" s="53"/>
      <c r="L655" s="120"/>
      <c r="M655" s="120"/>
      <c r="N655" s="120"/>
      <c r="O655" s="120"/>
      <c r="P655" s="120"/>
      <c r="Q655" s="120"/>
    </row>
    <row r="656" spans="6:17" x14ac:dyDescent="0.25">
      <c r="F656" s="120"/>
      <c r="G656" s="121"/>
      <c r="H656" s="120"/>
      <c r="I656" s="121"/>
      <c r="J656" s="121"/>
      <c r="K656" s="53"/>
      <c r="L656" s="120"/>
      <c r="M656" s="120"/>
      <c r="N656" s="120"/>
      <c r="O656" s="120"/>
      <c r="P656" s="120"/>
      <c r="Q656" s="120"/>
    </row>
    <row r="657" spans="6:17" x14ac:dyDescent="0.25">
      <c r="F657" s="120"/>
      <c r="G657" s="121"/>
      <c r="H657" s="120"/>
      <c r="I657" s="121"/>
      <c r="J657" s="121"/>
      <c r="K657" s="53"/>
      <c r="L657" s="120"/>
      <c r="M657" s="120"/>
      <c r="N657" s="120"/>
      <c r="O657" s="120"/>
      <c r="P657" s="120"/>
      <c r="Q657" s="120"/>
    </row>
    <row r="658" spans="6:17" x14ac:dyDescent="0.25">
      <c r="F658" s="120"/>
      <c r="G658" s="121"/>
      <c r="H658" s="120"/>
      <c r="I658" s="121"/>
      <c r="J658" s="121"/>
      <c r="K658" s="53"/>
      <c r="L658" s="120"/>
      <c r="M658" s="120"/>
      <c r="N658" s="120"/>
      <c r="O658" s="120"/>
      <c r="P658" s="120"/>
      <c r="Q658" s="120"/>
    </row>
    <row r="659" spans="6:17" x14ac:dyDescent="0.25">
      <c r="F659" s="120"/>
      <c r="G659" s="121"/>
      <c r="H659" s="120"/>
      <c r="I659" s="121"/>
      <c r="J659" s="121"/>
      <c r="K659" s="53"/>
      <c r="L659" s="120"/>
      <c r="M659" s="120"/>
      <c r="N659" s="120"/>
      <c r="O659" s="120"/>
      <c r="P659" s="120"/>
      <c r="Q659" s="120"/>
    </row>
    <row r="660" spans="6:17" x14ac:dyDescent="0.25">
      <c r="F660" s="120"/>
      <c r="G660" s="121"/>
      <c r="H660" s="120"/>
      <c r="I660" s="121"/>
      <c r="J660" s="121"/>
      <c r="K660" s="53"/>
      <c r="L660" s="120"/>
      <c r="M660" s="120"/>
      <c r="N660" s="120"/>
      <c r="O660" s="120"/>
      <c r="P660" s="120"/>
      <c r="Q660" s="120"/>
    </row>
    <row r="661" spans="6:17" x14ac:dyDescent="0.25">
      <c r="F661" s="120"/>
      <c r="G661" s="121"/>
      <c r="H661" s="120"/>
      <c r="I661" s="121"/>
      <c r="J661" s="121"/>
      <c r="K661" s="53"/>
      <c r="L661" s="120"/>
      <c r="M661" s="120"/>
      <c r="N661" s="120"/>
      <c r="O661" s="120"/>
      <c r="P661" s="120"/>
      <c r="Q661" s="120"/>
    </row>
    <row r="662" spans="6:17" x14ac:dyDescent="0.25">
      <c r="F662" s="120"/>
      <c r="G662" s="121"/>
      <c r="H662" s="120"/>
      <c r="I662" s="121"/>
      <c r="J662" s="121"/>
      <c r="K662" s="53"/>
      <c r="L662" s="120"/>
      <c r="M662" s="120"/>
      <c r="N662" s="120"/>
      <c r="O662" s="120"/>
      <c r="P662" s="120"/>
      <c r="Q662" s="120"/>
    </row>
    <row r="663" spans="6:17" x14ac:dyDescent="0.25">
      <c r="F663" s="120"/>
      <c r="G663" s="121"/>
      <c r="H663" s="120"/>
      <c r="I663" s="121"/>
      <c r="J663" s="121"/>
      <c r="K663" s="53"/>
      <c r="L663" s="120"/>
      <c r="M663" s="120"/>
      <c r="N663" s="120"/>
      <c r="O663" s="120"/>
      <c r="P663" s="120"/>
      <c r="Q663" s="120"/>
    </row>
    <row r="664" spans="6:17" x14ac:dyDescent="0.25">
      <c r="F664" s="120"/>
      <c r="G664" s="121"/>
      <c r="H664" s="120"/>
      <c r="I664" s="121"/>
      <c r="J664" s="121"/>
      <c r="K664" s="53"/>
      <c r="L664" s="120"/>
      <c r="M664" s="120"/>
      <c r="N664" s="120"/>
      <c r="O664" s="120"/>
      <c r="P664" s="120"/>
      <c r="Q664" s="120"/>
    </row>
    <row r="665" spans="6:17" x14ac:dyDescent="0.25">
      <c r="F665" s="120"/>
      <c r="G665" s="121"/>
      <c r="H665" s="120"/>
      <c r="I665" s="121"/>
      <c r="J665" s="121"/>
      <c r="K665" s="53"/>
      <c r="L665" s="120"/>
      <c r="M665" s="120"/>
      <c r="N665" s="120"/>
      <c r="O665" s="120"/>
      <c r="P665" s="120"/>
      <c r="Q665" s="120"/>
    </row>
    <row r="666" spans="6:17" x14ac:dyDescent="0.25">
      <c r="F666" s="120"/>
      <c r="G666" s="121"/>
      <c r="H666" s="120"/>
      <c r="I666" s="121"/>
      <c r="J666" s="121"/>
      <c r="K666" s="53"/>
      <c r="L666" s="120"/>
      <c r="M666" s="120"/>
      <c r="N666" s="120"/>
      <c r="O666" s="120"/>
      <c r="P666" s="120"/>
      <c r="Q666" s="120"/>
    </row>
    <row r="667" spans="6:17" x14ac:dyDescent="0.25">
      <c r="F667" s="120"/>
      <c r="G667" s="121"/>
      <c r="H667" s="120"/>
      <c r="I667" s="121"/>
      <c r="J667" s="121"/>
      <c r="K667" s="53"/>
      <c r="L667" s="120"/>
      <c r="M667" s="120"/>
      <c r="N667" s="120"/>
      <c r="O667" s="120"/>
      <c r="P667" s="120"/>
      <c r="Q667" s="120"/>
    </row>
    <row r="668" spans="6:17" x14ac:dyDescent="0.25">
      <c r="F668" s="120"/>
      <c r="G668" s="121"/>
      <c r="H668" s="120"/>
      <c r="I668" s="121"/>
      <c r="J668" s="121"/>
      <c r="K668" s="53"/>
      <c r="L668" s="120"/>
      <c r="M668" s="120"/>
      <c r="N668" s="120"/>
      <c r="O668" s="120"/>
      <c r="P668" s="120"/>
      <c r="Q668" s="120"/>
    </row>
    <row r="669" spans="6:17" x14ac:dyDescent="0.25">
      <c r="F669" s="120"/>
      <c r="G669" s="121"/>
      <c r="H669" s="120"/>
      <c r="I669" s="121"/>
      <c r="J669" s="121"/>
      <c r="K669" s="53"/>
      <c r="L669" s="120"/>
      <c r="M669" s="120"/>
      <c r="N669" s="120"/>
      <c r="O669" s="120"/>
      <c r="P669" s="120"/>
      <c r="Q669" s="120"/>
    </row>
    <row r="670" spans="6:17" x14ac:dyDescent="0.25">
      <c r="F670" s="120"/>
      <c r="G670" s="121"/>
      <c r="H670" s="120"/>
      <c r="I670" s="121"/>
      <c r="J670" s="121"/>
      <c r="K670" s="53"/>
      <c r="L670" s="120"/>
      <c r="M670" s="120"/>
      <c r="N670" s="120"/>
      <c r="O670" s="120"/>
      <c r="P670" s="120"/>
      <c r="Q670" s="120"/>
    </row>
    <row r="671" spans="6:17" x14ac:dyDescent="0.25">
      <c r="F671" s="120"/>
      <c r="G671" s="121"/>
      <c r="H671" s="120"/>
      <c r="I671" s="121"/>
      <c r="J671" s="121"/>
      <c r="K671" s="53"/>
      <c r="L671" s="120"/>
      <c r="M671" s="120"/>
      <c r="N671" s="120"/>
      <c r="O671" s="120"/>
      <c r="P671" s="120"/>
      <c r="Q671" s="120"/>
    </row>
    <row r="672" spans="6:17" x14ac:dyDescent="0.25">
      <c r="F672" s="120"/>
      <c r="G672" s="121"/>
      <c r="H672" s="120"/>
      <c r="I672" s="121"/>
      <c r="J672" s="121"/>
      <c r="K672" s="53"/>
      <c r="L672" s="120"/>
      <c r="M672" s="120"/>
      <c r="N672" s="120"/>
      <c r="O672" s="120"/>
      <c r="P672" s="120"/>
      <c r="Q672" s="120"/>
    </row>
    <row r="673" spans="6:17" x14ac:dyDescent="0.25">
      <c r="F673" s="120"/>
      <c r="G673" s="121"/>
      <c r="H673" s="120"/>
      <c r="I673" s="121"/>
      <c r="J673" s="121"/>
      <c r="K673" s="53"/>
      <c r="L673" s="120"/>
      <c r="M673" s="120"/>
      <c r="N673" s="120"/>
      <c r="O673" s="120"/>
      <c r="P673" s="120"/>
      <c r="Q673" s="120"/>
    </row>
    <row r="674" spans="6:17" x14ac:dyDescent="0.25">
      <c r="F674" s="120"/>
      <c r="G674" s="121"/>
      <c r="H674" s="120"/>
      <c r="I674" s="121"/>
      <c r="J674" s="121"/>
      <c r="K674" s="53"/>
      <c r="L674" s="120"/>
      <c r="M674" s="120"/>
      <c r="N674" s="120"/>
      <c r="O674" s="120"/>
      <c r="P674" s="120"/>
      <c r="Q674" s="120"/>
    </row>
    <row r="675" spans="6:17" x14ac:dyDescent="0.25">
      <c r="F675" s="120"/>
      <c r="G675" s="121"/>
      <c r="H675" s="120"/>
      <c r="I675" s="121"/>
      <c r="J675" s="121"/>
      <c r="K675" s="53"/>
      <c r="L675" s="120"/>
      <c r="M675" s="120"/>
      <c r="N675" s="120"/>
      <c r="O675" s="120"/>
      <c r="P675" s="120"/>
      <c r="Q675" s="120"/>
    </row>
    <row r="676" spans="6:17" x14ac:dyDescent="0.25">
      <c r="F676" s="120"/>
      <c r="G676" s="121"/>
      <c r="H676" s="120"/>
      <c r="I676" s="121"/>
      <c r="J676" s="121"/>
      <c r="K676" s="53"/>
      <c r="L676" s="120"/>
      <c r="M676" s="120"/>
      <c r="N676" s="120"/>
      <c r="O676" s="120"/>
      <c r="P676" s="120"/>
      <c r="Q676" s="120"/>
    </row>
    <row r="677" spans="6:17" x14ac:dyDescent="0.25">
      <c r="F677" s="120"/>
      <c r="G677" s="121"/>
      <c r="H677" s="120"/>
      <c r="I677" s="121"/>
      <c r="J677" s="121"/>
      <c r="K677" s="53"/>
      <c r="L677" s="120"/>
      <c r="M677" s="120"/>
      <c r="N677" s="120"/>
      <c r="O677" s="120"/>
      <c r="P677" s="120"/>
      <c r="Q677" s="120"/>
    </row>
    <row r="678" spans="6:17" x14ac:dyDescent="0.25">
      <c r="F678" s="120"/>
      <c r="G678" s="121"/>
      <c r="H678" s="120"/>
      <c r="I678" s="121"/>
      <c r="J678" s="121"/>
      <c r="K678" s="53"/>
      <c r="L678" s="120"/>
      <c r="M678" s="120"/>
      <c r="N678" s="120"/>
      <c r="O678" s="120"/>
      <c r="P678" s="120"/>
      <c r="Q678" s="120"/>
    </row>
    <row r="679" spans="6:17" x14ac:dyDescent="0.25">
      <c r="F679" s="120"/>
      <c r="G679" s="121"/>
      <c r="H679" s="120"/>
      <c r="I679" s="121"/>
      <c r="J679" s="121"/>
      <c r="K679" s="53"/>
      <c r="L679" s="120"/>
      <c r="M679" s="120"/>
      <c r="N679" s="120"/>
      <c r="O679" s="120"/>
      <c r="P679" s="120"/>
      <c r="Q679" s="120"/>
    </row>
    <row r="680" spans="6:17" x14ac:dyDescent="0.25">
      <c r="F680" s="120"/>
      <c r="G680" s="121"/>
      <c r="H680" s="120"/>
      <c r="I680" s="121"/>
      <c r="J680" s="121"/>
      <c r="K680" s="53"/>
      <c r="L680" s="120"/>
      <c r="M680" s="120"/>
      <c r="N680" s="120"/>
      <c r="O680" s="120"/>
      <c r="P680" s="120"/>
      <c r="Q680" s="120"/>
    </row>
    <row r="681" spans="6:17" x14ac:dyDescent="0.25">
      <c r="F681" s="120"/>
      <c r="G681" s="121"/>
      <c r="H681" s="120"/>
      <c r="I681" s="121"/>
      <c r="J681" s="121"/>
      <c r="K681" s="53"/>
      <c r="L681" s="120"/>
      <c r="M681" s="120"/>
      <c r="N681" s="120"/>
      <c r="O681" s="120"/>
      <c r="P681" s="120"/>
      <c r="Q681" s="120"/>
    </row>
    <row r="682" spans="6:17" x14ac:dyDescent="0.25">
      <c r="F682" s="120"/>
      <c r="G682" s="121"/>
      <c r="H682" s="120"/>
      <c r="I682" s="121"/>
      <c r="J682" s="121"/>
      <c r="K682" s="53"/>
      <c r="L682" s="120"/>
      <c r="M682" s="120"/>
      <c r="N682" s="120"/>
      <c r="O682" s="120"/>
      <c r="P682" s="120"/>
      <c r="Q682" s="120"/>
    </row>
    <row r="683" spans="6:17" x14ac:dyDescent="0.25">
      <c r="F683" s="120"/>
      <c r="G683" s="121"/>
      <c r="H683" s="120"/>
      <c r="I683" s="121"/>
      <c r="J683" s="121"/>
      <c r="K683" s="53"/>
      <c r="L683" s="120"/>
      <c r="M683" s="120"/>
      <c r="N683" s="120"/>
      <c r="O683" s="120"/>
      <c r="P683" s="120"/>
      <c r="Q683" s="120"/>
    </row>
    <row r="684" spans="6:17" x14ac:dyDescent="0.25">
      <c r="F684" s="120"/>
      <c r="G684" s="121"/>
      <c r="H684" s="120"/>
      <c r="I684" s="121"/>
      <c r="J684" s="121"/>
      <c r="K684" s="53"/>
      <c r="L684" s="120"/>
      <c r="M684" s="120"/>
      <c r="N684" s="120"/>
      <c r="O684" s="120"/>
      <c r="P684" s="120"/>
      <c r="Q684" s="120"/>
    </row>
    <row r="685" spans="6:17" x14ac:dyDescent="0.25">
      <c r="F685" s="120"/>
      <c r="G685" s="121"/>
      <c r="H685" s="120"/>
      <c r="I685" s="121"/>
      <c r="J685" s="121"/>
      <c r="K685" s="53"/>
      <c r="L685" s="120"/>
      <c r="M685" s="120"/>
      <c r="N685" s="120"/>
      <c r="O685" s="120"/>
      <c r="P685" s="120"/>
      <c r="Q685" s="120"/>
    </row>
    <row r="686" spans="6:17" x14ac:dyDescent="0.25">
      <c r="F686" s="120"/>
      <c r="G686" s="121"/>
      <c r="H686" s="120"/>
      <c r="I686" s="121"/>
      <c r="J686" s="121"/>
      <c r="K686" s="53"/>
      <c r="L686" s="120"/>
      <c r="M686" s="120"/>
      <c r="N686" s="120"/>
      <c r="O686" s="120"/>
      <c r="P686" s="120"/>
      <c r="Q686" s="120"/>
    </row>
    <row r="687" spans="6:17" x14ac:dyDescent="0.25">
      <c r="F687" s="120"/>
      <c r="G687" s="121"/>
      <c r="H687" s="120"/>
      <c r="I687" s="121"/>
      <c r="J687" s="121"/>
      <c r="K687" s="53"/>
      <c r="L687" s="120"/>
      <c r="M687" s="120"/>
      <c r="N687" s="120"/>
      <c r="O687" s="120"/>
      <c r="P687" s="120"/>
      <c r="Q687" s="120"/>
    </row>
    <row r="688" spans="6:17" x14ac:dyDescent="0.25">
      <c r="F688" s="120"/>
      <c r="G688" s="121"/>
      <c r="H688" s="120"/>
      <c r="I688" s="121"/>
      <c r="J688" s="121"/>
      <c r="K688" s="53"/>
      <c r="L688" s="120"/>
      <c r="M688" s="120"/>
      <c r="N688" s="120"/>
      <c r="O688" s="120"/>
      <c r="P688" s="120"/>
      <c r="Q688" s="120"/>
    </row>
    <row r="689" spans="6:17" x14ac:dyDescent="0.25">
      <c r="F689" s="120"/>
      <c r="G689" s="121"/>
      <c r="H689" s="120"/>
      <c r="I689" s="121"/>
      <c r="J689" s="121"/>
      <c r="K689" s="53"/>
      <c r="L689" s="120"/>
      <c r="M689" s="120"/>
      <c r="N689" s="120"/>
      <c r="O689" s="120"/>
      <c r="P689" s="120"/>
      <c r="Q689" s="120"/>
    </row>
    <row r="690" spans="6:17" x14ac:dyDescent="0.25">
      <c r="F690" s="120"/>
      <c r="G690" s="121"/>
      <c r="H690" s="120"/>
      <c r="I690" s="121"/>
      <c r="J690" s="121"/>
      <c r="K690" s="53"/>
      <c r="L690" s="120"/>
      <c r="M690" s="120"/>
      <c r="N690" s="120"/>
      <c r="O690" s="120"/>
      <c r="P690" s="120"/>
      <c r="Q690" s="120"/>
    </row>
    <row r="691" spans="6:17" x14ac:dyDescent="0.25">
      <c r="F691" s="120"/>
      <c r="G691" s="121"/>
      <c r="H691" s="120"/>
      <c r="I691" s="121"/>
      <c r="J691" s="121"/>
      <c r="K691" s="53"/>
      <c r="L691" s="120"/>
      <c r="M691" s="120"/>
      <c r="N691" s="120"/>
      <c r="O691" s="120"/>
      <c r="P691" s="120"/>
      <c r="Q691" s="120"/>
    </row>
    <row r="692" spans="6:17" x14ac:dyDescent="0.25">
      <c r="F692" s="120"/>
      <c r="G692" s="121"/>
      <c r="H692" s="120"/>
      <c r="I692" s="121"/>
      <c r="J692" s="121"/>
      <c r="K692" s="53"/>
      <c r="L692" s="120"/>
      <c r="M692" s="120"/>
      <c r="N692" s="120"/>
      <c r="O692" s="120"/>
      <c r="P692" s="120"/>
      <c r="Q692" s="120"/>
    </row>
    <row r="693" spans="6:17" x14ac:dyDescent="0.25">
      <c r="F693" s="120"/>
      <c r="G693" s="121"/>
      <c r="H693" s="120"/>
      <c r="I693" s="121"/>
      <c r="J693" s="121"/>
      <c r="K693" s="53"/>
      <c r="L693" s="120"/>
      <c r="M693" s="120"/>
      <c r="N693" s="120"/>
      <c r="O693" s="120"/>
      <c r="P693" s="120"/>
      <c r="Q693" s="120"/>
    </row>
    <row r="694" spans="6:17" x14ac:dyDescent="0.25">
      <c r="F694" s="120"/>
      <c r="G694" s="121"/>
      <c r="H694" s="120"/>
      <c r="I694" s="121"/>
      <c r="J694" s="121"/>
      <c r="K694" s="53"/>
      <c r="L694" s="120"/>
      <c r="M694" s="120"/>
      <c r="N694" s="120"/>
      <c r="O694" s="120"/>
      <c r="P694" s="120"/>
      <c r="Q694" s="120"/>
    </row>
    <row r="695" spans="6:17" x14ac:dyDescent="0.25">
      <c r="F695" s="120"/>
      <c r="G695" s="121"/>
      <c r="H695" s="120"/>
      <c r="I695" s="121"/>
      <c r="J695" s="121"/>
      <c r="K695" s="53"/>
      <c r="L695" s="120"/>
      <c r="M695" s="120"/>
      <c r="N695" s="120"/>
      <c r="O695" s="120"/>
      <c r="P695" s="120"/>
      <c r="Q695" s="120"/>
    </row>
    <row r="696" spans="6:17" x14ac:dyDescent="0.25">
      <c r="F696" s="120"/>
      <c r="G696" s="121"/>
      <c r="H696" s="120"/>
      <c r="I696" s="121"/>
      <c r="J696" s="121"/>
      <c r="K696" s="53"/>
      <c r="L696" s="120"/>
      <c r="M696" s="120"/>
      <c r="N696" s="120"/>
      <c r="O696" s="120"/>
      <c r="P696" s="120"/>
      <c r="Q696" s="120"/>
    </row>
    <row r="697" spans="6:17" x14ac:dyDescent="0.25">
      <c r="F697" s="120"/>
      <c r="G697" s="121"/>
      <c r="H697" s="120"/>
      <c r="I697" s="121"/>
      <c r="J697" s="121"/>
      <c r="K697" s="53"/>
      <c r="L697" s="120"/>
      <c r="M697" s="120"/>
      <c r="N697" s="120"/>
      <c r="O697" s="120"/>
      <c r="P697" s="120"/>
      <c r="Q697" s="120"/>
    </row>
    <row r="698" spans="6:17" x14ac:dyDescent="0.25">
      <c r="F698" s="120"/>
      <c r="G698" s="121"/>
      <c r="H698" s="120"/>
      <c r="I698" s="121"/>
      <c r="J698" s="121"/>
      <c r="K698" s="53"/>
      <c r="L698" s="120"/>
      <c r="M698" s="120"/>
      <c r="N698" s="120"/>
      <c r="O698" s="120"/>
      <c r="P698" s="120"/>
      <c r="Q698" s="120"/>
    </row>
    <row r="699" spans="6:17" x14ac:dyDescent="0.25">
      <c r="F699" s="120"/>
      <c r="G699" s="121"/>
      <c r="H699" s="120"/>
      <c r="I699" s="121"/>
      <c r="J699" s="121"/>
      <c r="K699" s="53"/>
      <c r="L699" s="120"/>
      <c r="M699" s="120"/>
      <c r="N699" s="120"/>
      <c r="O699" s="120"/>
      <c r="P699" s="120"/>
      <c r="Q699" s="120"/>
    </row>
    <row r="700" spans="6:17" x14ac:dyDescent="0.25">
      <c r="F700" s="120"/>
      <c r="G700" s="121"/>
      <c r="H700" s="120"/>
      <c r="I700" s="121"/>
      <c r="J700" s="121"/>
      <c r="K700" s="53"/>
      <c r="L700" s="120"/>
      <c r="M700" s="120"/>
      <c r="N700" s="120"/>
      <c r="O700" s="120"/>
      <c r="P700" s="120"/>
      <c r="Q700" s="120"/>
    </row>
    <row r="701" spans="6:17" x14ac:dyDescent="0.25">
      <c r="F701" s="120"/>
      <c r="G701" s="121"/>
      <c r="H701" s="120"/>
      <c r="I701" s="121"/>
      <c r="J701" s="121"/>
      <c r="K701" s="53"/>
      <c r="L701" s="120"/>
      <c r="M701" s="120"/>
      <c r="N701" s="120"/>
      <c r="O701" s="120"/>
      <c r="P701" s="120"/>
      <c r="Q701" s="120"/>
    </row>
    <row r="702" spans="6:17" x14ac:dyDescent="0.25">
      <c r="F702" s="120"/>
      <c r="G702" s="121"/>
      <c r="H702" s="120"/>
      <c r="I702" s="121"/>
      <c r="J702" s="121"/>
      <c r="K702" s="53"/>
      <c r="L702" s="120"/>
      <c r="M702" s="120"/>
      <c r="N702" s="120"/>
      <c r="O702" s="120"/>
      <c r="P702" s="120"/>
      <c r="Q702" s="120"/>
    </row>
    <row r="703" spans="6:17" x14ac:dyDescent="0.25">
      <c r="F703" s="120"/>
      <c r="G703" s="121"/>
      <c r="H703" s="120"/>
      <c r="I703" s="121"/>
      <c r="J703" s="121"/>
      <c r="K703" s="53"/>
      <c r="L703" s="120"/>
      <c r="M703" s="120"/>
      <c r="N703" s="120"/>
      <c r="O703" s="120"/>
      <c r="P703" s="120"/>
      <c r="Q703" s="120"/>
    </row>
    <row r="704" spans="6:17" x14ac:dyDescent="0.25">
      <c r="F704" s="120"/>
      <c r="G704" s="121"/>
      <c r="H704" s="120"/>
      <c r="I704" s="121"/>
      <c r="J704" s="121"/>
      <c r="K704" s="53"/>
      <c r="L704" s="120"/>
      <c r="M704" s="120"/>
      <c r="N704" s="120"/>
      <c r="O704" s="120"/>
      <c r="P704" s="120"/>
      <c r="Q704" s="120"/>
    </row>
    <row r="705" spans="6:17" x14ac:dyDescent="0.25">
      <c r="F705" s="120"/>
      <c r="G705" s="121"/>
      <c r="H705" s="120"/>
      <c r="I705" s="121"/>
      <c r="J705" s="121"/>
      <c r="K705" s="53"/>
      <c r="L705" s="120"/>
      <c r="M705" s="120"/>
      <c r="N705" s="120"/>
      <c r="O705" s="120"/>
      <c r="P705" s="120"/>
      <c r="Q705" s="120"/>
    </row>
    <row r="706" spans="6:17" x14ac:dyDescent="0.25">
      <c r="F706" s="120"/>
      <c r="G706" s="121"/>
      <c r="H706" s="120"/>
      <c r="I706" s="121"/>
      <c r="J706" s="121"/>
      <c r="K706" s="53"/>
      <c r="L706" s="120"/>
      <c r="M706" s="120"/>
      <c r="N706" s="120"/>
      <c r="O706" s="120"/>
      <c r="P706" s="120"/>
      <c r="Q706" s="120"/>
    </row>
    <row r="707" spans="6:17" x14ac:dyDescent="0.25">
      <c r="F707" s="120"/>
      <c r="G707" s="121"/>
      <c r="H707" s="120"/>
      <c r="I707" s="121"/>
      <c r="J707" s="121"/>
      <c r="K707" s="53"/>
      <c r="L707" s="120"/>
      <c r="M707" s="120"/>
      <c r="N707" s="120"/>
      <c r="O707" s="120"/>
      <c r="P707" s="120"/>
      <c r="Q707" s="120"/>
    </row>
    <row r="708" spans="6:17" x14ac:dyDescent="0.25">
      <c r="F708" s="120"/>
      <c r="G708" s="121"/>
      <c r="H708" s="120"/>
      <c r="I708" s="121"/>
      <c r="J708" s="121"/>
      <c r="K708" s="53"/>
      <c r="L708" s="120"/>
      <c r="M708" s="120"/>
      <c r="N708" s="120"/>
      <c r="O708" s="120"/>
      <c r="P708" s="120"/>
      <c r="Q708" s="120"/>
    </row>
    <row r="709" spans="6:17" x14ac:dyDescent="0.25">
      <c r="F709" s="120"/>
      <c r="G709" s="121"/>
      <c r="H709" s="120"/>
      <c r="I709" s="121"/>
      <c r="J709" s="121"/>
      <c r="K709" s="53"/>
      <c r="L709" s="120"/>
      <c r="M709" s="120"/>
      <c r="N709" s="120"/>
      <c r="O709" s="120"/>
      <c r="P709" s="120"/>
      <c r="Q709" s="120"/>
    </row>
    <row r="710" spans="6:17" x14ac:dyDescent="0.25">
      <c r="F710" s="120"/>
      <c r="G710" s="121"/>
      <c r="H710" s="120"/>
      <c r="I710" s="121"/>
      <c r="J710" s="121"/>
      <c r="K710" s="53"/>
      <c r="L710" s="120"/>
      <c r="M710" s="120"/>
      <c r="N710" s="120"/>
      <c r="O710" s="120"/>
      <c r="P710" s="120"/>
      <c r="Q710" s="120"/>
    </row>
    <row r="711" spans="6:17" x14ac:dyDescent="0.25">
      <c r="F711" s="120"/>
      <c r="G711" s="121"/>
      <c r="H711" s="120"/>
      <c r="I711" s="121"/>
      <c r="J711" s="121"/>
      <c r="K711" s="53"/>
      <c r="L711" s="120"/>
      <c r="M711" s="120"/>
      <c r="N711" s="120"/>
      <c r="O711" s="120"/>
      <c r="P711" s="120"/>
      <c r="Q711" s="120"/>
    </row>
    <row r="712" spans="6:17" x14ac:dyDescent="0.25">
      <c r="F712" s="120"/>
      <c r="G712" s="121"/>
      <c r="H712" s="120"/>
      <c r="I712" s="121"/>
      <c r="J712" s="121"/>
      <c r="K712" s="53"/>
      <c r="L712" s="120"/>
      <c r="M712" s="120"/>
      <c r="N712" s="120"/>
      <c r="O712" s="120"/>
      <c r="P712" s="120"/>
      <c r="Q712" s="120"/>
    </row>
    <row r="713" spans="6:17" x14ac:dyDescent="0.25">
      <c r="F713" s="120"/>
      <c r="G713" s="121"/>
      <c r="H713" s="120"/>
      <c r="I713" s="121"/>
      <c r="J713" s="121"/>
      <c r="K713" s="53"/>
      <c r="L713" s="120"/>
      <c r="M713" s="120"/>
      <c r="N713" s="120"/>
      <c r="O713" s="120"/>
      <c r="P713" s="120"/>
      <c r="Q713" s="120"/>
    </row>
    <row r="714" spans="6:17" x14ac:dyDescent="0.25">
      <c r="F714" s="120"/>
      <c r="G714" s="121"/>
      <c r="H714" s="120"/>
      <c r="I714" s="121"/>
      <c r="J714" s="121"/>
      <c r="K714" s="53"/>
      <c r="L714" s="120"/>
      <c r="M714" s="120"/>
      <c r="N714" s="120"/>
      <c r="O714" s="120"/>
      <c r="P714" s="120"/>
      <c r="Q714" s="120"/>
    </row>
    <row r="715" spans="6:17" x14ac:dyDescent="0.25">
      <c r="F715" s="120"/>
      <c r="G715" s="121"/>
      <c r="H715" s="120"/>
      <c r="I715" s="121"/>
      <c r="J715" s="121"/>
      <c r="K715" s="53"/>
      <c r="L715" s="120"/>
      <c r="M715" s="120"/>
      <c r="N715" s="120"/>
      <c r="O715" s="120"/>
      <c r="P715" s="120"/>
      <c r="Q715" s="120"/>
    </row>
    <row r="716" spans="6:17" x14ac:dyDescent="0.25">
      <c r="F716" s="120"/>
      <c r="G716" s="121"/>
      <c r="H716" s="120"/>
      <c r="I716" s="121"/>
      <c r="J716" s="121"/>
      <c r="K716" s="53"/>
      <c r="L716" s="120"/>
      <c r="M716" s="120"/>
      <c r="N716" s="120"/>
      <c r="O716" s="120"/>
      <c r="P716" s="120"/>
      <c r="Q716" s="120"/>
    </row>
    <row r="717" spans="6:17" x14ac:dyDescent="0.25">
      <c r="F717" s="120"/>
      <c r="G717" s="121"/>
      <c r="H717" s="120"/>
      <c r="I717" s="121"/>
      <c r="J717" s="121"/>
      <c r="K717" s="53"/>
      <c r="L717" s="120"/>
      <c r="M717" s="120"/>
      <c r="N717" s="120"/>
      <c r="O717" s="120"/>
      <c r="P717" s="120"/>
      <c r="Q717" s="120"/>
    </row>
    <row r="718" spans="6:17" x14ac:dyDescent="0.25">
      <c r="F718" s="120"/>
      <c r="G718" s="121"/>
      <c r="H718" s="120"/>
      <c r="I718" s="121"/>
      <c r="J718" s="121"/>
      <c r="K718" s="53"/>
      <c r="L718" s="120"/>
      <c r="M718" s="120"/>
      <c r="N718" s="120"/>
      <c r="O718" s="120"/>
      <c r="P718" s="120"/>
      <c r="Q718" s="120"/>
    </row>
    <row r="719" spans="6:17" x14ac:dyDescent="0.25">
      <c r="F719" s="120"/>
      <c r="G719" s="121"/>
      <c r="H719" s="120"/>
      <c r="I719" s="121"/>
      <c r="J719" s="121"/>
      <c r="K719" s="53"/>
      <c r="L719" s="120"/>
      <c r="M719" s="120"/>
      <c r="N719" s="120"/>
      <c r="O719" s="120"/>
      <c r="P719" s="120"/>
      <c r="Q719" s="120"/>
    </row>
    <row r="720" spans="6:17" x14ac:dyDescent="0.25">
      <c r="F720" s="120"/>
      <c r="G720" s="121"/>
      <c r="H720" s="120"/>
      <c r="I720" s="121"/>
      <c r="J720" s="121"/>
      <c r="K720" s="53"/>
      <c r="L720" s="120"/>
      <c r="M720" s="120"/>
      <c r="N720" s="120"/>
      <c r="O720" s="120"/>
      <c r="P720" s="120"/>
      <c r="Q720" s="120"/>
    </row>
    <row r="721" spans="6:17" x14ac:dyDescent="0.25">
      <c r="F721" s="120"/>
      <c r="G721" s="121"/>
      <c r="H721" s="120"/>
      <c r="I721" s="121"/>
      <c r="J721" s="121"/>
      <c r="K721" s="53"/>
      <c r="L721" s="120"/>
      <c r="M721" s="120"/>
      <c r="N721" s="120"/>
      <c r="O721" s="120"/>
      <c r="P721" s="120"/>
      <c r="Q721" s="120"/>
    </row>
    <row r="722" spans="6:17" x14ac:dyDescent="0.25">
      <c r="F722" s="120"/>
      <c r="G722" s="121"/>
      <c r="H722" s="120"/>
      <c r="I722" s="121"/>
      <c r="J722" s="121"/>
      <c r="K722" s="53"/>
      <c r="L722" s="120"/>
      <c r="M722" s="120"/>
      <c r="N722" s="120"/>
      <c r="O722" s="120"/>
      <c r="P722" s="120"/>
      <c r="Q722" s="120"/>
    </row>
    <row r="723" spans="6:17" x14ac:dyDescent="0.25">
      <c r="F723" s="120"/>
      <c r="G723" s="121"/>
      <c r="H723" s="120"/>
      <c r="I723" s="121"/>
      <c r="J723" s="121"/>
      <c r="K723" s="53"/>
      <c r="L723" s="120"/>
      <c r="M723" s="120"/>
      <c r="N723" s="120"/>
      <c r="O723" s="120"/>
      <c r="P723" s="120"/>
      <c r="Q723" s="120"/>
    </row>
    <row r="724" spans="6:17" x14ac:dyDescent="0.25">
      <c r="F724" s="120"/>
      <c r="G724" s="121"/>
      <c r="H724" s="120"/>
      <c r="I724" s="121"/>
      <c r="J724" s="121"/>
      <c r="K724" s="53"/>
      <c r="L724" s="120"/>
      <c r="M724" s="120"/>
      <c r="N724" s="120"/>
      <c r="O724" s="120"/>
      <c r="P724" s="120"/>
      <c r="Q724" s="120"/>
    </row>
    <row r="725" spans="6:17" x14ac:dyDescent="0.25">
      <c r="F725" s="120"/>
      <c r="G725" s="121"/>
      <c r="H725" s="120"/>
      <c r="I725" s="121"/>
      <c r="J725" s="121"/>
      <c r="K725" s="53"/>
      <c r="L725" s="120"/>
      <c r="M725" s="120"/>
      <c r="N725" s="120"/>
      <c r="O725" s="120"/>
      <c r="P725" s="120"/>
      <c r="Q725" s="120"/>
    </row>
    <row r="726" spans="6:17" x14ac:dyDescent="0.25">
      <c r="F726" s="120"/>
      <c r="G726" s="121"/>
      <c r="H726" s="120"/>
      <c r="I726" s="121"/>
      <c r="J726" s="121"/>
      <c r="K726" s="53"/>
      <c r="L726" s="120"/>
      <c r="M726" s="120"/>
      <c r="N726" s="120"/>
      <c r="O726" s="120"/>
      <c r="P726" s="120"/>
      <c r="Q726" s="120"/>
    </row>
    <row r="727" spans="6:17" x14ac:dyDescent="0.25">
      <c r="F727" s="120"/>
      <c r="G727" s="121"/>
      <c r="H727" s="120"/>
      <c r="I727" s="121"/>
      <c r="J727" s="121"/>
      <c r="K727" s="53"/>
      <c r="L727" s="120"/>
      <c r="M727" s="120"/>
      <c r="N727" s="120"/>
      <c r="O727" s="120"/>
      <c r="P727" s="120"/>
      <c r="Q727" s="120"/>
    </row>
    <row r="728" spans="6:17" x14ac:dyDescent="0.25">
      <c r="F728" s="120"/>
      <c r="G728" s="121"/>
      <c r="H728" s="120"/>
      <c r="I728" s="121"/>
      <c r="J728" s="121"/>
      <c r="K728" s="53"/>
      <c r="L728" s="120"/>
      <c r="M728" s="120"/>
      <c r="N728" s="120"/>
      <c r="O728" s="120"/>
      <c r="P728" s="120"/>
      <c r="Q728" s="120"/>
    </row>
    <row r="729" spans="6:17" x14ac:dyDescent="0.25">
      <c r="F729" s="120"/>
      <c r="G729" s="121"/>
      <c r="H729" s="120"/>
      <c r="I729" s="121"/>
      <c r="J729" s="121"/>
      <c r="K729" s="53"/>
      <c r="L729" s="120"/>
      <c r="M729" s="120"/>
      <c r="N729" s="120"/>
      <c r="O729" s="120"/>
      <c r="P729" s="120"/>
      <c r="Q729" s="120"/>
    </row>
    <row r="730" spans="6:17" x14ac:dyDescent="0.25">
      <c r="F730" s="120"/>
      <c r="G730" s="121"/>
      <c r="H730" s="120"/>
      <c r="I730" s="121"/>
      <c r="J730" s="121"/>
      <c r="K730" s="53"/>
      <c r="L730" s="120"/>
      <c r="M730" s="120"/>
      <c r="N730" s="120"/>
      <c r="O730" s="120"/>
      <c r="P730" s="120"/>
      <c r="Q730" s="120"/>
    </row>
    <row r="731" spans="6:17" x14ac:dyDescent="0.25">
      <c r="F731" s="120"/>
      <c r="G731" s="121"/>
      <c r="H731" s="120"/>
      <c r="I731" s="121"/>
      <c r="J731" s="121"/>
      <c r="K731" s="53"/>
      <c r="L731" s="120"/>
      <c r="M731" s="120"/>
      <c r="N731" s="120"/>
      <c r="O731" s="120"/>
      <c r="P731" s="120"/>
      <c r="Q731" s="120"/>
    </row>
    <row r="732" spans="6:17" x14ac:dyDescent="0.25">
      <c r="F732" s="120"/>
      <c r="G732" s="121"/>
      <c r="H732" s="120"/>
      <c r="I732" s="121"/>
      <c r="J732" s="121"/>
      <c r="K732" s="53"/>
      <c r="L732" s="120"/>
      <c r="M732" s="120"/>
      <c r="N732" s="120"/>
      <c r="O732" s="120"/>
      <c r="P732" s="120"/>
      <c r="Q732" s="120"/>
    </row>
    <row r="733" spans="6:17" x14ac:dyDescent="0.25">
      <c r="F733" s="120"/>
      <c r="G733" s="121"/>
      <c r="H733" s="120"/>
      <c r="I733" s="121"/>
      <c r="J733" s="121"/>
      <c r="K733" s="53"/>
      <c r="L733" s="120"/>
      <c r="M733" s="120"/>
      <c r="N733" s="120"/>
      <c r="O733" s="120"/>
      <c r="P733" s="120"/>
      <c r="Q733" s="120"/>
    </row>
    <row r="734" spans="6:17" x14ac:dyDescent="0.25">
      <c r="F734" s="120"/>
      <c r="G734" s="121"/>
      <c r="H734" s="120"/>
      <c r="I734" s="121"/>
      <c r="J734" s="121"/>
      <c r="K734" s="53"/>
      <c r="L734" s="120"/>
      <c r="M734" s="120"/>
      <c r="N734" s="120"/>
      <c r="O734" s="120"/>
      <c r="P734" s="120"/>
      <c r="Q734" s="120"/>
    </row>
    <row r="735" spans="6:17" x14ac:dyDescent="0.25">
      <c r="F735" s="120"/>
      <c r="G735" s="121"/>
      <c r="H735" s="120"/>
      <c r="I735" s="121"/>
      <c r="J735" s="121"/>
      <c r="K735" s="53"/>
      <c r="L735" s="120"/>
      <c r="M735" s="120"/>
      <c r="N735" s="120"/>
      <c r="O735" s="120"/>
      <c r="P735" s="120"/>
      <c r="Q735" s="120"/>
    </row>
    <row r="736" spans="6:17" x14ac:dyDescent="0.25">
      <c r="F736" s="120"/>
      <c r="G736" s="121"/>
      <c r="H736" s="120"/>
      <c r="I736" s="121"/>
      <c r="J736" s="121"/>
      <c r="K736" s="53"/>
      <c r="L736" s="120"/>
      <c r="M736" s="120"/>
      <c r="N736" s="120"/>
      <c r="O736" s="120"/>
      <c r="P736" s="120"/>
      <c r="Q736" s="120"/>
    </row>
    <row r="737" spans="6:17" x14ac:dyDescent="0.25">
      <c r="F737" s="120"/>
      <c r="G737" s="121"/>
      <c r="H737" s="120"/>
      <c r="I737" s="121"/>
      <c r="J737" s="121"/>
      <c r="K737" s="53"/>
      <c r="L737" s="120"/>
      <c r="M737" s="120"/>
      <c r="N737" s="120"/>
      <c r="O737" s="120"/>
      <c r="P737" s="120"/>
      <c r="Q737" s="120"/>
    </row>
    <row r="738" spans="6:17" x14ac:dyDescent="0.25">
      <c r="F738" s="120"/>
      <c r="G738" s="121"/>
      <c r="H738" s="120"/>
      <c r="I738" s="121"/>
      <c r="J738" s="121"/>
      <c r="K738" s="53"/>
      <c r="L738" s="120"/>
      <c r="M738" s="120"/>
      <c r="N738" s="120"/>
      <c r="O738" s="120"/>
      <c r="P738" s="120"/>
      <c r="Q738" s="120"/>
    </row>
    <row r="739" spans="6:17" x14ac:dyDescent="0.25">
      <c r="F739" s="120"/>
      <c r="G739" s="121"/>
      <c r="H739" s="120"/>
      <c r="I739" s="121"/>
      <c r="J739" s="121"/>
      <c r="K739" s="53"/>
      <c r="L739" s="120"/>
      <c r="M739" s="120"/>
      <c r="N739" s="120"/>
      <c r="O739" s="120"/>
      <c r="P739" s="120"/>
      <c r="Q739" s="120"/>
    </row>
    <row r="740" spans="6:17" x14ac:dyDescent="0.25">
      <c r="F740" s="120"/>
      <c r="G740" s="121"/>
      <c r="H740" s="120"/>
      <c r="I740" s="121"/>
      <c r="J740" s="121"/>
      <c r="K740" s="53"/>
      <c r="L740" s="120"/>
      <c r="M740" s="120"/>
      <c r="N740" s="120"/>
      <c r="O740" s="120"/>
      <c r="P740" s="120"/>
      <c r="Q740" s="120"/>
    </row>
    <row r="741" spans="6:17" x14ac:dyDescent="0.25">
      <c r="F741" s="120"/>
      <c r="G741" s="121"/>
      <c r="H741" s="120"/>
      <c r="I741" s="121"/>
      <c r="J741" s="121"/>
      <c r="K741" s="53"/>
      <c r="L741" s="120"/>
      <c r="M741" s="120"/>
      <c r="N741" s="120"/>
      <c r="O741" s="120"/>
      <c r="P741" s="120"/>
      <c r="Q741" s="120"/>
    </row>
    <row r="742" spans="6:17" x14ac:dyDescent="0.25">
      <c r="F742" s="120"/>
      <c r="G742" s="121"/>
      <c r="H742" s="120"/>
      <c r="I742" s="121"/>
      <c r="J742" s="121"/>
      <c r="K742" s="53"/>
      <c r="L742" s="120"/>
      <c r="M742" s="120"/>
      <c r="N742" s="120"/>
      <c r="O742" s="120"/>
      <c r="P742" s="120"/>
      <c r="Q742" s="120"/>
    </row>
    <row r="743" spans="6:17" x14ac:dyDescent="0.25">
      <c r="F743" s="120"/>
      <c r="G743" s="121"/>
      <c r="H743" s="120"/>
      <c r="I743" s="121"/>
      <c r="J743" s="121"/>
      <c r="K743" s="53"/>
      <c r="L743" s="120"/>
      <c r="M743" s="120"/>
      <c r="N743" s="120"/>
      <c r="O743" s="120"/>
      <c r="P743" s="120"/>
      <c r="Q743" s="120"/>
    </row>
    <row r="744" spans="6:17" x14ac:dyDescent="0.25">
      <c r="F744" s="120"/>
      <c r="G744" s="121"/>
      <c r="H744" s="120"/>
      <c r="I744" s="121"/>
      <c r="J744" s="121"/>
      <c r="K744" s="53"/>
      <c r="L744" s="120"/>
      <c r="M744" s="120"/>
      <c r="N744" s="120"/>
      <c r="O744" s="120"/>
      <c r="P744" s="120"/>
      <c r="Q744" s="120"/>
    </row>
    <row r="745" spans="6:17" x14ac:dyDescent="0.25">
      <c r="F745" s="120"/>
      <c r="G745" s="121"/>
      <c r="H745" s="120"/>
      <c r="I745" s="121"/>
      <c r="J745" s="121"/>
      <c r="K745" s="53"/>
      <c r="L745" s="120"/>
      <c r="M745" s="120"/>
      <c r="N745" s="120"/>
      <c r="O745" s="120"/>
      <c r="P745" s="120"/>
      <c r="Q745" s="120"/>
    </row>
    <row r="746" spans="6:17" x14ac:dyDescent="0.25">
      <c r="F746" s="120"/>
      <c r="G746" s="121"/>
      <c r="H746" s="120"/>
      <c r="I746" s="121"/>
      <c r="J746" s="121"/>
      <c r="K746" s="53"/>
      <c r="L746" s="120"/>
      <c r="M746" s="120"/>
      <c r="N746" s="120"/>
      <c r="O746" s="120"/>
      <c r="P746" s="120"/>
      <c r="Q746" s="120"/>
    </row>
    <row r="747" spans="6:17" x14ac:dyDescent="0.25">
      <c r="F747" s="120"/>
      <c r="G747" s="121"/>
      <c r="H747" s="120"/>
      <c r="I747" s="121"/>
      <c r="J747" s="121"/>
      <c r="K747" s="53"/>
      <c r="L747" s="120"/>
      <c r="M747" s="120"/>
      <c r="N747" s="120"/>
      <c r="O747" s="120"/>
      <c r="P747" s="120"/>
      <c r="Q747" s="120"/>
    </row>
    <row r="748" spans="6:17" x14ac:dyDescent="0.25">
      <c r="F748" s="120"/>
      <c r="G748" s="121"/>
      <c r="H748" s="120"/>
      <c r="I748" s="121"/>
      <c r="J748" s="121"/>
      <c r="K748" s="53"/>
      <c r="L748" s="120"/>
      <c r="M748" s="120"/>
      <c r="N748" s="120"/>
      <c r="O748" s="120"/>
      <c r="P748" s="120"/>
      <c r="Q748" s="120"/>
    </row>
    <row r="749" spans="6:17" x14ac:dyDescent="0.25">
      <c r="F749" s="120"/>
      <c r="G749" s="121"/>
      <c r="H749" s="120"/>
      <c r="I749" s="121"/>
      <c r="J749" s="121"/>
      <c r="K749" s="53"/>
      <c r="L749" s="120"/>
      <c r="M749" s="120"/>
      <c r="N749" s="120"/>
      <c r="O749" s="120"/>
      <c r="P749" s="120"/>
      <c r="Q749" s="120"/>
    </row>
    <row r="750" spans="6:17" x14ac:dyDescent="0.25">
      <c r="F750" s="120"/>
      <c r="G750" s="121"/>
      <c r="H750" s="120"/>
      <c r="I750" s="121"/>
      <c r="J750" s="121"/>
      <c r="K750" s="53"/>
      <c r="L750" s="120"/>
      <c r="M750" s="120"/>
      <c r="N750" s="120"/>
      <c r="O750" s="120"/>
      <c r="P750" s="120"/>
      <c r="Q750" s="120"/>
    </row>
    <row r="751" spans="6:17" x14ac:dyDescent="0.25">
      <c r="F751" s="120"/>
      <c r="G751" s="121"/>
      <c r="H751" s="120"/>
      <c r="I751" s="121"/>
      <c r="J751" s="121"/>
      <c r="K751" s="53"/>
      <c r="L751" s="120"/>
      <c r="M751" s="120"/>
      <c r="N751" s="120"/>
      <c r="O751" s="120"/>
      <c r="P751" s="120"/>
      <c r="Q751" s="120"/>
    </row>
    <row r="752" spans="6:17" x14ac:dyDescent="0.25">
      <c r="F752" s="120"/>
      <c r="G752" s="121"/>
      <c r="H752" s="120"/>
      <c r="I752" s="121"/>
      <c r="J752" s="121"/>
      <c r="K752" s="53"/>
      <c r="L752" s="120"/>
      <c r="M752" s="120"/>
      <c r="N752" s="120"/>
      <c r="O752" s="120"/>
      <c r="P752" s="120"/>
      <c r="Q752" s="120"/>
    </row>
    <row r="753" spans="6:17" x14ac:dyDescent="0.25">
      <c r="F753" s="120"/>
      <c r="G753" s="121"/>
      <c r="H753" s="120"/>
      <c r="I753" s="121"/>
      <c r="J753" s="121"/>
      <c r="K753" s="53"/>
      <c r="L753" s="120"/>
      <c r="M753" s="120"/>
      <c r="N753" s="120"/>
      <c r="O753" s="120"/>
      <c r="P753" s="120"/>
      <c r="Q753" s="120"/>
    </row>
    <row r="754" spans="6:17" x14ac:dyDescent="0.25">
      <c r="F754" s="120"/>
      <c r="G754" s="121"/>
      <c r="H754" s="120"/>
      <c r="I754" s="121"/>
      <c r="J754" s="121"/>
      <c r="K754" s="53"/>
      <c r="L754" s="120"/>
      <c r="M754" s="120"/>
      <c r="N754" s="120"/>
      <c r="O754" s="120"/>
      <c r="P754" s="120"/>
      <c r="Q754" s="120"/>
    </row>
    <row r="755" spans="6:17" x14ac:dyDescent="0.25">
      <c r="F755" s="120"/>
      <c r="G755" s="121"/>
      <c r="H755" s="120"/>
      <c r="I755" s="121"/>
      <c r="J755" s="121"/>
      <c r="K755" s="53"/>
      <c r="L755" s="120"/>
      <c r="M755" s="120"/>
      <c r="N755" s="120"/>
      <c r="O755" s="120"/>
      <c r="P755" s="120"/>
      <c r="Q755" s="120"/>
    </row>
    <row r="756" spans="6:17" x14ac:dyDescent="0.25">
      <c r="F756" s="120"/>
      <c r="G756" s="121"/>
      <c r="H756" s="120"/>
      <c r="I756" s="121"/>
      <c r="J756" s="121"/>
      <c r="K756" s="53"/>
      <c r="L756" s="120"/>
      <c r="M756" s="120"/>
      <c r="N756" s="120"/>
      <c r="O756" s="120"/>
      <c r="P756" s="120"/>
      <c r="Q756" s="120"/>
    </row>
    <row r="757" spans="6:17" x14ac:dyDescent="0.25">
      <c r="F757" s="120"/>
      <c r="G757" s="121"/>
      <c r="H757" s="120"/>
      <c r="I757" s="121"/>
      <c r="J757" s="121"/>
      <c r="K757" s="53"/>
      <c r="L757" s="120"/>
      <c r="M757" s="120"/>
      <c r="N757" s="120"/>
      <c r="O757" s="120"/>
      <c r="P757" s="120"/>
      <c r="Q757" s="120"/>
    </row>
    <row r="758" spans="6:17" x14ac:dyDescent="0.25">
      <c r="F758" s="120"/>
      <c r="G758" s="121"/>
      <c r="H758" s="120"/>
      <c r="I758" s="121"/>
      <c r="J758" s="121"/>
      <c r="K758" s="53"/>
      <c r="L758" s="120"/>
      <c r="M758" s="120"/>
      <c r="N758" s="120"/>
      <c r="O758" s="120"/>
      <c r="P758" s="120"/>
      <c r="Q758" s="120"/>
    </row>
    <row r="759" spans="6:17" x14ac:dyDescent="0.25">
      <c r="F759" s="120"/>
      <c r="G759" s="121"/>
      <c r="H759" s="120"/>
      <c r="I759" s="121"/>
      <c r="J759" s="121"/>
      <c r="K759" s="53"/>
      <c r="L759" s="120"/>
      <c r="M759" s="120"/>
      <c r="N759" s="120"/>
      <c r="O759" s="120"/>
      <c r="P759" s="120"/>
      <c r="Q759" s="120"/>
    </row>
    <row r="760" spans="6:17" x14ac:dyDescent="0.25">
      <c r="F760" s="120"/>
      <c r="G760" s="121"/>
      <c r="H760" s="120"/>
      <c r="I760" s="121"/>
      <c r="J760" s="121"/>
      <c r="K760" s="53"/>
      <c r="L760" s="120"/>
      <c r="M760" s="120"/>
      <c r="N760" s="120"/>
      <c r="O760" s="120"/>
      <c r="P760" s="120"/>
      <c r="Q760" s="120"/>
    </row>
    <row r="761" spans="6:17" x14ac:dyDescent="0.25">
      <c r="F761" s="120"/>
      <c r="G761" s="121"/>
      <c r="H761" s="120"/>
      <c r="I761" s="121"/>
      <c r="J761" s="121"/>
      <c r="K761" s="53"/>
      <c r="L761" s="120"/>
      <c r="M761" s="120"/>
      <c r="N761" s="120"/>
      <c r="O761" s="120"/>
      <c r="P761" s="120"/>
      <c r="Q761" s="120"/>
    </row>
    <row r="762" spans="6:17" x14ac:dyDescent="0.25">
      <c r="F762" s="120"/>
      <c r="G762" s="121"/>
      <c r="H762" s="120"/>
      <c r="I762" s="121"/>
      <c r="J762" s="121"/>
      <c r="K762" s="53"/>
      <c r="L762" s="120"/>
      <c r="M762" s="120"/>
      <c r="N762" s="120"/>
      <c r="O762" s="120"/>
      <c r="P762" s="120"/>
      <c r="Q762" s="120"/>
    </row>
    <row r="763" spans="6:17" x14ac:dyDescent="0.25">
      <c r="F763" s="120"/>
      <c r="G763" s="121"/>
      <c r="H763" s="120"/>
      <c r="I763" s="121"/>
      <c r="J763" s="121"/>
      <c r="K763" s="53"/>
      <c r="L763" s="120"/>
      <c r="M763" s="120"/>
      <c r="N763" s="120"/>
      <c r="O763" s="120"/>
      <c r="P763" s="120"/>
      <c r="Q763" s="120"/>
    </row>
    <row r="764" spans="6:17" x14ac:dyDescent="0.25">
      <c r="F764" s="120"/>
      <c r="G764" s="121"/>
      <c r="H764" s="120"/>
      <c r="I764" s="121"/>
      <c r="J764" s="121"/>
      <c r="K764" s="53"/>
      <c r="L764" s="120"/>
      <c r="M764" s="120"/>
      <c r="N764" s="120"/>
      <c r="O764" s="120"/>
      <c r="P764" s="120"/>
      <c r="Q764" s="120"/>
    </row>
    <row r="765" spans="6:17" x14ac:dyDescent="0.25">
      <c r="F765" s="120"/>
      <c r="G765" s="121"/>
      <c r="H765" s="120"/>
      <c r="I765" s="121"/>
      <c r="J765" s="121"/>
      <c r="K765" s="53"/>
      <c r="L765" s="120"/>
      <c r="M765" s="120"/>
      <c r="N765" s="120"/>
      <c r="O765" s="120"/>
      <c r="P765" s="120"/>
      <c r="Q765" s="120"/>
    </row>
    <row r="766" spans="6:17" x14ac:dyDescent="0.25">
      <c r="F766" s="120"/>
      <c r="G766" s="121"/>
      <c r="H766" s="120"/>
      <c r="I766" s="121"/>
      <c r="J766" s="121"/>
      <c r="K766" s="53"/>
      <c r="L766" s="120"/>
      <c r="M766" s="120"/>
      <c r="N766" s="120"/>
      <c r="O766" s="120"/>
      <c r="P766" s="120"/>
      <c r="Q766" s="120"/>
    </row>
    <row r="767" spans="6:17" x14ac:dyDescent="0.25">
      <c r="F767" s="120"/>
      <c r="G767" s="121"/>
      <c r="H767" s="120"/>
      <c r="I767" s="121"/>
      <c r="J767" s="121"/>
      <c r="K767" s="53"/>
      <c r="L767" s="120"/>
      <c r="M767" s="120"/>
      <c r="N767" s="120"/>
      <c r="O767" s="120"/>
      <c r="P767" s="120"/>
      <c r="Q767" s="120"/>
    </row>
    <row r="768" spans="6:17" x14ac:dyDescent="0.25">
      <c r="F768" s="120"/>
      <c r="G768" s="121"/>
      <c r="H768" s="120"/>
      <c r="I768" s="121"/>
      <c r="J768" s="121"/>
      <c r="K768" s="53"/>
      <c r="L768" s="120"/>
      <c r="M768" s="120"/>
      <c r="N768" s="120"/>
      <c r="O768" s="120"/>
      <c r="P768" s="120"/>
      <c r="Q768" s="120"/>
    </row>
    <row r="769" spans="6:17" x14ac:dyDescent="0.25">
      <c r="F769" s="120"/>
      <c r="G769" s="121"/>
      <c r="H769" s="120"/>
      <c r="I769" s="121"/>
      <c r="J769" s="121"/>
      <c r="K769" s="53"/>
      <c r="L769" s="120"/>
      <c r="M769" s="120"/>
      <c r="N769" s="120"/>
      <c r="O769" s="120"/>
      <c r="P769" s="120"/>
      <c r="Q769" s="120"/>
    </row>
    <row r="770" spans="6:17" x14ac:dyDescent="0.25">
      <c r="F770" s="120"/>
      <c r="G770" s="121"/>
      <c r="H770" s="120"/>
      <c r="I770" s="121"/>
      <c r="J770" s="121"/>
      <c r="K770" s="53"/>
      <c r="L770" s="120"/>
      <c r="M770" s="120"/>
      <c r="N770" s="120"/>
      <c r="O770" s="120"/>
      <c r="P770" s="120"/>
      <c r="Q770" s="120"/>
    </row>
    <row r="771" spans="6:17" x14ac:dyDescent="0.25">
      <c r="F771" s="120"/>
      <c r="G771" s="121"/>
      <c r="H771" s="120"/>
      <c r="I771" s="121"/>
      <c r="J771" s="121"/>
      <c r="K771" s="53"/>
      <c r="L771" s="120"/>
      <c r="M771" s="120"/>
      <c r="N771" s="120"/>
      <c r="O771" s="120"/>
      <c r="P771" s="120"/>
      <c r="Q771" s="120"/>
    </row>
    <row r="772" spans="6:17" x14ac:dyDescent="0.25">
      <c r="F772" s="120"/>
      <c r="G772" s="121"/>
      <c r="H772" s="120"/>
      <c r="I772" s="121"/>
      <c r="J772" s="121"/>
      <c r="K772" s="53"/>
      <c r="L772" s="120"/>
      <c r="M772" s="120"/>
      <c r="N772" s="120"/>
      <c r="O772" s="120"/>
      <c r="P772" s="120"/>
      <c r="Q772" s="120"/>
    </row>
    <row r="773" spans="6:17" x14ac:dyDescent="0.25">
      <c r="F773" s="120"/>
      <c r="G773" s="121"/>
      <c r="H773" s="120"/>
      <c r="I773" s="121"/>
      <c r="J773" s="121"/>
      <c r="K773" s="53"/>
      <c r="L773" s="120"/>
      <c r="M773" s="120"/>
      <c r="N773" s="120"/>
      <c r="O773" s="120"/>
      <c r="P773" s="120"/>
      <c r="Q773" s="120"/>
    </row>
    <row r="774" spans="6:17" x14ac:dyDescent="0.25">
      <c r="F774" s="120"/>
      <c r="G774" s="121"/>
      <c r="H774" s="120"/>
      <c r="I774" s="121"/>
      <c r="J774" s="121"/>
      <c r="K774" s="53"/>
      <c r="L774" s="120"/>
      <c r="M774" s="120"/>
      <c r="N774" s="120"/>
      <c r="O774" s="120"/>
      <c r="P774" s="120"/>
      <c r="Q774" s="120"/>
    </row>
    <row r="775" spans="6:17" x14ac:dyDescent="0.25">
      <c r="F775" s="120"/>
      <c r="G775" s="121"/>
      <c r="H775" s="120"/>
      <c r="I775" s="121"/>
      <c r="J775" s="121"/>
      <c r="K775" s="53"/>
      <c r="L775" s="120"/>
      <c r="M775" s="120"/>
      <c r="N775" s="120"/>
      <c r="O775" s="120"/>
      <c r="P775" s="120"/>
      <c r="Q775" s="120"/>
    </row>
    <row r="776" spans="6:17" x14ac:dyDescent="0.25">
      <c r="F776" s="120"/>
      <c r="G776" s="121"/>
      <c r="H776" s="120"/>
      <c r="I776" s="121"/>
      <c r="J776" s="121"/>
      <c r="K776" s="53"/>
      <c r="L776" s="120"/>
      <c r="M776" s="120"/>
      <c r="N776" s="120"/>
      <c r="O776" s="120"/>
      <c r="P776" s="120"/>
      <c r="Q776" s="120"/>
    </row>
    <row r="777" spans="6:17" x14ac:dyDescent="0.25">
      <c r="F777" s="120"/>
      <c r="G777" s="121"/>
      <c r="H777" s="120"/>
      <c r="I777" s="121"/>
      <c r="J777" s="121"/>
      <c r="K777" s="53"/>
      <c r="L777" s="120"/>
      <c r="M777" s="120"/>
      <c r="N777" s="120"/>
      <c r="O777" s="120"/>
      <c r="P777" s="120"/>
      <c r="Q777" s="120"/>
    </row>
    <row r="778" spans="6:17" x14ac:dyDescent="0.25">
      <c r="F778" s="120"/>
      <c r="G778" s="121"/>
      <c r="H778" s="120"/>
      <c r="I778" s="121"/>
      <c r="J778" s="121"/>
      <c r="K778" s="53"/>
      <c r="L778" s="120"/>
      <c r="M778" s="120"/>
      <c r="N778" s="120"/>
      <c r="O778" s="120"/>
      <c r="P778" s="120"/>
      <c r="Q778" s="120"/>
    </row>
    <row r="779" spans="6:17" x14ac:dyDescent="0.25">
      <c r="F779" s="120"/>
      <c r="G779" s="121"/>
      <c r="H779" s="120"/>
      <c r="I779" s="121"/>
      <c r="J779" s="121"/>
      <c r="K779" s="53"/>
      <c r="L779" s="120"/>
      <c r="M779" s="120"/>
      <c r="N779" s="120"/>
      <c r="O779" s="120"/>
      <c r="P779" s="120"/>
      <c r="Q779" s="120"/>
    </row>
    <row r="780" spans="6:17" x14ac:dyDescent="0.25">
      <c r="F780" s="120"/>
      <c r="G780" s="121"/>
      <c r="H780" s="120"/>
      <c r="I780" s="121"/>
      <c r="J780" s="121"/>
      <c r="K780" s="53"/>
      <c r="L780" s="120"/>
      <c r="M780" s="120"/>
      <c r="N780" s="120"/>
      <c r="O780" s="120"/>
      <c r="P780" s="120"/>
      <c r="Q780" s="120"/>
    </row>
    <row r="781" spans="6:17" x14ac:dyDescent="0.25">
      <c r="F781" s="120"/>
      <c r="G781" s="121"/>
      <c r="H781" s="120"/>
      <c r="I781" s="121"/>
      <c r="J781" s="121"/>
      <c r="K781" s="53"/>
      <c r="L781" s="120"/>
      <c r="M781" s="120"/>
      <c r="N781" s="120"/>
      <c r="O781" s="120"/>
      <c r="P781" s="120"/>
      <c r="Q781" s="120"/>
    </row>
    <row r="782" spans="6:17" x14ac:dyDescent="0.25">
      <c r="F782" s="120"/>
      <c r="G782" s="121"/>
      <c r="H782" s="120"/>
      <c r="I782" s="121"/>
      <c r="J782" s="121"/>
      <c r="K782" s="53"/>
      <c r="L782" s="120"/>
      <c r="M782" s="120"/>
      <c r="N782" s="120"/>
      <c r="O782" s="120"/>
      <c r="P782" s="120"/>
      <c r="Q782" s="120"/>
    </row>
    <row r="783" spans="6:17" x14ac:dyDescent="0.25">
      <c r="F783" s="120"/>
      <c r="G783" s="121"/>
      <c r="H783" s="120"/>
      <c r="I783" s="121"/>
      <c r="J783" s="121"/>
      <c r="K783" s="53"/>
      <c r="L783" s="120"/>
      <c r="M783" s="120"/>
      <c r="N783" s="120"/>
      <c r="O783" s="120"/>
      <c r="P783" s="120"/>
      <c r="Q783" s="120"/>
    </row>
    <row r="784" spans="6:17" x14ac:dyDescent="0.25">
      <c r="F784" s="120"/>
      <c r="G784" s="121"/>
      <c r="H784" s="120"/>
      <c r="I784" s="121"/>
      <c r="J784" s="121"/>
      <c r="K784" s="53"/>
      <c r="L784" s="120"/>
      <c r="M784" s="120"/>
      <c r="N784" s="120"/>
      <c r="O784" s="120"/>
      <c r="P784" s="120"/>
      <c r="Q784" s="120"/>
    </row>
    <row r="785" spans="6:17" x14ac:dyDescent="0.25">
      <c r="F785" s="120"/>
      <c r="G785" s="121"/>
      <c r="H785" s="120"/>
      <c r="I785" s="121"/>
      <c r="J785" s="121"/>
      <c r="K785" s="53"/>
      <c r="L785" s="120"/>
      <c r="M785" s="120"/>
      <c r="N785" s="120"/>
      <c r="O785" s="120"/>
      <c r="P785" s="120"/>
      <c r="Q785" s="120"/>
    </row>
    <row r="786" spans="6:17" x14ac:dyDescent="0.25">
      <c r="F786" s="120"/>
      <c r="G786" s="121"/>
      <c r="H786" s="120"/>
      <c r="I786" s="121"/>
      <c r="J786" s="121"/>
      <c r="K786" s="53"/>
      <c r="L786" s="120"/>
      <c r="M786" s="120"/>
      <c r="N786" s="120"/>
      <c r="O786" s="120"/>
      <c r="P786" s="120"/>
      <c r="Q786" s="120"/>
    </row>
    <row r="787" spans="6:17" x14ac:dyDescent="0.25">
      <c r="F787" s="120"/>
      <c r="G787" s="121"/>
      <c r="H787" s="120"/>
      <c r="I787" s="121"/>
      <c r="J787" s="121"/>
      <c r="K787" s="53"/>
      <c r="L787" s="120"/>
      <c r="M787" s="120"/>
      <c r="N787" s="120"/>
      <c r="O787" s="120"/>
      <c r="P787" s="120"/>
      <c r="Q787" s="120"/>
    </row>
    <row r="788" spans="6:17" x14ac:dyDescent="0.25">
      <c r="F788" s="120"/>
      <c r="G788" s="121"/>
      <c r="H788" s="120"/>
      <c r="I788" s="121"/>
      <c r="J788" s="121"/>
      <c r="K788" s="53"/>
      <c r="L788" s="120"/>
      <c r="M788" s="120"/>
      <c r="N788" s="120"/>
      <c r="O788" s="120"/>
      <c r="P788" s="120"/>
      <c r="Q788" s="120"/>
    </row>
    <row r="789" spans="6:17" x14ac:dyDescent="0.25">
      <c r="F789" s="120"/>
      <c r="G789" s="121"/>
      <c r="H789" s="120"/>
      <c r="I789" s="121"/>
      <c r="J789" s="121"/>
      <c r="K789" s="53"/>
      <c r="L789" s="120"/>
      <c r="M789" s="120"/>
      <c r="N789" s="120"/>
      <c r="O789" s="120"/>
      <c r="P789" s="120"/>
      <c r="Q789" s="120"/>
    </row>
    <row r="790" spans="6:17" x14ac:dyDescent="0.25">
      <c r="F790" s="120"/>
      <c r="G790" s="121"/>
      <c r="H790" s="120"/>
      <c r="I790" s="121"/>
      <c r="J790" s="121"/>
      <c r="K790" s="53"/>
      <c r="L790" s="120"/>
      <c r="M790" s="120"/>
      <c r="N790" s="120"/>
      <c r="O790" s="120"/>
      <c r="P790" s="120"/>
      <c r="Q790" s="120"/>
    </row>
    <row r="791" spans="6:17" x14ac:dyDescent="0.25">
      <c r="F791" s="120"/>
      <c r="G791" s="121"/>
      <c r="H791" s="120"/>
      <c r="I791" s="121"/>
      <c r="J791" s="121"/>
      <c r="K791" s="53"/>
      <c r="L791" s="120"/>
      <c r="M791" s="120"/>
      <c r="N791" s="120"/>
      <c r="O791" s="120"/>
      <c r="P791" s="120"/>
      <c r="Q791" s="120"/>
    </row>
    <row r="792" spans="6:17" x14ac:dyDescent="0.25">
      <c r="F792" s="120"/>
      <c r="G792" s="121"/>
      <c r="H792" s="120"/>
      <c r="I792" s="121"/>
      <c r="J792" s="121"/>
      <c r="K792" s="53"/>
      <c r="L792" s="120"/>
      <c r="M792" s="120"/>
      <c r="N792" s="120"/>
      <c r="O792" s="120"/>
      <c r="P792" s="120"/>
      <c r="Q792" s="120"/>
    </row>
    <row r="793" spans="6:17" x14ac:dyDescent="0.25">
      <c r="F793" s="120"/>
      <c r="G793" s="121"/>
      <c r="H793" s="120"/>
      <c r="I793" s="121"/>
      <c r="J793" s="121"/>
      <c r="K793" s="53"/>
      <c r="L793" s="120"/>
      <c r="M793" s="120"/>
      <c r="N793" s="120"/>
      <c r="O793" s="120"/>
      <c r="P793" s="120"/>
      <c r="Q793" s="120"/>
    </row>
    <row r="794" spans="6:17" x14ac:dyDescent="0.25">
      <c r="F794" s="120"/>
      <c r="G794" s="121"/>
      <c r="H794" s="120"/>
      <c r="I794" s="121"/>
      <c r="J794" s="121"/>
      <c r="K794" s="53"/>
      <c r="L794" s="120"/>
      <c r="M794" s="120"/>
      <c r="N794" s="120"/>
      <c r="O794" s="120"/>
      <c r="P794" s="120"/>
      <c r="Q794" s="120"/>
    </row>
    <row r="795" spans="6:17" x14ac:dyDescent="0.25">
      <c r="F795" s="120"/>
      <c r="G795" s="121"/>
      <c r="H795" s="120"/>
      <c r="I795" s="121"/>
      <c r="J795" s="121"/>
      <c r="K795" s="53"/>
      <c r="L795" s="120"/>
      <c r="M795" s="120"/>
      <c r="N795" s="120"/>
      <c r="O795" s="120"/>
      <c r="P795" s="120"/>
      <c r="Q795" s="120"/>
    </row>
    <row r="796" spans="6:17" x14ac:dyDescent="0.25">
      <c r="F796" s="120"/>
      <c r="G796" s="121"/>
      <c r="H796" s="120"/>
      <c r="I796" s="121"/>
      <c r="J796" s="121"/>
      <c r="K796" s="53"/>
      <c r="L796" s="120"/>
      <c r="M796" s="120"/>
      <c r="N796" s="120"/>
      <c r="O796" s="120"/>
      <c r="P796" s="120"/>
      <c r="Q796" s="120"/>
    </row>
    <row r="797" spans="6:17" x14ac:dyDescent="0.25">
      <c r="F797" s="120"/>
      <c r="G797" s="121"/>
      <c r="H797" s="120"/>
      <c r="I797" s="121"/>
      <c r="J797" s="121"/>
      <c r="K797" s="53"/>
      <c r="L797" s="120"/>
      <c r="M797" s="120"/>
      <c r="N797" s="120"/>
      <c r="O797" s="120"/>
      <c r="P797" s="120"/>
      <c r="Q797" s="120"/>
    </row>
    <row r="798" spans="6:17" x14ac:dyDescent="0.25">
      <c r="F798" s="120"/>
      <c r="G798" s="121"/>
      <c r="H798" s="120"/>
      <c r="I798" s="121"/>
      <c r="J798" s="121"/>
      <c r="K798" s="53"/>
      <c r="L798" s="120"/>
      <c r="M798" s="120"/>
      <c r="N798" s="120"/>
      <c r="O798" s="120"/>
      <c r="P798" s="120"/>
      <c r="Q798" s="120"/>
    </row>
    <row r="799" spans="6:17" x14ac:dyDescent="0.25">
      <c r="F799" s="120"/>
      <c r="G799" s="121"/>
      <c r="H799" s="120"/>
      <c r="I799" s="121"/>
      <c r="J799" s="121"/>
      <c r="K799" s="53"/>
      <c r="L799" s="120"/>
      <c r="M799" s="120"/>
      <c r="N799" s="120"/>
      <c r="O799" s="120"/>
      <c r="P799" s="120"/>
      <c r="Q799" s="120"/>
    </row>
    <row r="800" spans="6:17" x14ac:dyDescent="0.25">
      <c r="F800" s="120"/>
      <c r="G800" s="121"/>
      <c r="H800" s="120"/>
      <c r="I800" s="121"/>
      <c r="J800" s="121"/>
      <c r="K800" s="53"/>
      <c r="L800" s="120"/>
      <c r="M800" s="120"/>
      <c r="N800" s="120"/>
      <c r="O800" s="120"/>
      <c r="P800" s="120"/>
      <c r="Q800" s="120"/>
    </row>
    <row r="801" spans="6:17" x14ac:dyDescent="0.25">
      <c r="F801" s="120"/>
      <c r="G801" s="121"/>
      <c r="H801" s="120"/>
      <c r="I801" s="121"/>
      <c r="J801" s="121"/>
      <c r="K801" s="53"/>
      <c r="L801" s="120"/>
      <c r="M801" s="120"/>
      <c r="N801" s="120"/>
      <c r="O801" s="120"/>
      <c r="P801" s="120"/>
      <c r="Q801" s="120"/>
    </row>
    <row r="802" spans="6:17" x14ac:dyDescent="0.25">
      <c r="F802" s="120"/>
      <c r="G802" s="121"/>
      <c r="H802" s="120"/>
      <c r="I802" s="121"/>
      <c r="J802" s="121"/>
      <c r="K802" s="53"/>
      <c r="L802" s="120"/>
      <c r="M802" s="120"/>
      <c r="N802" s="120"/>
      <c r="O802" s="120"/>
      <c r="P802" s="120"/>
      <c r="Q802" s="120"/>
    </row>
    <row r="803" spans="6:17" x14ac:dyDescent="0.25">
      <c r="F803" s="120"/>
      <c r="G803" s="121"/>
      <c r="H803" s="120"/>
      <c r="I803" s="121"/>
      <c r="J803" s="121"/>
      <c r="K803" s="53"/>
      <c r="L803" s="120"/>
      <c r="M803" s="120"/>
      <c r="N803" s="120"/>
      <c r="O803" s="120"/>
      <c r="P803" s="120"/>
      <c r="Q803" s="120"/>
    </row>
    <row r="804" spans="6:17" x14ac:dyDescent="0.25">
      <c r="F804" s="120"/>
      <c r="G804" s="121"/>
      <c r="H804" s="120"/>
      <c r="I804" s="121"/>
      <c r="J804" s="121"/>
      <c r="K804" s="53"/>
      <c r="L804" s="120"/>
      <c r="M804" s="120"/>
      <c r="N804" s="120"/>
      <c r="O804" s="120"/>
      <c r="P804" s="120"/>
      <c r="Q804" s="120"/>
    </row>
    <row r="805" spans="6:17" x14ac:dyDescent="0.25">
      <c r="F805" s="120"/>
      <c r="G805" s="121"/>
      <c r="H805" s="120"/>
      <c r="I805" s="121"/>
      <c r="J805" s="121"/>
      <c r="K805" s="53"/>
      <c r="L805" s="120"/>
      <c r="M805" s="120"/>
      <c r="N805" s="120"/>
      <c r="O805" s="120"/>
      <c r="P805" s="120"/>
      <c r="Q805" s="120"/>
    </row>
    <row r="806" spans="6:17" x14ac:dyDescent="0.25">
      <c r="F806" s="120"/>
      <c r="G806" s="121"/>
      <c r="H806" s="120"/>
      <c r="I806" s="121"/>
      <c r="J806" s="121"/>
      <c r="K806" s="53"/>
      <c r="L806" s="120"/>
      <c r="M806" s="120"/>
      <c r="N806" s="120"/>
      <c r="O806" s="120"/>
      <c r="P806" s="120"/>
      <c r="Q806" s="120"/>
    </row>
    <row r="807" spans="6:17" x14ac:dyDescent="0.25">
      <c r="F807" s="120"/>
      <c r="G807" s="121"/>
      <c r="H807" s="120"/>
      <c r="I807" s="121"/>
      <c r="J807" s="121"/>
      <c r="K807" s="53"/>
      <c r="L807" s="120"/>
      <c r="M807" s="120"/>
      <c r="N807" s="120"/>
      <c r="O807" s="120"/>
      <c r="P807" s="120"/>
      <c r="Q807" s="120"/>
    </row>
    <row r="808" spans="6:17" x14ac:dyDescent="0.25">
      <c r="F808" s="120"/>
      <c r="G808" s="121"/>
      <c r="H808" s="120"/>
      <c r="I808" s="121"/>
      <c r="J808" s="121"/>
      <c r="K808" s="53"/>
      <c r="L808" s="120"/>
      <c r="M808" s="120"/>
      <c r="N808" s="120"/>
      <c r="O808" s="120"/>
      <c r="P808" s="120"/>
      <c r="Q808" s="120"/>
    </row>
    <row r="809" spans="6:17" x14ac:dyDescent="0.25">
      <c r="F809" s="120"/>
      <c r="G809" s="121"/>
      <c r="H809" s="120"/>
      <c r="I809" s="121"/>
      <c r="J809" s="121"/>
      <c r="K809" s="53"/>
      <c r="L809" s="120"/>
      <c r="M809" s="120"/>
      <c r="N809" s="120"/>
      <c r="O809" s="120"/>
      <c r="P809" s="120"/>
      <c r="Q809" s="120"/>
    </row>
    <row r="810" spans="6:17" x14ac:dyDescent="0.25">
      <c r="F810" s="120"/>
      <c r="G810" s="121"/>
      <c r="H810" s="120"/>
      <c r="I810" s="121"/>
      <c r="J810" s="121"/>
      <c r="K810" s="53"/>
      <c r="L810" s="120"/>
      <c r="M810" s="120"/>
      <c r="N810" s="120"/>
      <c r="O810" s="120"/>
      <c r="P810" s="120"/>
      <c r="Q810" s="120"/>
    </row>
    <row r="811" spans="6:17" x14ac:dyDescent="0.25">
      <c r="F811" s="120"/>
      <c r="G811" s="121"/>
      <c r="H811" s="120"/>
      <c r="I811" s="121"/>
      <c r="J811" s="121"/>
      <c r="K811" s="53"/>
      <c r="L811" s="120"/>
      <c r="M811" s="120"/>
      <c r="N811" s="120"/>
      <c r="O811" s="120"/>
      <c r="P811" s="120"/>
      <c r="Q811" s="120"/>
    </row>
    <row r="812" spans="6:17" x14ac:dyDescent="0.25">
      <c r="F812" s="120"/>
      <c r="G812" s="121"/>
      <c r="H812" s="120"/>
      <c r="I812" s="121"/>
      <c r="J812" s="121"/>
      <c r="K812" s="53"/>
      <c r="L812" s="120"/>
      <c r="M812" s="120"/>
      <c r="N812" s="120"/>
      <c r="O812" s="120"/>
      <c r="P812" s="120"/>
      <c r="Q812" s="120"/>
    </row>
    <row r="813" spans="6:17" x14ac:dyDescent="0.25">
      <c r="F813" s="120"/>
      <c r="G813" s="121"/>
      <c r="H813" s="120"/>
      <c r="I813" s="121"/>
      <c r="J813" s="121"/>
      <c r="K813" s="53"/>
      <c r="L813" s="120"/>
      <c r="M813" s="120"/>
      <c r="N813" s="120"/>
      <c r="O813" s="120"/>
      <c r="P813" s="120"/>
      <c r="Q813" s="120"/>
    </row>
    <row r="814" spans="6:17" x14ac:dyDescent="0.25">
      <c r="F814" s="120"/>
      <c r="G814" s="121"/>
      <c r="H814" s="120"/>
      <c r="I814" s="121"/>
      <c r="J814" s="121"/>
      <c r="K814" s="53"/>
      <c r="L814" s="120"/>
      <c r="M814" s="120"/>
      <c r="N814" s="120"/>
      <c r="O814" s="120"/>
      <c r="P814" s="120"/>
      <c r="Q814" s="120"/>
    </row>
    <row r="815" spans="6:17" x14ac:dyDescent="0.25">
      <c r="F815" s="120"/>
      <c r="G815" s="121"/>
      <c r="H815" s="120"/>
      <c r="I815" s="121"/>
      <c r="J815" s="121"/>
      <c r="K815" s="53"/>
      <c r="L815" s="120"/>
      <c r="M815" s="120"/>
      <c r="N815" s="120"/>
      <c r="O815" s="120"/>
      <c r="P815" s="120"/>
      <c r="Q815" s="120"/>
    </row>
    <row r="816" spans="6:17" x14ac:dyDescent="0.25">
      <c r="F816" s="120"/>
      <c r="G816" s="121"/>
      <c r="H816" s="120"/>
      <c r="I816" s="121"/>
      <c r="J816" s="121"/>
      <c r="K816" s="53"/>
      <c r="L816" s="120"/>
      <c r="M816" s="120"/>
      <c r="N816" s="120"/>
      <c r="O816" s="120"/>
      <c r="P816" s="120"/>
      <c r="Q816" s="120"/>
    </row>
    <row r="817" spans="6:17" x14ac:dyDescent="0.25">
      <c r="F817" s="120"/>
      <c r="G817" s="121"/>
      <c r="H817" s="120"/>
      <c r="I817" s="121"/>
      <c r="J817" s="121"/>
      <c r="K817" s="53"/>
      <c r="L817" s="120"/>
      <c r="M817" s="120"/>
      <c r="N817" s="120"/>
      <c r="O817" s="120"/>
      <c r="P817" s="120"/>
      <c r="Q817" s="120"/>
    </row>
    <row r="818" spans="6:17" x14ac:dyDescent="0.25">
      <c r="F818" s="120"/>
      <c r="G818" s="121"/>
      <c r="H818" s="120"/>
      <c r="I818" s="121"/>
      <c r="J818" s="121"/>
      <c r="K818" s="53"/>
      <c r="L818" s="120"/>
      <c r="M818" s="120"/>
      <c r="N818" s="120"/>
      <c r="O818" s="120"/>
      <c r="P818" s="120"/>
      <c r="Q818" s="120"/>
    </row>
    <row r="819" spans="6:17" x14ac:dyDescent="0.25">
      <c r="F819" s="120"/>
      <c r="G819" s="121"/>
      <c r="H819" s="120"/>
      <c r="I819" s="121"/>
      <c r="J819" s="121"/>
      <c r="K819" s="53"/>
      <c r="L819" s="120"/>
      <c r="M819" s="120"/>
      <c r="N819" s="120"/>
      <c r="O819" s="120"/>
      <c r="P819" s="120"/>
      <c r="Q819" s="120"/>
    </row>
    <row r="820" spans="6:17" x14ac:dyDescent="0.25">
      <c r="F820" s="120"/>
      <c r="G820" s="121"/>
      <c r="H820" s="120"/>
      <c r="I820" s="121"/>
      <c r="J820" s="121"/>
      <c r="K820" s="53"/>
      <c r="L820" s="120"/>
      <c r="M820" s="120"/>
      <c r="N820" s="120"/>
      <c r="O820" s="120"/>
      <c r="P820" s="120"/>
      <c r="Q820" s="120"/>
    </row>
    <row r="821" spans="6:17" x14ac:dyDescent="0.25">
      <c r="F821" s="120"/>
      <c r="G821" s="121"/>
      <c r="H821" s="120"/>
      <c r="I821" s="121"/>
      <c r="J821" s="121"/>
      <c r="K821" s="53"/>
      <c r="L821" s="120"/>
      <c r="M821" s="120"/>
      <c r="N821" s="120"/>
      <c r="O821" s="120"/>
      <c r="P821" s="120"/>
      <c r="Q821" s="120"/>
    </row>
    <row r="822" spans="6:17" x14ac:dyDescent="0.25">
      <c r="F822" s="120"/>
      <c r="G822" s="121"/>
      <c r="H822" s="120"/>
      <c r="I822" s="121"/>
      <c r="J822" s="121"/>
      <c r="K822" s="53"/>
      <c r="L822" s="120"/>
      <c r="M822" s="120"/>
      <c r="N822" s="120"/>
      <c r="O822" s="120"/>
      <c r="P822" s="120"/>
      <c r="Q822" s="120"/>
    </row>
    <row r="823" spans="6:17" x14ac:dyDescent="0.25">
      <c r="F823" s="120"/>
      <c r="G823" s="121"/>
      <c r="H823" s="120"/>
      <c r="I823" s="121"/>
      <c r="J823" s="121"/>
      <c r="K823" s="53"/>
      <c r="L823" s="120"/>
      <c r="M823" s="120"/>
      <c r="N823" s="120"/>
      <c r="O823" s="120"/>
      <c r="P823" s="120"/>
      <c r="Q823" s="120"/>
    </row>
    <row r="824" spans="6:17" x14ac:dyDescent="0.25">
      <c r="F824" s="120"/>
      <c r="G824" s="121"/>
      <c r="H824" s="120"/>
      <c r="I824" s="121"/>
      <c r="J824" s="121"/>
      <c r="K824" s="53"/>
      <c r="L824" s="120"/>
      <c r="M824" s="120"/>
      <c r="N824" s="120"/>
      <c r="O824" s="120"/>
      <c r="P824" s="120"/>
      <c r="Q824" s="120"/>
    </row>
    <row r="825" spans="6:17" x14ac:dyDescent="0.25">
      <c r="F825" s="120"/>
      <c r="G825" s="121"/>
      <c r="H825" s="120"/>
      <c r="I825" s="121"/>
      <c r="J825" s="121"/>
      <c r="K825" s="53"/>
      <c r="L825" s="120"/>
      <c r="M825" s="120"/>
      <c r="N825" s="120"/>
      <c r="O825" s="120"/>
      <c r="P825" s="120"/>
      <c r="Q825" s="120"/>
    </row>
    <row r="826" spans="6:17" x14ac:dyDescent="0.25">
      <c r="F826" s="120"/>
      <c r="G826" s="121"/>
      <c r="H826" s="120"/>
      <c r="I826" s="121"/>
      <c r="J826" s="121"/>
      <c r="K826" s="53"/>
      <c r="L826" s="120"/>
      <c r="M826" s="120"/>
      <c r="N826" s="120"/>
      <c r="O826" s="120"/>
      <c r="P826" s="120"/>
      <c r="Q826" s="120"/>
    </row>
    <row r="827" spans="6:17" x14ac:dyDescent="0.25">
      <c r="F827" s="120"/>
      <c r="G827" s="121"/>
      <c r="H827" s="120"/>
      <c r="I827" s="121"/>
      <c r="J827" s="121"/>
      <c r="K827" s="53"/>
      <c r="L827" s="120"/>
      <c r="M827" s="120"/>
      <c r="N827" s="120"/>
      <c r="O827" s="120"/>
      <c r="P827" s="120"/>
      <c r="Q827" s="120"/>
    </row>
    <row r="828" spans="6:17" x14ac:dyDescent="0.25">
      <c r="F828" s="120"/>
      <c r="G828" s="121"/>
      <c r="H828" s="120"/>
      <c r="I828" s="121"/>
      <c r="J828" s="121"/>
      <c r="K828" s="53"/>
      <c r="L828" s="120"/>
      <c r="M828" s="120"/>
      <c r="N828" s="120"/>
      <c r="O828" s="120"/>
      <c r="P828" s="120"/>
      <c r="Q828" s="120"/>
    </row>
    <row r="829" spans="6:17" x14ac:dyDescent="0.25">
      <c r="F829" s="120"/>
      <c r="G829" s="121"/>
      <c r="H829" s="120"/>
      <c r="I829" s="121"/>
      <c r="J829" s="121"/>
      <c r="K829" s="53"/>
      <c r="L829" s="120"/>
      <c r="M829" s="120"/>
      <c r="N829" s="120"/>
      <c r="O829" s="120"/>
      <c r="P829" s="120"/>
      <c r="Q829" s="120"/>
    </row>
    <row r="830" spans="6:17" x14ac:dyDescent="0.25">
      <c r="F830" s="120"/>
      <c r="G830" s="121"/>
      <c r="H830" s="120"/>
      <c r="I830" s="121"/>
      <c r="J830" s="121"/>
      <c r="K830" s="53"/>
      <c r="L830" s="120"/>
      <c r="M830" s="120"/>
      <c r="N830" s="120"/>
      <c r="O830" s="120"/>
      <c r="P830" s="120"/>
      <c r="Q830" s="120"/>
    </row>
    <row r="831" spans="6:17" x14ac:dyDescent="0.25">
      <c r="F831" s="120"/>
      <c r="G831" s="121"/>
      <c r="H831" s="120"/>
      <c r="I831" s="121"/>
      <c r="J831" s="121"/>
      <c r="K831" s="53"/>
      <c r="L831" s="120"/>
      <c r="M831" s="120"/>
      <c r="N831" s="120"/>
      <c r="O831" s="120"/>
      <c r="P831" s="120"/>
      <c r="Q831" s="120"/>
    </row>
    <row r="832" spans="6:17" x14ac:dyDescent="0.25">
      <c r="F832" s="120"/>
      <c r="G832" s="121"/>
      <c r="H832" s="120"/>
      <c r="I832" s="121"/>
      <c r="J832" s="121"/>
      <c r="K832" s="53"/>
      <c r="L832" s="120"/>
      <c r="M832" s="120"/>
      <c r="N832" s="120"/>
      <c r="O832" s="120"/>
      <c r="P832" s="120"/>
      <c r="Q832" s="120"/>
    </row>
    <row r="833" spans="6:17" x14ac:dyDescent="0.25">
      <c r="F833" s="120"/>
      <c r="G833" s="121"/>
      <c r="H833" s="120"/>
      <c r="I833" s="121"/>
      <c r="J833" s="121"/>
      <c r="K833" s="53"/>
      <c r="L833" s="120"/>
      <c r="M833" s="120"/>
      <c r="N833" s="120"/>
      <c r="O833" s="120"/>
      <c r="P833" s="120"/>
      <c r="Q833" s="120"/>
    </row>
    <row r="834" spans="6:17" x14ac:dyDescent="0.25">
      <c r="F834" s="120"/>
      <c r="G834" s="121"/>
      <c r="H834" s="120"/>
      <c r="I834" s="121"/>
      <c r="J834" s="121"/>
      <c r="K834" s="53"/>
      <c r="L834" s="120"/>
      <c r="M834" s="120"/>
      <c r="N834" s="120"/>
      <c r="O834" s="120"/>
      <c r="P834" s="120"/>
      <c r="Q834" s="120"/>
    </row>
    <row r="835" spans="6:17" x14ac:dyDescent="0.25">
      <c r="F835" s="120"/>
      <c r="G835" s="121"/>
      <c r="H835" s="120"/>
      <c r="I835" s="121"/>
      <c r="J835" s="121"/>
      <c r="K835" s="53"/>
      <c r="L835" s="120"/>
      <c r="M835" s="120"/>
      <c r="N835" s="120"/>
      <c r="O835" s="120"/>
      <c r="P835" s="120"/>
      <c r="Q835" s="120"/>
    </row>
    <row r="836" spans="6:17" x14ac:dyDescent="0.25">
      <c r="F836" s="120"/>
      <c r="G836" s="121"/>
      <c r="H836" s="120"/>
      <c r="I836" s="121"/>
      <c r="J836" s="121"/>
      <c r="K836" s="53"/>
      <c r="L836" s="120"/>
      <c r="M836" s="120"/>
      <c r="N836" s="120"/>
      <c r="O836" s="120"/>
      <c r="P836" s="120"/>
      <c r="Q836" s="120"/>
    </row>
    <row r="837" spans="6:17" x14ac:dyDescent="0.25">
      <c r="F837" s="120"/>
      <c r="G837" s="121"/>
      <c r="H837" s="120"/>
      <c r="I837" s="121"/>
      <c r="J837" s="121"/>
      <c r="K837" s="53"/>
      <c r="L837" s="120"/>
      <c r="M837" s="120"/>
      <c r="N837" s="120"/>
      <c r="O837" s="120"/>
      <c r="P837" s="120"/>
      <c r="Q837" s="120"/>
    </row>
    <row r="838" spans="6:17" x14ac:dyDescent="0.25">
      <c r="F838" s="120"/>
      <c r="G838" s="121"/>
      <c r="H838" s="120"/>
      <c r="I838" s="121"/>
      <c r="J838" s="121"/>
      <c r="K838" s="53"/>
      <c r="L838" s="120"/>
      <c r="M838" s="120"/>
      <c r="N838" s="120"/>
      <c r="O838" s="120"/>
      <c r="P838" s="120"/>
      <c r="Q838" s="120"/>
    </row>
    <row r="839" spans="6:17" x14ac:dyDescent="0.25">
      <c r="F839" s="120"/>
      <c r="G839" s="121"/>
      <c r="H839" s="120"/>
      <c r="I839" s="121"/>
      <c r="J839" s="121"/>
      <c r="K839" s="53"/>
      <c r="L839" s="120"/>
      <c r="M839" s="120"/>
      <c r="N839" s="120"/>
      <c r="O839" s="120"/>
      <c r="P839" s="120"/>
      <c r="Q839" s="120"/>
    </row>
    <row r="840" spans="6:17" x14ac:dyDescent="0.25">
      <c r="F840" s="120"/>
      <c r="G840" s="121"/>
      <c r="H840" s="120"/>
      <c r="I840" s="121"/>
      <c r="J840" s="121"/>
      <c r="K840" s="53"/>
      <c r="L840" s="120"/>
      <c r="M840" s="120"/>
      <c r="N840" s="120"/>
      <c r="O840" s="120"/>
      <c r="P840" s="120"/>
      <c r="Q840" s="120"/>
    </row>
    <row r="841" spans="6:17" x14ac:dyDescent="0.25">
      <c r="F841" s="120"/>
      <c r="G841" s="121"/>
      <c r="H841" s="120"/>
      <c r="I841" s="121"/>
      <c r="J841" s="121"/>
      <c r="K841" s="53"/>
      <c r="L841" s="120"/>
      <c r="M841" s="120"/>
      <c r="N841" s="120"/>
      <c r="O841" s="120"/>
      <c r="P841" s="120"/>
      <c r="Q841" s="120"/>
    </row>
    <row r="842" spans="6:17" x14ac:dyDescent="0.25">
      <c r="F842" s="120"/>
      <c r="G842" s="121"/>
      <c r="H842" s="120"/>
      <c r="I842" s="121"/>
      <c r="J842" s="121"/>
      <c r="K842" s="53"/>
      <c r="L842" s="120"/>
      <c r="M842" s="120"/>
      <c r="N842" s="120"/>
      <c r="O842" s="120"/>
      <c r="P842" s="120"/>
      <c r="Q842" s="120"/>
    </row>
    <row r="843" spans="6:17" x14ac:dyDescent="0.25">
      <c r="F843" s="120"/>
      <c r="G843" s="121"/>
      <c r="H843" s="120"/>
      <c r="I843" s="121"/>
      <c r="J843" s="121"/>
      <c r="K843" s="53"/>
      <c r="L843" s="120"/>
      <c r="M843" s="120"/>
      <c r="N843" s="120"/>
      <c r="O843" s="120"/>
      <c r="P843" s="120"/>
      <c r="Q843" s="120"/>
    </row>
    <row r="844" spans="6:17" x14ac:dyDescent="0.25">
      <c r="F844" s="120"/>
      <c r="G844" s="121"/>
      <c r="H844" s="120"/>
      <c r="I844" s="121"/>
      <c r="J844" s="121"/>
      <c r="K844" s="53"/>
      <c r="L844" s="120"/>
      <c r="M844" s="120"/>
      <c r="N844" s="120"/>
      <c r="O844" s="120"/>
      <c r="P844" s="120"/>
      <c r="Q844" s="120"/>
    </row>
    <row r="845" spans="6:17" x14ac:dyDescent="0.25">
      <c r="F845" s="120"/>
      <c r="G845" s="121"/>
      <c r="H845" s="120"/>
      <c r="I845" s="121"/>
      <c r="J845" s="121"/>
      <c r="K845" s="53"/>
      <c r="L845" s="120"/>
      <c r="M845" s="120"/>
      <c r="N845" s="120"/>
      <c r="O845" s="120"/>
      <c r="P845" s="120"/>
      <c r="Q845" s="120"/>
    </row>
    <row r="846" spans="6:17" x14ac:dyDescent="0.25">
      <c r="F846" s="120"/>
      <c r="G846" s="121"/>
      <c r="H846" s="120"/>
      <c r="I846" s="121"/>
      <c r="J846" s="121"/>
      <c r="K846" s="53"/>
      <c r="L846" s="120"/>
      <c r="M846" s="120"/>
      <c r="N846" s="120"/>
      <c r="O846" s="120"/>
      <c r="P846" s="120"/>
      <c r="Q846" s="120"/>
    </row>
    <row r="847" spans="6:17" x14ac:dyDescent="0.25">
      <c r="F847" s="120"/>
      <c r="G847" s="121"/>
      <c r="H847" s="120"/>
      <c r="I847" s="121"/>
      <c r="J847" s="121"/>
      <c r="K847" s="53"/>
      <c r="L847" s="120"/>
      <c r="M847" s="120"/>
      <c r="N847" s="120"/>
      <c r="O847" s="120"/>
      <c r="P847" s="120"/>
      <c r="Q847" s="120"/>
    </row>
    <row r="848" spans="6:17" x14ac:dyDescent="0.25">
      <c r="F848" s="120"/>
      <c r="G848" s="121"/>
      <c r="H848" s="120"/>
      <c r="I848" s="121"/>
      <c r="J848" s="121"/>
      <c r="K848" s="53"/>
      <c r="L848" s="120"/>
      <c r="M848" s="120"/>
      <c r="N848" s="120"/>
      <c r="O848" s="120"/>
      <c r="P848" s="120"/>
      <c r="Q848" s="120"/>
    </row>
    <row r="849" spans="6:17" x14ac:dyDescent="0.25">
      <c r="F849" s="120"/>
      <c r="G849" s="121"/>
      <c r="H849" s="120"/>
      <c r="I849" s="121"/>
      <c r="J849" s="121"/>
      <c r="K849" s="53"/>
      <c r="L849" s="120"/>
      <c r="M849" s="120"/>
      <c r="N849" s="120"/>
      <c r="O849" s="120"/>
      <c r="P849" s="120"/>
      <c r="Q849" s="120"/>
    </row>
    <row r="850" spans="6:17" x14ac:dyDescent="0.25">
      <c r="F850" s="120"/>
      <c r="G850" s="121"/>
      <c r="H850" s="120"/>
      <c r="I850" s="121"/>
      <c r="J850" s="121"/>
      <c r="K850" s="53"/>
      <c r="L850" s="120"/>
      <c r="M850" s="120"/>
      <c r="N850" s="120"/>
      <c r="O850" s="120"/>
      <c r="P850" s="120"/>
      <c r="Q850" s="120"/>
    </row>
    <row r="851" spans="6:17" x14ac:dyDescent="0.25">
      <c r="F851" s="120"/>
      <c r="G851" s="121"/>
      <c r="H851" s="120"/>
      <c r="I851" s="121"/>
      <c r="J851" s="121"/>
      <c r="K851" s="53"/>
      <c r="L851" s="120"/>
      <c r="M851" s="120"/>
      <c r="N851" s="120"/>
      <c r="O851" s="120"/>
      <c r="P851" s="120"/>
      <c r="Q851" s="120"/>
    </row>
    <row r="852" spans="6:17" x14ac:dyDescent="0.25">
      <c r="F852" s="120"/>
      <c r="G852" s="121"/>
      <c r="H852" s="120"/>
      <c r="I852" s="121"/>
      <c r="J852" s="121"/>
      <c r="K852" s="53"/>
      <c r="L852" s="120"/>
      <c r="M852" s="120"/>
      <c r="N852" s="120"/>
      <c r="O852" s="120"/>
      <c r="P852" s="120"/>
      <c r="Q852" s="120"/>
    </row>
    <row r="853" spans="6:17" x14ac:dyDescent="0.25">
      <c r="F853" s="120"/>
      <c r="G853" s="121"/>
      <c r="H853" s="120"/>
      <c r="I853" s="121"/>
      <c r="J853" s="121"/>
      <c r="K853" s="53"/>
      <c r="L853" s="120"/>
      <c r="M853" s="120"/>
      <c r="N853" s="120"/>
      <c r="O853" s="120"/>
      <c r="P853" s="120"/>
      <c r="Q853" s="120"/>
    </row>
    <row r="854" spans="6:17" x14ac:dyDescent="0.25">
      <c r="F854" s="120"/>
      <c r="G854" s="121"/>
      <c r="H854" s="120"/>
      <c r="I854" s="121"/>
      <c r="J854" s="121"/>
      <c r="K854" s="53"/>
      <c r="L854" s="120"/>
      <c r="M854" s="120"/>
      <c r="N854" s="120"/>
      <c r="O854" s="120"/>
      <c r="P854" s="120"/>
      <c r="Q854" s="120"/>
    </row>
    <row r="855" spans="6:17" x14ac:dyDescent="0.25">
      <c r="F855" s="120"/>
      <c r="G855" s="121"/>
      <c r="H855" s="120"/>
      <c r="I855" s="121"/>
      <c r="J855" s="121"/>
      <c r="K855" s="53"/>
      <c r="L855" s="120"/>
      <c r="M855" s="120"/>
      <c r="N855" s="120"/>
      <c r="O855" s="120"/>
      <c r="P855" s="120"/>
      <c r="Q855" s="120"/>
    </row>
    <row r="856" spans="6:17" x14ac:dyDescent="0.25">
      <c r="F856" s="120"/>
      <c r="G856" s="121"/>
      <c r="H856" s="120"/>
      <c r="I856" s="121"/>
      <c r="J856" s="121"/>
      <c r="K856" s="53"/>
      <c r="L856" s="120"/>
      <c r="M856" s="120"/>
      <c r="N856" s="120"/>
      <c r="O856" s="120"/>
      <c r="P856" s="120"/>
      <c r="Q856" s="120"/>
    </row>
    <row r="857" spans="6:17" x14ac:dyDescent="0.25">
      <c r="F857" s="120"/>
      <c r="G857" s="121"/>
      <c r="H857" s="120"/>
      <c r="I857" s="121"/>
      <c r="J857" s="121"/>
      <c r="K857" s="53"/>
      <c r="L857" s="120"/>
      <c r="M857" s="120"/>
      <c r="N857" s="120"/>
      <c r="O857" s="120"/>
      <c r="P857" s="120"/>
      <c r="Q857" s="120"/>
    </row>
    <row r="858" spans="6:17" x14ac:dyDescent="0.25">
      <c r="F858" s="120"/>
      <c r="G858" s="121"/>
      <c r="H858" s="120"/>
      <c r="I858" s="121"/>
      <c r="J858" s="121"/>
      <c r="K858" s="53"/>
      <c r="L858" s="120"/>
      <c r="M858" s="120"/>
      <c r="N858" s="120"/>
      <c r="O858" s="120"/>
      <c r="P858" s="120"/>
      <c r="Q858" s="120"/>
    </row>
    <row r="859" spans="6:17" x14ac:dyDescent="0.25">
      <c r="F859" s="120"/>
      <c r="G859" s="121"/>
      <c r="H859" s="120"/>
      <c r="I859" s="121"/>
      <c r="J859" s="121"/>
      <c r="K859" s="53"/>
      <c r="L859" s="120"/>
      <c r="M859" s="120"/>
      <c r="N859" s="120"/>
      <c r="O859" s="120"/>
      <c r="P859" s="120"/>
      <c r="Q859" s="120"/>
    </row>
    <row r="860" spans="6:17" x14ac:dyDescent="0.25">
      <c r="F860" s="120"/>
      <c r="G860" s="121"/>
      <c r="H860" s="120"/>
      <c r="I860" s="121"/>
      <c r="J860" s="121"/>
      <c r="K860" s="53"/>
      <c r="L860" s="120"/>
      <c r="M860" s="120"/>
      <c r="N860" s="120"/>
      <c r="O860" s="120"/>
      <c r="P860" s="120"/>
      <c r="Q860" s="120"/>
    </row>
    <row r="861" spans="6:17" x14ac:dyDescent="0.25">
      <c r="F861" s="120"/>
      <c r="G861" s="121"/>
      <c r="H861" s="120"/>
      <c r="I861" s="121"/>
      <c r="J861" s="121"/>
      <c r="K861" s="53"/>
      <c r="L861" s="120"/>
      <c r="M861" s="120"/>
      <c r="N861" s="120"/>
      <c r="O861" s="120"/>
      <c r="P861" s="120"/>
      <c r="Q861" s="120"/>
    </row>
    <row r="862" spans="6:17" x14ac:dyDescent="0.25">
      <c r="F862" s="120"/>
      <c r="G862" s="121"/>
      <c r="H862" s="120"/>
      <c r="I862" s="121"/>
      <c r="J862" s="121"/>
      <c r="K862" s="53"/>
      <c r="L862" s="120"/>
      <c r="M862" s="120"/>
      <c r="N862" s="120"/>
      <c r="O862" s="120"/>
      <c r="P862" s="120"/>
      <c r="Q862" s="120"/>
    </row>
    <row r="863" spans="6:17" x14ac:dyDescent="0.25">
      <c r="F863" s="120"/>
      <c r="G863" s="121"/>
      <c r="H863" s="120"/>
      <c r="I863" s="121"/>
      <c r="J863" s="121"/>
      <c r="K863" s="53"/>
      <c r="L863" s="120"/>
      <c r="M863" s="120"/>
      <c r="N863" s="120"/>
      <c r="O863" s="120"/>
      <c r="P863" s="120"/>
      <c r="Q863" s="120"/>
    </row>
    <row r="864" spans="6:17" x14ac:dyDescent="0.25">
      <c r="F864" s="120"/>
      <c r="G864" s="121"/>
      <c r="H864" s="120"/>
      <c r="I864" s="121"/>
      <c r="J864" s="121"/>
      <c r="K864" s="53"/>
      <c r="L864" s="120"/>
      <c r="M864" s="120"/>
      <c r="N864" s="120"/>
      <c r="O864" s="120"/>
      <c r="P864" s="120"/>
      <c r="Q864" s="120"/>
    </row>
    <row r="865" spans="6:17" x14ac:dyDescent="0.25">
      <c r="F865" s="120"/>
      <c r="G865" s="121"/>
      <c r="H865" s="120"/>
      <c r="I865" s="121"/>
      <c r="J865" s="121"/>
      <c r="K865" s="53"/>
      <c r="L865" s="120"/>
      <c r="M865" s="120"/>
      <c r="N865" s="120"/>
      <c r="O865" s="120"/>
      <c r="P865" s="120"/>
      <c r="Q865" s="120"/>
    </row>
    <row r="866" spans="6:17" x14ac:dyDescent="0.25">
      <c r="F866" s="120"/>
      <c r="G866" s="121"/>
      <c r="H866" s="120"/>
      <c r="I866" s="121"/>
      <c r="J866" s="121"/>
      <c r="K866" s="53"/>
      <c r="L866" s="120"/>
      <c r="M866" s="120"/>
      <c r="N866" s="120"/>
      <c r="O866" s="120"/>
      <c r="P866" s="120"/>
      <c r="Q866" s="120"/>
    </row>
    <row r="867" spans="6:17" x14ac:dyDescent="0.25">
      <c r="F867" s="120"/>
      <c r="G867" s="121"/>
      <c r="H867" s="120"/>
      <c r="I867" s="121"/>
      <c r="J867" s="121"/>
      <c r="K867" s="53"/>
      <c r="L867" s="120"/>
      <c r="M867" s="120"/>
      <c r="N867" s="120"/>
      <c r="O867" s="120"/>
      <c r="P867" s="120"/>
      <c r="Q867" s="120"/>
    </row>
    <row r="868" spans="6:17" x14ac:dyDescent="0.25">
      <c r="F868" s="120"/>
      <c r="G868" s="121"/>
      <c r="H868" s="120"/>
      <c r="I868" s="121"/>
      <c r="J868" s="121"/>
      <c r="K868" s="53"/>
      <c r="L868" s="120"/>
      <c r="M868" s="120"/>
      <c r="N868" s="120"/>
      <c r="O868" s="120"/>
      <c r="P868" s="120"/>
      <c r="Q868" s="120"/>
    </row>
    <row r="869" spans="6:17" x14ac:dyDescent="0.25">
      <c r="F869" s="120"/>
      <c r="G869" s="121"/>
      <c r="H869" s="120"/>
      <c r="I869" s="121"/>
      <c r="J869" s="121"/>
      <c r="K869" s="53"/>
      <c r="L869" s="120"/>
      <c r="M869" s="120"/>
      <c r="N869" s="120"/>
      <c r="O869" s="120"/>
      <c r="P869" s="120"/>
      <c r="Q869" s="120"/>
    </row>
    <row r="870" spans="6:17" x14ac:dyDescent="0.25">
      <c r="F870" s="120"/>
      <c r="G870" s="121"/>
      <c r="H870" s="120"/>
      <c r="I870" s="121"/>
      <c r="J870" s="121"/>
      <c r="K870" s="53"/>
      <c r="L870" s="120"/>
      <c r="M870" s="120"/>
      <c r="N870" s="120"/>
      <c r="O870" s="120"/>
      <c r="P870" s="120"/>
      <c r="Q870" s="120"/>
    </row>
    <row r="871" spans="6:17" x14ac:dyDescent="0.25">
      <c r="F871" s="120"/>
      <c r="G871" s="121"/>
      <c r="H871" s="120"/>
      <c r="I871" s="121"/>
      <c r="J871" s="121"/>
      <c r="K871" s="53"/>
      <c r="L871" s="120"/>
      <c r="M871" s="120"/>
      <c r="N871" s="120"/>
      <c r="O871" s="120"/>
      <c r="P871" s="120"/>
      <c r="Q871" s="120"/>
    </row>
    <row r="872" spans="6:17" x14ac:dyDescent="0.25">
      <c r="F872" s="120"/>
      <c r="G872" s="121"/>
      <c r="H872" s="120"/>
      <c r="I872" s="121"/>
      <c r="J872" s="121"/>
      <c r="K872" s="53"/>
      <c r="L872" s="120"/>
      <c r="M872" s="120"/>
      <c r="N872" s="120"/>
      <c r="O872" s="120"/>
      <c r="P872" s="120"/>
      <c r="Q872" s="120"/>
    </row>
    <row r="873" spans="6:17" x14ac:dyDescent="0.25">
      <c r="F873" s="120"/>
      <c r="G873" s="121"/>
      <c r="H873" s="120"/>
      <c r="I873" s="121"/>
      <c r="J873" s="121"/>
      <c r="K873" s="53"/>
      <c r="L873" s="120"/>
      <c r="M873" s="120"/>
      <c r="N873" s="120"/>
      <c r="O873" s="120"/>
      <c r="P873" s="120"/>
      <c r="Q873" s="120"/>
    </row>
    <row r="874" spans="6:17" x14ac:dyDescent="0.25">
      <c r="F874" s="120"/>
      <c r="G874" s="121"/>
      <c r="H874" s="120"/>
      <c r="I874" s="121"/>
      <c r="J874" s="121"/>
      <c r="K874" s="53"/>
      <c r="L874" s="120"/>
      <c r="M874" s="120"/>
      <c r="N874" s="120"/>
      <c r="O874" s="120"/>
      <c r="P874" s="120"/>
      <c r="Q874" s="120"/>
    </row>
    <row r="875" spans="6:17" x14ac:dyDescent="0.25">
      <c r="F875" s="120"/>
      <c r="G875" s="121"/>
      <c r="H875" s="120"/>
      <c r="I875" s="121"/>
      <c r="J875" s="121"/>
      <c r="K875" s="53"/>
      <c r="L875" s="120"/>
      <c r="M875" s="120"/>
      <c r="N875" s="120"/>
      <c r="O875" s="120"/>
      <c r="P875" s="120"/>
      <c r="Q875" s="120"/>
    </row>
    <row r="876" spans="6:17" x14ac:dyDescent="0.25">
      <c r="F876" s="120"/>
      <c r="G876" s="121"/>
      <c r="H876" s="120"/>
      <c r="I876" s="121"/>
      <c r="J876" s="121"/>
      <c r="K876" s="53"/>
      <c r="L876" s="120"/>
      <c r="M876" s="120"/>
      <c r="N876" s="120"/>
      <c r="O876" s="120"/>
      <c r="P876" s="120"/>
      <c r="Q876" s="120"/>
    </row>
    <row r="877" spans="6:17" x14ac:dyDescent="0.25">
      <c r="F877" s="120"/>
      <c r="G877" s="121"/>
      <c r="H877" s="120"/>
      <c r="I877" s="121"/>
      <c r="J877" s="121"/>
      <c r="K877" s="53"/>
      <c r="L877" s="120"/>
      <c r="M877" s="120"/>
      <c r="N877" s="120"/>
      <c r="O877" s="120"/>
      <c r="P877" s="120"/>
      <c r="Q877" s="120"/>
    </row>
    <row r="878" spans="6:17" x14ac:dyDescent="0.25">
      <c r="F878" s="120"/>
      <c r="G878" s="121"/>
      <c r="H878" s="120"/>
      <c r="I878" s="121"/>
      <c r="J878" s="121"/>
      <c r="K878" s="53"/>
      <c r="L878" s="120"/>
      <c r="M878" s="120"/>
      <c r="N878" s="120"/>
      <c r="O878" s="120"/>
      <c r="P878" s="120"/>
      <c r="Q878" s="120"/>
    </row>
    <row r="879" spans="6:17" x14ac:dyDescent="0.25">
      <c r="F879" s="120"/>
      <c r="G879" s="121"/>
      <c r="H879" s="120"/>
      <c r="I879" s="121"/>
      <c r="J879" s="121"/>
      <c r="K879" s="53"/>
      <c r="L879" s="120"/>
      <c r="M879" s="120"/>
      <c r="N879" s="120"/>
      <c r="O879" s="120"/>
      <c r="P879" s="120"/>
      <c r="Q879" s="120"/>
    </row>
    <row r="880" spans="6:17" x14ac:dyDescent="0.25">
      <c r="F880" s="120"/>
      <c r="G880" s="121"/>
      <c r="H880" s="120"/>
      <c r="I880" s="121"/>
      <c r="J880" s="121"/>
      <c r="K880" s="53"/>
      <c r="L880" s="120"/>
      <c r="M880" s="120"/>
      <c r="N880" s="120"/>
      <c r="O880" s="120"/>
      <c r="P880" s="120"/>
      <c r="Q880" s="120"/>
    </row>
    <row r="881" spans="6:17" x14ac:dyDescent="0.25">
      <c r="F881" s="120"/>
      <c r="G881" s="121"/>
      <c r="H881" s="120"/>
      <c r="I881" s="121"/>
      <c r="J881" s="121"/>
      <c r="K881" s="53"/>
      <c r="L881" s="120"/>
      <c r="M881" s="120"/>
      <c r="N881" s="120"/>
      <c r="O881" s="120"/>
      <c r="P881" s="120"/>
      <c r="Q881" s="120"/>
    </row>
    <row r="882" spans="6:17" x14ac:dyDescent="0.25">
      <c r="F882" s="120"/>
      <c r="G882" s="121"/>
      <c r="H882" s="120"/>
      <c r="I882" s="121"/>
      <c r="J882" s="121"/>
      <c r="K882" s="53"/>
      <c r="L882" s="120"/>
      <c r="M882" s="120"/>
      <c r="N882" s="120"/>
      <c r="O882" s="120"/>
      <c r="P882" s="120"/>
      <c r="Q882" s="120"/>
    </row>
    <row r="883" spans="6:17" x14ac:dyDescent="0.25">
      <c r="F883" s="120"/>
      <c r="G883" s="121"/>
      <c r="H883" s="120"/>
      <c r="I883" s="121"/>
      <c r="J883" s="121"/>
      <c r="K883" s="53"/>
      <c r="L883" s="120"/>
      <c r="M883" s="120"/>
      <c r="N883" s="120"/>
      <c r="O883" s="120"/>
      <c r="P883" s="120"/>
      <c r="Q883" s="120"/>
    </row>
    <row r="884" spans="6:17" x14ac:dyDescent="0.25">
      <c r="F884" s="120"/>
      <c r="G884" s="121"/>
      <c r="H884" s="120"/>
      <c r="I884" s="121"/>
      <c r="J884" s="121"/>
      <c r="K884" s="53"/>
      <c r="L884" s="120"/>
      <c r="M884" s="120"/>
      <c r="N884" s="120"/>
      <c r="O884" s="120"/>
      <c r="P884" s="120"/>
      <c r="Q884" s="120"/>
    </row>
    <row r="885" spans="6:17" x14ac:dyDescent="0.25">
      <c r="F885" s="120"/>
      <c r="G885" s="121"/>
      <c r="H885" s="120"/>
      <c r="I885" s="121"/>
      <c r="J885" s="121"/>
      <c r="K885" s="53"/>
      <c r="L885" s="120"/>
      <c r="M885" s="120"/>
      <c r="N885" s="120"/>
      <c r="O885" s="120"/>
      <c r="P885" s="120"/>
      <c r="Q885" s="120"/>
    </row>
    <row r="886" spans="6:17" x14ac:dyDescent="0.25">
      <c r="F886" s="120"/>
      <c r="G886" s="121"/>
      <c r="H886" s="120"/>
      <c r="I886" s="121"/>
      <c r="J886" s="121"/>
      <c r="K886" s="53"/>
      <c r="L886" s="120"/>
      <c r="M886" s="120"/>
      <c r="N886" s="120"/>
      <c r="O886" s="120"/>
      <c r="P886" s="120"/>
      <c r="Q886" s="120"/>
    </row>
    <row r="887" spans="6:17" x14ac:dyDescent="0.25">
      <c r="F887" s="120"/>
      <c r="G887" s="121"/>
      <c r="H887" s="120"/>
      <c r="I887" s="121"/>
      <c r="J887" s="121"/>
      <c r="K887" s="53"/>
      <c r="L887" s="120"/>
      <c r="M887" s="120"/>
      <c r="N887" s="120"/>
      <c r="O887" s="120"/>
      <c r="P887" s="120"/>
      <c r="Q887" s="120"/>
    </row>
    <row r="888" spans="6:17" x14ac:dyDescent="0.25">
      <c r="F888" s="120"/>
      <c r="G888" s="121"/>
      <c r="H888" s="120"/>
      <c r="I888" s="121"/>
      <c r="J888" s="121"/>
      <c r="K888" s="53"/>
      <c r="L888" s="120"/>
      <c r="M888" s="120"/>
      <c r="N888" s="120"/>
      <c r="O888" s="120"/>
      <c r="P888" s="120"/>
      <c r="Q888" s="120"/>
    </row>
    <row r="889" spans="6:17" x14ac:dyDescent="0.25">
      <c r="F889" s="120"/>
      <c r="G889" s="121"/>
      <c r="H889" s="120"/>
      <c r="I889" s="121"/>
      <c r="J889" s="121"/>
      <c r="K889" s="53"/>
      <c r="L889" s="120"/>
      <c r="M889" s="120"/>
      <c r="N889" s="120"/>
      <c r="O889" s="120"/>
      <c r="P889" s="120"/>
      <c r="Q889" s="120"/>
    </row>
    <row r="890" spans="6:17" x14ac:dyDescent="0.25">
      <c r="F890" s="120"/>
      <c r="G890" s="121"/>
      <c r="H890" s="120"/>
      <c r="I890" s="121"/>
      <c r="J890" s="121"/>
      <c r="K890" s="53"/>
      <c r="L890" s="120"/>
      <c r="M890" s="120"/>
      <c r="N890" s="120"/>
      <c r="O890" s="120"/>
      <c r="P890" s="120"/>
      <c r="Q890" s="120"/>
    </row>
    <row r="891" spans="6:17" x14ac:dyDescent="0.25">
      <c r="F891" s="120"/>
      <c r="G891" s="121"/>
      <c r="H891" s="120"/>
      <c r="I891" s="121"/>
      <c r="J891" s="121"/>
      <c r="K891" s="53"/>
      <c r="L891" s="120"/>
      <c r="M891" s="120"/>
      <c r="N891" s="120"/>
      <c r="O891" s="120"/>
      <c r="P891" s="120"/>
      <c r="Q891" s="120"/>
    </row>
    <row r="892" spans="6:17" x14ac:dyDescent="0.25">
      <c r="F892" s="120"/>
      <c r="G892" s="121"/>
      <c r="H892" s="120"/>
      <c r="I892" s="121"/>
      <c r="J892" s="121"/>
      <c r="K892" s="53"/>
      <c r="L892" s="120"/>
      <c r="M892" s="120"/>
      <c r="N892" s="120"/>
      <c r="O892" s="120"/>
      <c r="P892" s="120"/>
      <c r="Q892" s="120"/>
    </row>
    <row r="893" spans="6:17" x14ac:dyDescent="0.25">
      <c r="F893" s="120"/>
      <c r="G893" s="121"/>
      <c r="H893" s="120"/>
      <c r="I893" s="121"/>
      <c r="J893" s="121"/>
      <c r="K893" s="53"/>
      <c r="L893" s="120"/>
      <c r="M893" s="120"/>
      <c r="N893" s="120"/>
      <c r="O893" s="120"/>
      <c r="P893" s="120"/>
      <c r="Q893" s="120"/>
    </row>
    <row r="894" spans="6:17" x14ac:dyDescent="0.25">
      <c r="F894" s="120"/>
      <c r="G894" s="121"/>
      <c r="H894" s="120"/>
      <c r="I894" s="121"/>
      <c r="J894" s="121"/>
      <c r="K894" s="53"/>
      <c r="L894" s="120"/>
      <c r="M894" s="120"/>
      <c r="N894" s="120"/>
      <c r="O894" s="120"/>
      <c r="P894" s="120"/>
      <c r="Q894" s="120"/>
    </row>
    <row r="895" spans="6:17" x14ac:dyDescent="0.25">
      <c r="F895" s="120"/>
      <c r="G895" s="121"/>
      <c r="H895" s="120"/>
      <c r="I895" s="121"/>
      <c r="J895" s="121"/>
      <c r="K895" s="53"/>
      <c r="L895" s="120"/>
      <c r="M895" s="120"/>
      <c r="N895" s="120"/>
      <c r="O895" s="120"/>
      <c r="P895" s="120"/>
      <c r="Q895" s="120"/>
    </row>
    <row r="896" spans="6:17" x14ac:dyDescent="0.25">
      <c r="F896" s="120"/>
      <c r="G896" s="121"/>
      <c r="H896" s="120"/>
      <c r="I896" s="121"/>
      <c r="J896" s="121"/>
      <c r="K896" s="53"/>
      <c r="L896" s="120"/>
      <c r="M896" s="120"/>
      <c r="N896" s="120"/>
      <c r="O896" s="120"/>
      <c r="P896" s="120"/>
      <c r="Q896" s="120"/>
    </row>
    <row r="897" spans="6:17" x14ac:dyDescent="0.25">
      <c r="F897" s="120"/>
      <c r="G897" s="121"/>
      <c r="H897" s="120"/>
      <c r="I897" s="121"/>
      <c r="J897" s="121"/>
      <c r="K897" s="53"/>
      <c r="L897" s="120"/>
      <c r="M897" s="120"/>
      <c r="N897" s="120"/>
      <c r="O897" s="120"/>
      <c r="P897" s="120"/>
      <c r="Q897" s="120"/>
    </row>
    <row r="898" spans="6:17" x14ac:dyDescent="0.25">
      <c r="F898" s="120"/>
      <c r="G898" s="121"/>
      <c r="H898" s="120"/>
      <c r="I898" s="121"/>
      <c r="J898" s="121"/>
      <c r="K898" s="53"/>
      <c r="L898" s="120"/>
      <c r="M898" s="120"/>
      <c r="N898" s="120"/>
      <c r="O898" s="120"/>
      <c r="P898" s="120"/>
      <c r="Q898" s="120"/>
    </row>
    <row r="899" spans="6:17" x14ac:dyDescent="0.25">
      <c r="F899" s="120"/>
      <c r="G899" s="121"/>
      <c r="H899" s="120"/>
      <c r="I899" s="121"/>
      <c r="J899" s="121"/>
      <c r="K899" s="53"/>
      <c r="L899" s="120"/>
      <c r="M899" s="120"/>
      <c r="N899" s="120"/>
      <c r="O899" s="120"/>
      <c r="P899" s="120"/>
      <c r="Q899" s="120"/>
    </row>
    <row r="900" spans="6:17" x14ac:dyDescent="0.25">
      <c r="F900" s="120"/>
      <c r="G900" s="121"/>
      <c r="H900" s="120"/>
      <c r="I900" s="121"/>
      <c r="J900" s="121"/>
      <c r="K900" s="53"/>
      <c r="L900" s="120"/>
      <c r="M900" s="120"/>
      <c r="N900" s="120"/>
      <c r="O900" s="120"/>
      <c r="P900" s="120"/>
      <c r="Q900" s="120"/>
    </row>
    <row r="901" spans="6:17" x14ac:dyDescent="0.25">
      <c r="F901" s="120"/>
      <c r="G901" s="121"/>
      <c r="H901" s="120"/>
      <c r="I901" s="121"/>
      <c r="J901" s="121"/>
      <c r="K901" s="53"/>
      <c r="L901" s="120"/>
      <c r="M901" s="120"/>
      <c r="N901" s="120"/>
      <c r="O901" s="120"/>
      <c r="P901" s="120"/>
      <c r="Q901" s="120"/>
    </row>
    <row r="902" spans="6:17" x14ac:dyDescent="0.25">
      <c r="F902" s="120"/>
      <c r="G902" s="121"/>
      <c r="H902" s="120"/>
      <c r="I902" s="121"/>
      <c r="J902" s="121"/>
      <c r="K902" s="53"/>
      <c r="L902" s="120"/>
      <c r="M902" s="120"/>
      <c r="N902" s="120"/>
      <c r="O902" s="120"/>
      <c r="P902" s="120"/>
      <c r="Q902" s="120"/>
    </row>
  </sheetData>
  <sheetProtection sheet="1" objects="1" scenarios="1" sort="0" autoFilter="0"/>
  <mergeCells count="2">
    <mergeCell ref="C5:K5"/>
    <mergeCell ref="A1:K1"/>
  </mergeCells>
  <dataValidations count="1">
    <dataValidation type="list" allowBlank="1" showInputMessage="1" showErrorMessage="1" prompt="Click down arrow in the corner of this cell to choose a response option." sqref="I12:J64" xr:uid="{B9FE1B8E-E361-4F7E-9B41-D1946F6F976C}">
      <formula1>$L12:$Q12</formula1>
    </dataValidation>
  </dataValidations>
  <hyperlinks>
    <hyperlink ref="G12" r:id="rId1" display="https://malegislature.gov/laws/generallaws/parti/titlexvi/chapter111/section122" xr:uid="{F337B42C-2D13-4312-895E-72DB440261D5}"/>
    <hyperlink ref="G13" r:id="rId2" display="https://malegislature.gov/laws/generallaws/parti/titlexvi/chapter111/section122" xr:uid="{1A19568A-CD58-4262-BC6C-8A7A79B9C1B2}"/>
    <hyperlink ref="G14" r:id="rId3" display="https://malegislature.gov/laws/generallaws/parti/titlexvi/chapter111/section122" xr:uid="{1262421D-0BA3-494D-8CC7-1A602E140537}"/>
    <hyperlink ref="G15" r:id="rId4" xr:uid="{84BE2F7F-B395-432A-9C9D-29B45BA7EFAF}"/>
    <hyperlink ref="G17" r:id="rId5" display="https://www.mass.gov/doc/105-cmr-445-state-sanitary-code-chapter-vii-minimum-standards-for-bathing-beaches/download" xr:uid="{AECEBC1E-8F7F-4387-8B45-EE503EE6C90C}"/>
    <hyperlink ref="G18" r:id="rId6" display="https://www.mass.gov/doc/105-cmr-445-state-sanitary-code-chapter-vii-minimum-standards-for-bathing-beaches/download" xr:uid="{1466DE4F-9CEA-4DFB-B1F1-8D24153D6F3B}"/>
    <hyperlink ref="G19" r:id="rId7" display="https://www.mass.gov/doc/105-cmr-445-state-sanitary-code-chapter-vii-minimum-standards-for-bathing-beaches/download" xr:uid="{786083D8-29B7-4FA0-9C25-8A9028BC1850}"/>
    <hyperlink ref="G20" r:id="rId8" display="https://malegislature.gov/Laws/GeneralLaws/PartI/TitleXVI/Chapter111/Section5s" xr:uid="{16E1837B-55D7-43B8-97C2-79CD3DA26526}"/>
    <hyperlink ref="G21" r:id="rId9" display="https://malegislature.gov/Laws/GeneralLaws/PartI/TitleXVI/Chapter111/Section5s" xr:uid="{A25A0122-BE62-484A-B714-5CCD3920CB7D}"/>
    <hyperlink ref="G22" r:id="rId10" display="https://malegislature.gov/Laws/GeneralLaws/PartI/TitleXVI/Chapter111/Section5s" xr:uid="{8623A3C9-B89E-4060-9DFB-9478A7622A20}"/>
    <hyperlink ref="G23" r:id="rId11" display="https://malegislature.gov/Laws/GeneralLaws/PartI/TitleXVI/Chapter111/Section5s" xr:uid="{6FE37819-8C38-42A6-BEE6-C053C5C2F256}"/>
    <hyperlink ref="G24" r:id="rId12" display="https://malegislature.gov/Laws/GeneralLaws/PartI/TitleVII/Chapter46/Section11" xr:uid="{017F8784-3B1C-42C9-BAA5-86823B649E48}"/>
    <hyperlink ref="G25" r:id="rId13" display="https://malegislature.gov/Laws/GeneralLaws/PartI/TitleXVI/Chapter114/Section45" xr:uid="{91E3942F-A910-45FB-9389-FCBB2B1E7635}"/>
    <hyperlink ref="G26" r:id="rId14" display="https://malegislature.gov/Laws/GeneralLaws/PartI/TitleXVI/Chapter114/Section45" xr:uid="{C6C05711-C8DF-434E-B4F0-5DD9999F22CA}"/>
    <hyperlink ref="G27" r:id="rId15" display="https://malegislature.gov/Laws/GeneralLaws/PartI/TitleXVI/Chapter114/Section45" xr:uid="{568C42BC-24F1-429C-AB88-14880E138669}"/>
    <hyperlink ref="G28" r:id="rId16" display="https://malegislature.gov/Laws/GeneralLaws/PartI/TitleXVI/Chapter114/Section34" xr:uid="{DD0215BB-619C-4E14-A039-473B8A1472CC}"/>
    <hyperlink ref="G29" r:id="rId17" display="https://malegislature.gov/Laws/GeneralLaws/PartI/TitleXVI/Chapter114/Section49" xr:uid="{9F2B2BD7-734B-4B7D-B528-E525CEDFEE15}"/>
    <hyperlink ref="G30" r:id="rId18" display="https://malegislature.gov/Laws/GeneralLaws/PartI/TitleXVI/Chapter114/Section49" xr:uid="{B45D07AD-81B5-444B-A247-5B92EC8CFCB7}"/>
    <hyperlink ref="G31" r:id="rId19" display="https://malegislature.gov/Laws/GeneralLaws/PartI/TitleXVI/Chapter114/Section49" xr:uid="{3B2CFB27-35A2-402F-85FC-C509E0A26A2E}"/>
    <hyperlink ref="G32" r:id="rId20" display="https://www.mass.gov/doc/105-cmr-440-state-sanitary-code-chapter-vi-minimum-standards-for-developed-family-type-camp/download" xr:uid="{9B33B30F-5528-4AED-932D-84D615DC39AD}"/>
    <hyperlink ref="G33" r:id="rId21" display="https://www.mass.gov/doc/105-cmr-440-state-sanitary-code-chapter-vi-minimum-standards-for-developed-family-type-camp/download" xr:uid="{1AA52748-0252-40ED-B3D0-965848FB8B91}"/>
    <hyperlink ref="G34" r:id="rId22" display="https://www.mass.gov/doc/105-cmr-440-state-sanitary-code-chapter-vi-minimum-standards-for-developed-family-type-camp/download" xr:uid="{53C527EE-BFE8-4AC0-932B-A1373CE8B69D}"/>
    <hyperlink ref="G35" r:id="rId23" display="https://www.mass.gov/doc/105-cmr-440-state-sanitary-code-chapter-vi-minimum-standards-for-developed-family-type-camp/download" xr:uid="{B4C800E3-F2E5-4D7D-9186-2A500D3DE07F}"/>
    <hyperlink ref="G37" r:id="rId24" display="https://malegislature.gov/laws/generallaws/parti/titlexvi/chapter111/section128g" xr:uid="{DB3888BB-C038-442A-BB3E-34B60BAFED18}"/>
    <hyperlink ref="G38" r:id="rId25" display="https://malegislature.gov/laws/generallaws/parti/titlexvi/chapter111/section128g" xr:uid="{D0FE81A3-2546-42F6-9AB5-B9AC20F81B60}"/>
    <hyperlink ref="G39" r:id="rId26" display="https://www.mass.gov/doc/105-cmr-420-state-sanitary-code-chapter-iii-farm-labor-camps/download" xr:uid="{6DE6A5F5-3AF0-4D3E-8BFF-84DDEEA15493}"/>
    <hyperlink ref="G41" r:id="rId27" display="https://malegislature.gov/Laws/GeneralLaws/PartI/TitleXX/Chapter140/Section32b" xr:uid="{A4A647F7-8296-430F-BCDF-080626609FD4}"/>
    <hyperlink ref="G42" r:id="rId28" display="https://www.mass.gov/doc/105-cmr-675-state-sanitary-code-chapter-xi-requirements-to-maintain-air-quality-in-indoor/download" xr:uid="{03981641-4441-4CC2-8878-F6370B7B536D}"/>
    <hyperlink ref="G43" r:id="rId29" display="https://www.mass.gov/doc/105-cmr-675-state-sanitary-code-chapter-xi-requirements-to-maintain-air-quality-in-indoor/download" xr:uid="{1394CD2F-52C9-430B-BB7F-5C1212ACD284}"/>
    <hyperlink ref="G44" r:id="rId30" display="https://www.mass.gov/doc/105-cmr-460-lead-poisoning-prevention-and-control/download" xr:uid="{EB7403A5-AB1F-41D1-BCA6-14C35400C8C0}"/>
    <hyperlink ref="G45" r:id="rId31" display="https://www.mass.gov/doc/105-cmr-460-lead-poisoning-prevention-and-control/download" xr:uid="{8DAE0C62-4E09-4B6A-A154-6DDCF7EA8026}"/>
    <hyperlink ref="G46" r:id="rId32" display="https://www.mass.gov/doc/105-cmr-460-lead-poisoning-prevention-and-control/download" xr:uid="{189B4E5F-0B10-4CCB-8698-BB7C0F55CC9E}"/>
    <hyperlink ref="G47" r:id="rId33" display="https://www.mass.gov/doc/105-cmr-460-lead-poisoning-prevention-and-control/download" xr:uid="{9AC16B75-B927-44CD-A866-BBDCB54CF8E2}"/>
    <hyperlink ref="G48" r:id="rId34" display="https://www.mass.gov/doc/105-cmr-460-lead-poisoning-prevention-and-control/download" xr:uid="{1EE051DF-CA6D-402E-98F4-1C6C603178C4}"/>
    <hyperlink ref="G49" r:id="rId35" display="https://www.mass.gov/doc/105-cmr-460-lead-poisoning-prevention-and-control/download" xr:uid="{BA485FC2-9BA3-468D-80B7-EF75FC4F5783}"/>
    <hyperlink ref="G50" r:id="rId36" display="https://www.mass.gov/doc/105-cmr-480-minimum-requirements-for-the-management-of-medical-or-biological-waste-state/download" xr:uid="{CCF33722-751D-4967-BAB4-E82AA830D4E1}"/>
    <hyperlink ref="G51" r:id="rId37" display="https://www.mass.gov/doc/105-cmr-480-minimum-requirements-for-the-management-of-medical-or-biological-waste-state/download" xr:uid="{5E9EC7D1-0895-487A-8AF5-00B81154AB2C}"/>
    <hyperlink ref="G52" r:id="rId38" display="https://www.mass.gov/doc/105-cmr-123-tanning-facilities/download" xr:uid="{4EE80FF9-1541-4A4D-8393-2B44F2DF33FE}"/>
    <hyperlink ref="G53" r:id="rId39" display="https://www.mass.gov/doc/105-cmr-123-tanning-facilities/download" xr:uid="{A76F97B5-2BA3-407D-B380-844596F6516D}"/>
    <hyperlink ref="G54" r:id="rId40" display="https://www.mass.gov/doc/105-cmr-123-tanning-facilities/download" xr:uid="{BB357028-396B-4BF4-ADCF-DDF5AC3006D4}"/>
    <hyperlink ref="G55" r:id="rId41" display="https://www.mass.gov/doc/105-cmr-123-tanning-facilities/download" xr:uid="{73942485-A5F1-4DA3-84BE-48724A6E8199}"/>
    <hyperlink ref="G57" r:id="rId42" display="https://www.mass.gov/doc/105-cmr-430-minimum-standards-for-recreational-camps-for-children-state-sanitary-code-chapter/download" xr:uid="{CFC3CEBF-E19A-44E9-A332-43ECB3B69E5D}"/>
    <hyperlink ref="G58" r:id="rId43" display="https://www.mass.gov/doc/105-cmr-430-minimum-standards-for-recreational-camps-for-children-state-sanitary-code-chapter/download" xr:uid="{C85B3752-B08B-4163-B7A9-8F5BF79E2E8D}"/>
    <hyperlink ref="G59" r:id="rId44" display="https://www.mass.gov/doc/105-cmr-430-minimum-standards-for-recreational-camps-for-children-state-sanitary-code-chapter/download" xr:uid="{4DF0FAE1-D2E3-4DC4-9F85-08B04D70BA90}"/>
    <hyperlink ref="G60" r:id="rId45" display="https://www.mass.gov/doc/105-cmr-432-minimum-requirements-for-personal-flotation-devices-for-minor-children-at-municipal/download" xr:uid="{61E4B723-EE90-4D93-BC2E-E11A9C166680}"/>
    <hyperlink ref="G61" r:id="rId46" display="https://www.mass.gov/doc/105-cmr-432-minimum-requirements-for-personal-flotation-devices-for-minor-children-at-municipal/download" xr:uid="{B30A4826-8E1B-48E7-A3BE-6DA007CBC6A4}"/>
    <hyperlink ref="G62" r:id="rId47" display="https://www.mass.gov/doc/105-cmr-435-state-sanitary-code-chapter-v-sanitary-standards-for-swimming-pools/download" xr:uid="{F3DC9AE6-8053-4EA3-A0B3-1375752BEAE1}"/>
    <hyperlink ref="G63" r:id="rId48" display="https://www.mass.gov/doc/105-cmr-435-state-sanitary-code-chapter-v-sanitary-standards-for-swimming-pools/download" xr:uid="{6D7C903D-112F-4DAA-89F4-1C8C40A9B618}"/>
    <hyperlink ref="G64" r:id="rId49" display="https://www.mass.gov/doc/105-cmr-435-state-sanitary-code-chapter-v-sanitary-standards-for-swimming-pools/download" xr:uid="{31977D44-4192-4DEE-BBE9-0DEA6C805421}"/>
  </hyperlinks>
  <pageMargins left="0.7" right="0.7" top="0.75" bottom="0.75" header="0" footer="0"/>
  <pageSetup orientation="landscape" r:id="rId50"/>
  <tableParts count="1">
    <tablePart r:id="rId5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B9020-EEFE-4E88-99D3-2D9A15C4D076}">
  <sheetPr codeName="Sheet6"/>
  <dimension ref="A1:AF859"/>
  <sheetViews>
    <sheetView showGridLines="0" showRowColHeaders="0" workbookViewId="0">
      <selection sqref="A1:K1"/>
    </sheetView>
  </sheetViews>
  <sheetFormatPr defaultColWidth="14.42578125" defaultRowHeight="15" x14ac:dyDescent="0.25"/>
  <cols>
    <col min="1" max="1" width="1.42578125" style="7" customWidth="1"/>
    <col min="2" max="2" width="1.7109375" style="7" customWidth="1"/>
    <col min="3" max="3" width="6.7109375" style="5" bestFit="1" customWidth="1"/>
    <col min="4" max="4" width="15.28515625" style="12" customWidth="1"/>
    <col min="5" max="5" width="30.42578125" style="11" hidden="1" customWidth="1"/>
    <col min="6" max="6" width="91" style="12" customWidth="1"/>
    <col min="7" max="7" width="9.42578125" style="5" customWidth="1"/>
    <col min="8" max="8" width="52.42578125" style="11" customWidth="1"/>
    <col min="9" max="10" width="26.85546875" style="5" customWidth="1"/>
    <col min="11" max="11" width="29.7109375" style="54" customWidth="1"/>
    <col min="12" max="16" width="15.7109375" style="11" hidden="1" customWidth="1"/>
    <col min="17" max="17" width="16.42578125" style="11" hidden="1" customWidth="1"/>
    <col min="18" max="32" width="8.7109375" style="7" customWidth="1"/>
    <col min="33" max="16384" width="14.42578125" style="7"/>
  </cols>
  <sheetData>
    <row r="1" spans="1:32" customFormat="1" ht="48" customHeight="1" x14ac:dyDescent="0.25">
      <c r="A1" s="156" t="s">
        <v>0</v>
      </c>
      <c r="B1" s="156"/>
      <c r="C1" s="156"/>
      <c r="D1" s="156"/>
      <c r="E1" s="156"/>
      <c r="F1" s="156"/>
      <c r="G1" s="156"/>
      <c r="H1" s="156"/>
      <c r="I1" s="156"/>
      <c r="J1" s="156"/>
      <c r="K1" s="156"/>
      <c r="L1" s="22"/>
      <c r="M1" s="22"/>
      <c r="N1" s="22"/>
      <c r="O1" s="22"/>
      <c r="P1" s="22"/>
      <c r="Q1" s="22"/>
    </row>
    <row r="2" spans="1:32" customFormat="1" ht="30" customHeight="1" x14ac:dyDescent="0.25">
      <c r="A2" s="1" t="s">
        <v>582</v>
      </c>
      <c r="B2" s="1"/>
      <c r="C2" s="1"/>
      <c r="D2" s="1"/>
      <c r="E2" s="1"/>
      <c r="F2" s="1"/>
      <c r="G2" s="1"/>
      <c r="H2" s="1"/>
      <c r="I2" s="1"/>
      <c r="J2" s="1"/>
      <c r="K2" s="1"/>
      <c r="L2" s="1"/>
      <c r="M2" s="1"/>
      <c r="N2" s="1"/>
      <c r="O2" s="1"/>
      <c r="P2" s="1"/>
      <c r="Q2" s="1"/>
    </row>
    <row r="3" spans="1:32" customFormat="1" ht="8.25" customHeight="1" x14ac:dyDescent="0.25">
      <c r="A3" s="2"/>
      <c r="B3" s="2"/>
      <c r="C3" s="3"/>
      <c r="D3" s="8"/>
      <c r="E3" s="2"/>
      <c r="F3" s="2"/>
      <c r="G3" s="3"/>
      <c r="H3" s="2"/>
      <c r="I3" s="3"/>
      <c r="J3" s="3"/>
      <c r="K3" s="3"/>
      <c r="L3" s="2"/>
      <c r="M3" s="2"/>
      <c r="N3" s="2"/>
      <c r="O3" s="2"/>
      <c r="P3" s="2"/>
      <c r="Q3" s="2"/>
    </row>
    <row r="4" spans="1:32" customFormat="1" ht="30" customHeight="1" x14ac:dyDescent="0.25">
      <c r="A4" s="2"/>
      <c r="B4" s="23" t="s">
        <v>47</v>
      </c>
      <c r="C4" s="23"/>
      <c r="D4" s="23"/>
      <c r="E4" s="23"/>
      <c r="F4" s="23"/>
      <c r="G4" s="23"/>
      <c r="H4" s="23"/>
      <c r="I4" s="23"/>
      <c r="J4" s="23"/>
      <c r="K4" s="23"/>
      <c r="L4" s="23"/>
      <c r="M4" s="23"/>
      <c r="N4" s="23"/>
      <c r="O4" s="23"/>
      <c r="P4" s="23"/>
      <c r="Q4" s="23"/>
    </row>
    <row r="5" spans="1:32" customFormat="1" ht="34.5" customHeight="1" x14ac:dyDescent="0.25">
      <c r="A5" s="2"/>
      <c r="B5" s="4"/>
      <c r="C5" s="165" t="s">
        <v>583</v>
      </c>
      <c r="D5" s="165"/>
      <c r="E5" s="165"/>
      <c r="F5" s="165"/>
      <c r="G5" s="165"/>
      <c r="H5" s="165"/>
      <c r="I5" s="165"/>
      <c r="J5" s="165"/>
      <c r="K5" s="165"/>
      <c r="L5" s="56"/>
      <c r="M5" s="56"/>
      <c r="N5" s="56"/>
      <c r="O5" s="56"/>
      <c r="P5" s="56"/>
      <c r="Q5" s="56"/>
    </row>
    <row r="6" spans="1:32" s="24" customFormat="1" ht="20.100000000000001" customHeight="1" x14ac:dyDescent="0.3">
      <c r="C6" s="41" t="s">
        <v>11</v>
      </c>
      <c r="D6" s="42" t="s">
        <v>49</v>
      </c>
      <c r="E6" s="42"/>
      <c r="F6" s="42"/>
      <c r="G6" s="43"/>
      <c r="H6" s="42"/>
      <c r="I6" s="43"/>
      <c r="J6" s="43"/>
      <c r="K6" s="50"/>
      <c r="L6" s="42"/>
      <c r="M6" s="42"/>
      <c r="N6" s="42"/>
      <c r="O6" s="42"/>
      <c r="P6" s="42"/>
      <c r="Q6" s="42"/>
    </row>
    <row r="7" spans="1:32" s="24" customFormat="1" ht="20.100000000000001" customHeight="1" x14ac:dyDescent="0.3">
      <c r="C7" s="41" t="s">
        <v>11</v>
      </c>
      <c r="D7" s="80" t="s">
        <v>573</v>
      </c>
      <c r="E7" s="42"/>
      <c r="F7" s="42"/>
      <c r="G7" s="43"/>
      <c r="H7" s="42"/>
      <c r="I7" s="43"/>
      <c r="J7" s="43"/>
      <c r="K7" s="50"/>
      <c r="L7" s="42"/>
      <c r="M7" s="42"/>
      <c r="N7" s="42"/>
      <c r="O7" s="42"/>
      <c r="P7" s="42"/>
      <c r="Q7" s="42"/>
    </row>
    <row r="8" spans="1:32" ht="18.75" customHeight="1" x14ac:dyDescent="0.3">
      <c r="C8" s="41" t="s">
        <v>11</v>
      </c>
      <c r="D8" s="60" t="s">
        <v>574</v>
      </c>
      <c r="E8" s="57"/>
      <c r="F8" s="57"/>
      <c r="G8" s="57"/>
      <c r="H8" s="57"/>
      <c r="I8" s="57"/>
      <c r="J8" s="57"/>
      <c r="K8" s="57"/>
      <c r="L8" s="57"/>
      <c r="M8" s="57"/>
      <c r="N8" s="57"/>
      <c r="O8" s="57"/>
      <c r="P8" s="57"/>
      <c r="Q8" s="57"/>
    </row>
    <row r="9" spans="1:32" customFormat="1" ht="6.75" customHeight="1" x14ac:dyDescent="0.25">
      <c r="A9" s="2"/>
      <c r="B9" s="4"/>
      <c r="C9" s="39"/>
      <c r="D9" s="39"/>
      <c r="E9" s="39"/>
      <c r="F9" s="39"/>
      <c r="G9" s="39"/>
      <c r="H9" s="39"/>
      <c r="I9" s="39"/>
      <c r="J9" s="39"/>
      <c r="K9" s="51"/>
      <c r="L9" s="39"/>
      <c r="M9" s="39"/>
      <c r="N9" s="39"/>
      <c r="O9" s="39"/>
      <c r="P9" s="39"/>
      <c r="Q9" s="39"/>
    </row>
    <row r="10" spans="1:32" customFormat="1" ht="30" customHeight="1" x14ac:dyDescent="0.25">
      <c r="A10" s="2"/>
      <c r="B10" s="23" t="s">
        <v>584</v>
      </c>
      <c r="C10" s="23"/>
      <c r="D10" s="23"/>
      <c r="E10" s="23"/>
      <c r="F10" s="23"/>
      <c r="G10" s="23"/>
      <c r="H10" s="23"/>
      <c r="I10" s="23"/>
      <c r="J10" s="23"/>
      <c r="K10" s="23"/>
      <c r="L10" s="23"/>
      <c r="M10" s="23"/>
      <c r="N10" s="23"/>
      <c r="O10" s="23"/>
      <c r="P10" s="23"/>
      <c r="Q10" s="23"/>
    </row>
    <row r="11" spans="1:32" s="55" customFormat="1" ht="41.25" customHeight="1" x14ac:dyDescent="0.25">
      <c r="C11" s="9" t="s">
        <v>51</v>
      </c>
      <c r="D11" s="9" t="s">
        <v>52</v>
      </c>
      <c r="E11" s="9" t="s">
        <v>53</v>
      </c>
      <c r="F11" s="9" t="s">
        <v>54</v>
      </c>
      <c r="G11" s="9" t="s">
        <v>55</v>
      </c>
      <c r="H11" s="9" t="s">
        <v>56</v>
      </c>
      <c r="I11" s="9" t="s">
        <v>576</v>
      </c>
      <c r="J11" s="9" t="s">
        <v>577</v>
      </c>
      <c r="K11" s="9" t="s">
        <v>58</v>
      </c>
      <c r="L11" s="62" t="s">
        <v>59</v>
      </c>
      <c r="M11" s="9" t="s">
        <v>60</v>
      </c>
      <c r="N11" s="9" t="s">
        <v>61</v>
      </c>
      <c r="O11" s="9" t="s">
        <v>62</v>
      </c>
      <c r="P11" s="9" t="s">
        <v>63</v>
      </c>
      <c r="Q11" s="62" t="s">
        <v>64</v>
      </c>
      <c r="R11" s="6"/>
      <c r="S11" s="6"/>
      <c r="T11" s="6"/>
      <c r="U11" s="6"/>
      <c r="V11" s="6"/>
      <c r="W11" s="6"/>
      <c r="X11" s="6"/>
      <c r="Y11" s="6"/>
      <c r="Z11" s="6"/>
      <c r="AA11" s="6"/>
      <c r="AB11" s="6"/>
      <c r="AC11" s="6"/>
      <c r="AD11" s="6"/>
      <c r="AE11" s="6"/>
      <c r="AF11" s="6"/>
    </row>
    <row r="12" spans="1:32" ht="60" x14ac:dyDescent="0.25">
      <c r="C12" s="115">
        <v>39</v>
      </c>
      <c r="D12" s="79" t="s">
        <v>28</v>
      </c>
      <c r="E12" s="116" t="s">
        <v>185</v>
      </c>
      <c r="F12" s="79" t="s">
        <v>186</v>
      </c>
      <c r="G12" s="14" t="s">
        <v>187</v>
      </c>
      <c r="H12" s="79" t="s">
        <v>188</v>
      </c>
      <c r="I12" s="122"/>
      <c r="J12" s="122"/>
      <c r="K12" s="52"/>
      <c r="L12" s="79" t="s">
        <v>59</v>
      </c>
      <c r="M12" s="79" t="s">
        <v>70</v>
      </c>
      <c r="N12" s="79" t="s">
        <v>71</v>
      </c>
      <c r="O12" s="79" t="s">
        <v>72</v>
      </c>
      <c r="P12" s="79" t="s">
        <v>73</v>
      </c>
      <c r="Q12" s="79" t="s">
        <v>64</v>
      </c>
    </row>
    <row r="13" spans="1:32" ht="60" x14ac:dyDescent="0.25">
      <c r="C13" s="115">
        <v>41</v>
      </c>
      <c r="D13" s="79" t="s">
        <v>28</v>
      </c>
      <c r="E13" s="116" t="s">
        <v>189</v>
      </c>
      <c r="F13" s="79" t="s">
        <v>190</v>
      </c>
      <c r="G13" s="14" t="s">
        <v>191</v>
      </c>
      <c r="H13" s="79" t="s">
        <v>192</v>
      </c>
      <c r="I13" s="122"/>
      <c r="J13" s="122"/>
      <c r="K13" s="52"/>
      <c r="L13" s="79" t="s">
        <v>59</v>
      </c>
      <c r="M13" s="79" t="s">
        <v>70</v>
      </c>
      <c r="N13" s="79" t="s">
        <v>71</v>
      </c>
      <c r="O13" s="79" t="s">
        <v>72</v>
      </c>
      <c r="P13" s="79" t="s">
        <v>73</v>
      </c>
      <c r="Q13" s="79" t="s">
        <v>64</v>
      </c>
    </row>
    <row r="14" spans="1:32" ht="60" x14ac:dyDescent="0.25">
      <c r="C14" s="115">
        <v>42</v>
      </c>
      <c r="D14" s="79" t="s">
        <v>28</v>
      </c>
      <c r="E14" s="116" t="s">
        <v>193</v>
      </c>
      <c r="F14" s="79" t="s">
        <v>194</v>
      </c>
      <c r="G14" s="14" t="s">
        <v>195</v>
      </c>
      <c r="H14" s="79"/>
      <c r="I14" s="122"/>
      <c r="J14" s="122"/>
      <c r="K14" s="52"/>
      <c r="L14" s="79" t="s">
        <v>59</v>
      </c>
      <c r="M14" s="79" t="s">
        <v>70</v>
      </c>
      <c r="N14" s="79" t="s">
        <v>71</v>
      </c>
      <c r="O14" s="79" t="s">
        <v>72</v>
      </c>
      <c r="P14" s="79" t="s">
        <v>73</v>
      </c>
      <c r="Q14" s="79" t="s">
        <v>64</v>
      </c>
    </row>
    <row r="15" spans="1:32" ht="60" x14ac:dyDescent="0.25">
      <c r="C15" s="115">
        <v>43</v>
      </c>
      <c r="D15" s="79" t="s">
        <v>28</v>
      </c>
      <c r="E15" s="116" t="s">
        <v>196</v>
      </c>
      <c r="F15" s="79" t="s">
        <v>197</v>
      </c>
      <c r="G15" s="14" t="s">
        <v>195</v>
      </c>
      <c r="H15" s="79" t="s">
        <v>198</v>
      </c>
      <c r="I15" s="122"/>
      <c r="J15" s="122"/>
      <c r="K15" s="52"/>
      <c r="L15" s="79" t="s">
        <v>59</v>
      </c>
      <c r="M15" s="79" t="s">
        <v>70</v>
      </c>
      <c r="N15" s="79" t="s">
        <v>71</v>
      </c>
      <c r="O15" s="79" t="s">
        <v>72</v>
      </c>
      <c r="P15" s="79" t="s">
        <v>73</v>
      </c>
      <c r="Q15" s="79" t="s">
        <v>64</v>
      </c>
    </row>
    <row r="16" spans="1:32" ht="60" x14ac:dyDescent="0.25">
      <c r="C16" s="115">
        <v>44</v>
      </c>
      <c r="D16" s="79" t="s">
        <v>28</v>
      </c>
      <c r="E16" s="116" t="s">
        <v>199</v>
      </c>
      <c r="F16" s="79" t="s">
        <v>200</v>
      </c>
      <c r="G16" s="14" t="s">
        <v>195</v>
      </c>
      <c r="H16" s="79" t="s">
        <v>201</v>
      </c>
      <c r="I16" s="122"/>
      <c r="J16" s="122"/>
      <c r="K16" s="52"/>
      <c r="L16" s="79" t="s">
        <v>59</v>
      </c>
      <c r="M16" s="79" t="s">
        <v>70</v>
      </c>
      <c r="N16" s="79" t="s">
        <v>71</v>
      </c>
      <c r="O16" s="79" t="s">
        <v>72</v>
      </c>
      <c r="P16" s="79" t="s">
        <v>73</v>
      </c>
      <c r="Q16" s="79" t="s">
        <v>64</v>
      </c>
    </row>
    <row r="17" spans="3:17" ht="60" x14ac:dyDescent="0.25">
      <c r="C17" s="115">
        <v>45</v>
      </c>
      <c r="D17" s="79" t="s">
        <v>28</v>
      </c>
      <c r="E17" s="116" t="s">
        <v>202</v>
      </c>
      <c r="F17" s="79" t="s">
        <v>203</v>
      </c>
      <c r="G17" s="14" t="s">
        <v>195</v>
      </c>
      <c r="H17" s="79" t="s">
        <v>204</v>
      </c>
      <c r="I17" s="122"/>
      <c r="J17" s="122"/>
      <c r="K17" s="52"/>
      <c r="L17" s="79" t="s">
        <v>59</v>
      </c>
      <c r="M17" s="79" t="s">
        <v>70</v>
      </c>
      <c r="N17" s="79" t="s">
        <v>71</v>
      </c>
      <c r="O17" s="79" t="s">
        <v>72</v>
      </c>
      <c r="P17" s="79" t="s">
        <v>73</v>
      </c>
      <c r="Q17" s="79" t="s">
        <v>64</v>
      </c>
    </row>
    <row r="18" spans="3:17" ht="60" x14ac:dyDescent="0.25">
      <c r="C18" s="115">
        <v>46</v>
      </c>
      <c r="D18" s="79" t="s">
        <v>28</v>
      </c>
      <c r="E18" s="116" t="s">
        <v>205</v>
      </c>
      <c r="F18" s="79" t="s">
        <v>206</v>
      </c>
      <c r="G18" s="14" t="s">
        <v>195</v>
      </c>
      <c r="H18" s="79" t="s">
        <v>207</v>
      </c>
      <c r="I18" s="122"/>
      <c r="J18" s="122"/>
      <c r="K18" s="52"/>
      <c r="L18" s="79" t="s">
        <v>59</v>
      </c>
      <c r="M18" s="79" t="s">
        <v>70</v>
      </c>
      <c r="N18" s="79" t="s">
        <v>71</v>
      </c>
      <c r="O18" s="79" t="s">
        <v>72</v>
      </c>
      <c r="P18" s="79" t="s">
        <v>73</v>
      </c>
      <c r="Q18" s="79" t="s">
        <v>64</v>
      </c>
    </row>
    <row r="19" spans="3:17" ht="60" x14ac:dyDescent="0.25">
      <c r="C19" s="115">
        <v>47</v>
      </c>
      <c r="D19" s="79" t="s">
        <v>28</v>
      </c>
      <c r="E19" s="116" t="s">
        <v>208</v>
      </c>
      <c r="F19" s="79" t="s">
        <v>209</v>
      </c>
      <c r="G19" s="14" t="s">
        <v>195</v>
      </c>
      <c r="H19" s="79" t="s">
        <v>210</v>
      </c>
      <c r="I19" s="122"/>
      <c r="J19" s="122"/>
      <c r="K19" s="52"/>
      <c r="L19" s="79" t="s">
        <v>59</v>
      </c>
      <c r="M19" s="79" t="s">
        <v>70</v>
      </c>
      <c r="N19" s="79" t="s">
        <v>71</v>
      </c>
      <c r="O19" s="79" t="s">
        <v>72</v>
      </c>
      <c r="P19" s="79" t="s">
        <v>73</v>
      </c>
      <c r="Q19" s="79" t="s">
        <v>64</v>
      </c>
    </row>
    <row r="20" spans="3:17" ht="60" x14ac:dyDescent="0.25">
      <c r="C20" s="115">
        <v>48</v>
      </c>
      <c r="D20" s="79" t="s">
        <v>28</v>
      </c>
      <c r="E20" s="116" t="s">
        <v>211</v>
      </c>
      <c r="F20" s="79" t="s">
        <v>212</v>
      </c>
      <c r="G20" s="14" t="s">
        <v>213</v>
      </c>
      <c r="H20" s="79" t="s">
        <v>214</v>
      </c>
      <c r="I20" s="122"/>
      <c r="J20" s="122"/>
      <c r="K20" s="52"/>
      <c r="L20" s="79" t="s">
        <v>59</v>
      </c>
      <c r="M20" s="79" t="s">
        <v>70</v>
      </c>
      <c r="N20" s="79" t="s">
        <v>71</v>
      </c>
      <c r="O20" s="79" t="s">
        <v>72</v>
      </c>
      <c r="P20" s="79" t="s">
        <v>73</v>
      </c>
      <c r="Q20" s="79" t="s">
        <v>64</v>
      </c>
    </row>
    <row r="21" spans="3:17" ht="60" x14ac:dyDescent="0.25">
      <c r="C21" s="115">
        <v>52</v>
      </c>
      <c r="D21" s="79" t="s">
        <v>28</v>
      </c>
      <c r="E21" s="116" t="s">
        <v>215</v>
      </c>
      <c r="F21" s="79" t="s">
        <v>216</v>
      </c>
      <c r="G21" s="14" t="s">
        <v>217</v>
      </c>
      <c r="H21" s="79"/>
      <c r="I21" s="122"/>
      <c r="J21" s="122"/>
      <c r="K21" s="52"/>
      <c r="L21" s="79" t="s">
        <v>59</v>
      </c>
      <c r="M21" s="79" t="s">
        <v>70</v>
      </c>
      <c r="N21" s="79" t="s">
        <v>71</v>
      </c>
      <c r="O21" s="79" t="s">
        <v>72</v>
      </c>
      <c r="P21" s="79" t="s">
        <v>73</v>
      </c>
      <c r="Q21" s="79" t="s">
        <v>64</v>
      </c>
    </row>
    <row r="22" spans="3:17" x14ac:dyDescent="0.25">
      <c r="F22" s="120"/>
      <c r="G22" s="121"/>
      <c r="H22" s="120"/>
      <c r="I22" s="121"/>
      <c r="J22" s="121"/>
      <c r="K22" s="53"/>
      <c r="L22" s="120"/>
      <c r="M22" s="120"/>
      <c r="N22" s="120"/>
      <c r="O22" s="120"/>
      <c r="P22" s="120"/>
      <c r="Q22" s="120"/>
    </row>
    <row r="23" spans="3:17" x14ac:dyDescent="0.25">
      <c r="F23" s="120"/>
      <c r="G23" s="121"/>
      <c r="H23" s="120"/>
      <c r="I23" s="121"/>
      <c r="J23" s="121"/>
      <c r="K23" s="53"/>
      <c r="L23" s="120"/>
      <c r="M23" s="120"/>
      <c r="N23" s="120"/>
      <c r="O23" s="120"/>
      <c r="P23" s="120"/>
      <c r="Q23" s="120"/>
    </row>
    <row r="24" spans="3:17" x14ac:dyDescent="0.25">
      <c r="F24" s="120"/>
      <c r="G24" s="121"/>
      <c r="H24" s="120"/>
      <c r="I24" s="121"/>
      <c r="J24" s="121"/>
      <c r="K24" s="53"/>
      <c r="L24" s="120"/>
      <c r="M24" s="120"/>
      <c r="N24" s="120"/>
      <c r="O24" s="120"/>
      <c r="P24" s="120"/>
      <c r="Q24" s="120"/>
    </row>
    <row r="25" spans="3:17" x14ac:dyDescent="0.25">
      <c r="F25" s="120"/>
      <c r="G25" s="121"/>
      <c r="H25" s="120"/>
      <c r="I25" s="121"/>
      <c r="J25" s="121"/>
      <c r="K25" s="53"/>
      <c r="L25" s="120"/>
      <c r="M25" s="120"/>
      <c r="N25" s="120"/>
      <c r="O25" s="120"/>
      <c r="P25" s="120"/>
      <c r="Q25" s="120"/>
    </row>
    <row r="26" spans="3:17" x14ac:dyDescent="0.25">
      <c r="F26" s="120"/>
      <c r="G26" s="121"/>
      <c r="H26" s="120"/>
      <c r="I26" s="121"/>
      <c r="J26" s="121"/>
      <c r="K26" s="53"/>
      <c r="L26" s="120"/>
      <c r="M26" s="120"/>
      <c r="N26" s="120"/>
      <c r="O26" s="120"/>
      <c r="P26" s="120"/>
      <c r="Q26" s="120"/>
    </row>
    <row r="27" spans="3:17" x14ac:dyDescent="0.25">
      <c r="F27" s="120"/>
      <c r="G27" s="121"/>
      <c r="H27" s="120"/>
      <c r="I27" s="121"/>
      <c r="J27" s="121"/>
      <c r="K27" s="53"/>
      <c r="L27" s="120"/>
      <c r="M27" s="120"/>
      <c r="N27" s="120"/>
      <c r="O27" s="120"/>
      <c r="P27" s="120"/>
      <c r="Q27" s="120"/>
    </row>
    <row r="28" spans="3:17" x14ac:dyDescent="0.25">
      <c r="F28" s="120"/>
      <c r="G28" s="121"/>
      <c r="H28" s="120"/>
      <c r="I28" s="121"/>
      <c r="J28" s="121"/>
      <c r="K28" s="53"/>
      <c r="L28" s="120"/>
      <c r="M28" s="120"/>
      <c r="N28" s="120"/>
      <c r="O28" s="120"/>
      <c r="P28" s="120"/>
      <c r="Q28" s="120"/>
    </row>
    <row r="29" spans="3:17" x14ac:dyDescent="0.25">
      <c r="F29" s="120"/>
      <c r="G29" s="121"/>
      <c r="H29" s="120"/>
      <c r="I29" s="121"/>
      <c r="J29" s="121"/>
      <c r="K29" s="53"/>
      <c r="L29" s="120"/>
      <c r="M29" s="120"/>
      <c r="N29" s="120"/>
      <c r="O29" s="120"/>
      <c r="P29" s="120"/>
      <c r="Q29" s="120"/>
    </row>
    <row r="30" spans="3:17" x14ac:dyDescent="0.25">
      <c r="F30" s="120"/>
      <c r="G30" s="121"/>
      <c r="H30" s="120"/>
      <c r="I30" s="121"/>
      <c r="J30" s="121"/>
      <c r="K30" s="53"/>
      <c r="L30" s="120"/>
      <c r="M30" s="120"/>
      <c r="N30" s="120"/>
      <c r="O30" s="120"/>
      <c r="P30" s="120"/>
      <c r="Q30" s="120"/>
    </row>
    <row r="31" spans="3:17" x14ac:dyDescent="0.25">
      <c r="F31" s="120"/>
      <c r="G31" s="121"/>
      <c r="H31" s="120"/>
      <c r="I31" s="121"/>
      <c r="J31" s="121"/>
      <c r="K31" s="53"/>
      <c r="L31" s="120"/>
      <c r="M31" s="120"/>
      <c r="N31" s="120"/>
      <c r="O31" s="120"/>
      <c r="P31" s="120"/>
      <c r="Q31" s="120"/>
    </row>
    <row r="32" spans="3:17" x14ac:dyDescent="0.25">
      <c r="F32" s="120"/>
      <c r="G32" s="121"/>
      <c r="H32" s="120"/>
      <c r="I32" s="121"/>
      <c r="J32" s="121"/>
      <c r="K32" s="53"/>
      <c r="L32" s="120"/>
      <c r="M32" s="120"/>
      <c r="N32" s="120"/>
      <c r="O32" s="120"/>
      <c r="P32" s="120"/>
      <c r="Q32" s="120"/>
    </row>
    <row r="33" spans="6:17" x14ac:dyDescent="0.25">
      <c r="F33" s="120"/>
      <c r="G33" s="121"/>
      <c r="H33" s="120"/>
      <c r="I33" s="121"/>
      <c r="J33" s="121"/>
      <c r="K33" s="53"/>
      <c r="L33" s="120"/>
      <c r="M33" s="120"/>
      <c r="N33" s="120"/>
      <c r="O33" s="120"/>
      <c r="P33" s="120"/>
      <c r="Q33" s="120"/>
    </row>
    <row r="34" spans="6:17" x14ac:dyDescent="0.25">
      <c r="F34" s="120"/>
      <c r="G34" s="121"/>
      <c r="H34" s="120"/>
      <c r="I34" s="121"/>
      <c r="J34" s="121"/>
      <c r="K34" s="53"/>
      <c r="L34" s="120"/>
      <c r="M34" s="120"/>
      <c r="N34" s="120"/>
      <c r="O34" s="120"/>
      <c r="P34" s="120"/>
      <c r="Q34" s="120"/>
    </row>
    <row r="35" spans="6:17" x14ac:dyDescent="0.25">
      <c r="F35" s="120"/>
      <c r="G35" s="121"/>
      <c r="H35" s="120"/>
      <c r="I35" s="121"/>
      <c r="J35" s="121"/>
      <c r="K35" s="53"/>
      <c r="L35" s="120"/>
      <c r="M35" s="120"/>
      <c r="N35" s="120"/>
      <c r="O35" s="120"/>
      <c r="P35" s="120"/>
      <c r="Q35" s="120"/>
    </row>
    <row r="36" spans="6:17" x14ac:dyDescent="0.25">
      <c r="F36" s="120"/>
      <c r="G36" s="121"/>
      <c r="H36" s="120"/>
      <c r="I36" s="121"/>
      <c r="J36" s="121"/>
      <c r="K36" s="53"/>
      <c r="L36" s="120"/>
      <c r="M36" s="120"/>
      <c r="N36" s="120"/>
      <c r="O36" s="120"/>
      <c r="P36" s="120"/>
      <c r="Q36" s="120"/>
    </row>
    <row r="37" spans="6:17" x14ac:dyDescent="0.25">
      <c r="F37" s="120"/>
      <c r="G37" s="121"/>
      <c r="H37" s="120"/>
      <c r="I37" s="121"/>
      <c r="J37" s="121"/>
      <c r="K37" s="53"/>
      <c r="L37" s="120"/>
      <c r="M37" s="120"/>
      <c r="N37" s="120"/>
      <c r="O37" s="120"/>
      <c r="P37" s="120"/>
      <c r="Q37" s="120"/>
    </row>
    <row r="38" spans="6:17" x14ac:dyDescent="0.25">
      <c r="F38" s="120"/>
      <c r="G38" s="121"/>
      <c r="H38" s="120"/>
      <c r="I38" s="121"/>
      <c r="J38" s="121"/>
      <c r="K38" s="53"/>
      <c r="L38" s="120"/>
      <c r="M38" s="120"/>
      <c r="N38" s="120"/>
      <c r="O38" s="120"/>
      <c r="P38" s="120"/>
      <c r="Q38" s="120"/>
    </row>
    <row r="39" spans="6:17" x14ac:dyDescent="0.25">
      <c r="F39" s="120"/>
      <c r="G39" s="121"/>
      <c r="H39" s="120"/>
      <c r="I39" s="121"/>
      <c r="J39" s="121"/>
      <c r="K39" s="53"/>
      <c r="L39" s="120"/>
      <c r="M39" s="120"/>
      <c r="N39" s="120"/>
      <c r="O39" s="120"/>
      <c r="P39" s="120"/>
      <c r="Q39" s="120"/>
    </row>
    <row r="40" spans="6:17" x14ac:dyDescent="0.25">
      <c r="F40" s="120"/>
      <c r="G40" s="121"/>
      <c r="H40" s="120"/>
      <c r="I40" s="121"/>
      <c r="J40" s="121"/>
      <c r="K40" s="53"/>
      <c r="L40" s="120"/>
      <c r="M40" s="120"/>
      <c r="N40" s="120"/>
      <c r="O40" s="120"/>
      <c r="P40" s="120"/>
      <c r="Q40" s="120"/>
    </row>
    <row r="41" spans="6:17" x14ac:dyDescent="0.25">
      <c r="F41" s="120"/>
      <c r="G41" s="121"/>
      <c r="H41" s="120"/>
      <c r="I41" s="121"/>
      <c r="J41" s="121"/>
      <c r="K41" s="53"/>
      <c r="L41" s="120"/>
      <c r="M41" s="120"/>
      <c r="N41" s="120"/>
      <c r="O41" s="120"/>
      <c r="P41" s="120"/>
      <c r="Q41" s="120"/>
    </row>
    <row r="42" spans="6:17" x14ac:dyDescent="0.25">
      <c r="F42" s="120"/>
      <c r="G42" s="121"/>
      <c r="H42" s="120"/>
      <c r="I42" s="121"/>
      <c r="J42" s="121"/>
      <c r="K42" s="53"/>
      <c r="L42" s="120"/>
      <c r="M42" s="120"/>
      <c r="N42" s="120"/>
      <c r="O42" s="120"/>
      <c r="P42" s="120"/>
      <c r="Q42" s="120"/>
    </row>
    <row r="43" spans="6:17" x14ac:dyDescent="0.25">
      <c r="F43" s="120"/>
      <c r="G43" s="121"/>
      <c r="H43" s="120"/>
      <c r="I43" s="121"/>
      <c r="J43" s="121"/>
      <c r="K43" s="53"/>
      <c r="L43" s="120"/>
      <c r="M43" s="120"/>
      <c r="N43" s="120"/>
      <c r="O43" s="120"/>
      <c r="P43" s="120"/>
      <c r="Q43" s="120"/>
    </row>
    <row r="44" spans="6:17" x14ac:dyDescent="0.25">
      <c r="F44" s="120"/>
      <c r="G44" s="121"/>
      <c r="H44" s="120"/>
      <c r="I44" s="121"/>
      <c r="J44" s="121"/>
      <c r="K44" s="53"/>
      <c r="L44" s="120"/>
      <c r="M44" s="120"/>
      <c r="N44" s="120"/>
      <c r="O44" s="120"/>
      <c r="P44" s="120"/>
      <c r="Q44" s="120"/>
    </row>
    <row r="45" spans="6:17" x14ac:dyDescent="0.25">
      <c r="F45" s="120"/>
      <c r="G45" s="121"/>
      <c r="H45" s="120"/>
      <c r="I45" s="121"/>
      <c r="J45" s="121"/>
      <c r="K45" s="53"/>
      <c r="L45" s="120"/>
      <c r="M45" s="120"/>
      <c r="N45" s="120"/>
      <c r="O45" s="120"/>
      <c r="P45" s="120"/>
      <c r="Q45" s="120"/>
    </row>
    <row r="46" spans="6:17" x14ac:dyDescent="0.25">
      <c r="F46" s="120"/>
      <c r="G46" s="121"/>
      <c r="H46" s="120"/>
      <c r="I46" s="121"/>
      <c r="J46" s="121"/>
      <c r="K46" s="53"/>
      <c r="L46" s="120"/>
      <c r="M46" s="120"/>
      <c r="N46" s="120"/>
      <c r="O46" s="120"/>
      <c r="P46" s="120"/>
      <c r="Q46" s="120"/>
    </row>
    <row r="47" spans="6:17" x14ac:dyDescent="0.25">
      <c r="F47" s="120"/>
      <c r="G47" s="121"/>
      <c r="H47" s="120"/>
      <c r="I47" s="121"/>
      <c r="J47" s="121"/>
      <c r="K47" s="53"/>
      <c r="L47" s="120"/>
      <c r="M47" s="120"/>
      <c r="N47" s="120"/>
      <c r="O47" s="120"/>
      <c r="P47" s="120"/>
      <c r="Q47" s="120"/>
    </row>
    <row r="48" spans="6:17" x14ac:dyDescent="0.25">
      <c r="F48" s="120"/>
      <c r="G48" s="121"/>
      <c r="H48" s="120"/>
      <c r="I48" s="121"/>
      <c r="J48" s="121"/>
      <c r="K48" s="53"/>
      <c r="L48" s="120"/>
      <c r="M48" s="120"/>
      <c r="N48" s="120"/>
      <c r="O48" s="120"/>
      <c r="P48" s="120"/>
      <c r="Q48" s="120"/>
    </row>
    <row r="49" spans="6:17" x14ac:dyDescent="0.25">
      <c r="F49" s="120"/>
      <c r="G49" s="121"/>
      <c r="H49" s="120"/>
      <c r="I49" s="121"/>
      <c r="J49" s="121"/>
      <c r="K49" s="53"/>
      <c r="L49" s="120"/>
      <c r="M49" s="120"/>
      <c r="N49" s="120"/>
      <c r="O49" s="120"/>
      <c r="P49" s="120"/>
      <c r="Q49" s="120"/>
    </row>
    <row r="50" spans="6:17" x14ac:dyDescent="0.25">
      <c r="F50" s="120"/>
      <c r="G50" s="121"/>
      <c r="H50" s="120"/>
      <c r="I50" s="121"/>
      <c r="J50" s="121"/>
      <c r="K50" s="53"/>
      <c r="L50" s="120"/>
      <c r="M50" s="120"/>
      <c r="N50" s="120"/>
      <c r="O50" s="120"/>
      <c r="P50" s="120"/>
      <c r="Q50" s="120"/>
    </row>
    <row r="51" spans="6:17" x14ac:dyDescent="0.25">
      <c r="F51" s="120"/>
      <c r="G51" s="121"/>
      <c r="H51" s="120"/>
      <c r="I51" s="121"/>
      <c r="J51" s="121"/>
      <c r="K51" s="53"/>
      <c r="L51" s="120"/>
      <c r="M51" s="120"/>
      <c r="N51" s="120"/>
      <c r="O51" s="120"/>
      <c r="P51" s="120"/>
      <c r="Q51" s="120"/>
    </row>
    <row r="52" spans="6:17" x14ac:dyDescent="0.25">
      <c r="F52" s="120"/>
      <c r="G52" s="121"/>
      <c r="H52" s="120"/>
      <c r="I52" s="121"/>
      <c r="J52" s="121"/>
      <c r="K52" s="53"/>
      <c r="L52" s="120"/>
      <c r="M52" s="120"/>
      <c r="N52" s="120"/>
      <c r="O52" s="120"/>
      <c r="P52" s="120"/>
      <c r="Q52" s="120"/>
    </row>
    <row r="53" spans="6:17" x14ac:dyDescent="0.25">
      <c r="F53" s="120"/>
      <c r="G53" s="121"/>
      <c r="H53" s="120"/>
      <c r="I53" s="121"/>
      <c r="J53" s="121"/>
      <c r="K53" s="53"/>
      <c r="L53" s="120"/>
      <c r="M53" s="120"/>
      <c r="N53" s="120"/>
      <c r="O53" s="120"/>
      <c r="P53" s="120"/>
      <c r="Q53" s="120"/>
    </row>
    <row r="54" spans="6:17" x14ac:dyDescent="0.25">
      <c r="F54" s="120"/>
      <c r="G54" s="121"/>
      <c r="H54" s="120"/>
      <c r="I54" s="121"/>
      <c r="J54" s="121"/>
      <c r="K54" s="53"/>
      <c r="L54" s="120"/>
      <c r="M54" s="120"/>
      <c r="N54" s="120"/>
      <c r="O54" s="120"/>
      <c r="P54" s="120"/>
      <c r="Q54" s="120"/>
    </row>
    <row r="55" spans="6:17" x14ac:dyDescent="0.25">
      <c r="F55" s="120"/>
      <c r="G55" s="121"/>
      <c r="H55" s="120"/>
      <c r="I55" s="121"/>
      <c r="J55" s="121"/>
      <c r="K55" s="53"/>
      <c r="L55" s="120"/>
      <c r="M55" s="120"/>
      <c r="N55" s="120"/>
      <c r="O55" s="120"/>
      <c r="P55" s="120"/>
      <c r="Q55" s="120"/>
    </row>
    <row r="56" spans="6:17" x14ac:dyDescent="0.25">
      <c r="F56" s="120"/>
      <c r="G56" s="121"/>
      <c r="H56" s="120"/>
      <c r="I56" s="121"/>
      <c r="J56" s="121"/>
      <c r="K56" s="53"/>
      <c r="L56" s="120"/>
      <c r="M56" s="120"/>
      <c r="N56" s="120"/>
      <c r="O56" s="120"/>
      <c r="P56" s="120"/>
      <c r="Q56" s="120"/>
    </row>
    <row r="57" spans="6:17" x14ac:dyDescent="0.25">
      <c r="F57" s="120"/>
      <c r="G57" s="121"/>
      <c r="H57" s="120"/>
      <c r="I57" s="121"/>
      <c r="J57" s="121"/>
      <c r="K57" s="53"/>
      <c r="L57" s="120"/>
      <c r="M57" s="120"/>
      <c r="N57" s="120"/>
      <c r="O57" s="120"/>
      <c r="P57" s="120"/>
      <c r="Q57" s="120"/>
    </row>
    <row r="58" spans="6:17" x14ac:dyDescent="0.25">
      <c r="F58" s="120"/>
      <c r="G58" s="121"/>
      <c r="H58" s="120"/>
      <c r="I58" s="121"/>
      <c r="J58" s="121"/>
      <c r="K58" s="53"/>
      <c r="L58" s="120"/>
      <c r="M58" s="120"/>
      <c r="N58" s="120"/>
      <c r="O58" s="120"/>
      <c r="P58" s="120"/>
      <c r="Q58" s="120"/>
    </row>
    <row r="59" spans="6:17" x14ac:dyDescent="0.25">
      <c r="F59" s="120"/>
      <c r="G59" s="121"/>
      <c r="H59" s="120"/>
      <c r="I59" s="121"/>
      <c r="J59" s="121"/>
      <c r="K59" s="53"/>
      <c r="L59" s="120"/>
      <c r="M59" s="120"/>
      <c r="N59" s="120"/>
      <c r="O59" s="120"/>
      <c r="P59" s="120"/>
      <c r="Q59" s="120"/>
    </row>
    <row r="60" spans="6:17" x14ac:dyDescent="0.25">
      <c r="F60" s="120"/>
      <c r="G60" s="121"/>
      <c r="H60" s="120"/>
      <c r="I60" s="121"/>
      <c r="J60" s="121"/>
      <c r="K60" s="53"/>
      <c r="L60" s="120"/>
      <c r="M60" s="120"/>
      <c r="N60" s="120"/>
      <c r="O60" s="120"/>
      <c r="P60" s="120"/>
      <c r="Q60" s="120"/>
    </row>
    <row r="61" spans="6:17" x14ac:dyDescent="0.25">
      <c r="F61" s="120"/>
      <c r="G61" s="121"/>
      <c r="H61" s="120"/>
      <c r="I61" s="121"/>
      <c r="J61" s="121"/>
      <c r="K61" s="53"/>
      <c r="L61" s="120"/>
      <c r="M61" s="120"/>
      <c r="N61" s="120"/>
      <c r="O61" s="120"/>
      <c r="P61" s="120"/>
      <c r="Q61" s="120"/>
    </row>
    <row r="62" spans="6:17" x14ac:dyDescent="0.25">
      <c r="F62" s="120"/>
      <c r="G62" s="121"/>
      <c r="H62" s="120"/>
      <c r="I62" s="121"/>
      <c r="J62" s="121"/>
      <c r="K62" s="53"/>
      <c r="L62" s="120"/>
      <c r="M62" s="120"/>
      <c r="N62" s="120"/>
      <c r="O62" s="120"/>
      <c r="P62" s="120"/>
      <c r="Q62" s="120"/>
    </row>
    <row r="63" spans="6:17" x14ac:dyDescent="0.25">
      <c r="F63" s="120"/>
      <c r="G63" s="121"/>
      <c r="H63" s="120"/>
      <c r="I63" s="121"/>
      <c r="J63" s="121"/>
      <c r="K63" s="53"/>
      <c r="L63" s="120"/>
      <c r="M63" s="120"/>
      <c r="N63" s="120"/>
      <c r="O63" s="120"/>
      <c r="P63" s="120"/>
      <c r="Q63" s="120"/>
    </row>
    <row r="64" spans="6:17" x14ac:dyDescent="0.25">
      <c r="F64" s="120"/>
      <c r="G64" s="121"/>
      <c r="H64" s="120"/>
      <c r="I64" s="121"/>
      <c r="J64" s="121"/>
      <c r="K64" s="53"/>
      <c r="L64" s="120"/>
      <c r="M64" s="120"/>
      <c r="N64" s="120"/>
      <c r="O64" s="120"/>
      <c r="P64" s="120"/>
      <c r="Q64" s="120"/>
    </row>
    <row r="65" spans="6:17" x14ac:dyDescent="0.25">
      <c r="F65" s="120"/>
      <c r="G65" s="121"/>
      <c r="H65" s="120"/>
      <c r="I65" s="121"/>
      <c r="J65" s="121"/>
      <c r="K65" s="53"/>
      <c r="L65" s="120"/>
      <c r="M65" s="120"/>
      <c r="N65" s="120"/>
      <c r="O65" s="120"/>
      <c r="P65" s="120"/>
      <c r="Q65" s="120"/>
    </row>
    <row r="66" spans="6:17" x14ac:dyDescent="0.25">
      <c r="F66" s="120"/>
      <c r="G66" s="121"/>
      <c r="H66" s="120"/>
      <c r="I66" s="121"/>
      <c r="J66" s="121"/>
      <c r="K66" s="53"/>
      <c r="L66" s="120"/>
      <c r="M66" s="120"/>
      <c r="N66" s="120"/>
      <c r="O66" s="120"/>
      <c r="P66" s="120"/>
      <c r="Q66" s="120"/>
    </row>
    <row r="67" spans="6:17" x14ac:dyDescent="0.25">
      <c r="F67" s="120"/>
      <c r="G67" s="121"/>
      <c r="H67" s="120"/>
      <c r="I67" s="121"/>
      <c r="J67" s="121"/>
      <c r="K67" s="53"/>
      <c r="L67" s="120"/>
      <c r="M67" s="120"/>
      <c r="N67" s="120"/>
      <c r="O67" s="120"/>
      <c r="P67" s="120"/>
      <c r="Q67" s="120"/>
    </row>
    <row r="68" spans="6:17" x14ac:dyDescent="0.25">
      <c r="F68" s="120"/>
      <c r="G68" s="121"/>
      <c r="H68" s="120"/>
      <c r="I68" s="121"/>
      <c r="J68" s="121"/>
      <c r="K68" s="53"/>
      <c r="L68" s="120"/>
      <c r="M68" s="120"/>
      <c r="N68" s="120"/>
      <c r="O68" s="120"/>
      <c r="P68" s="120"/>
      <c r="Q68" s="120"/>
    </row>
    <row r="69" spans="6:17" x14ac:dyDescent="0.25">
      <c r="F69" s="120"/>
      <c r="G69" s="121"/>
      <c r="H69" s="120"/>
      <c r="I69" s="121"/>
      <c r="J69" s="121"/>
      <c r="K69" s="53"/>
      <c r="L69" s="120"/>
      <c r="M69" s="120"/>
      <c r="N69" s="120"/>
      <c r="O69" s="120"/>
      <c r="P69" s="120"/>
      <c r="Q69" s="120"/>
    </row>
    <row r="70" spans="6:17" x14ac:dyDescent="0.25">
      <c r="F70" s="120"/>
      <c r="G70" s="121"/>
      <c r="H70" s="120"/>
      <c r="I70" s="121"/>
      <c r="J70" s="121"/>
      <c r="K70" s="53"/>
      <c r="L70" s="120"/>
      <c r="M70" s="120"/>
      <c r="N70" s="120"/>
      <c r="O70" s="120"/>
      <c r="P70" s="120"/>
      <c r="Q70" s="120"/>
    </row>
    <row r="71" spans="6:17" x14ac:dyDescent="0.25">
      <c r="F71" s="120"/>
      <c r="G71" s="121"/>
      <c r="H71" s="120"/>
      <c r="I71" s="121"/>
      <c r="J71" s="121"/>
      <c r="K71" s="53"/>
      <c r="L71" s="120"/>
      <c r="M71" s="120"/>
      <c r="N71" s="120"/>
      <c r="O71" s="120"/>
      <c r="P71" s="120"/>
      <c r="Q71" s="120"/>
    </row>
    <row r="72" spans="6:17" x14ac:dyDescent="0.25">
      <c r="F72" s="120"/>
      <c r="G72" s="121"/>
      <c r="H72" s="120"/>
      <c r="I72" s="121"/>
      <c r="J72" s="121"/>
      <c r="K72" s="53"/>
      <c r="L72" s="120"/>
      <c r="M72" s="120"/>
      <c r="N72" s="120"/>
      <c r="O72" s="120"/>
      <c r="P72" s="120"/>
      <c r="Q72" s="120"/>
    </row>
    <row r="73" spans="6:17" x14ac:dyDescent="0.25">
      <c r="F73" s="120"/>
      <c r="G73" s="121"/>
      <c r="H73" s="120"/>
      <c r="I73" s="121"/>
      <c r="J73" s="121"/>
      <c r="K73" s="53"/>
      <c r="L73" s="120"/>
      <c r="M73" s="120"/>
      <c r="N73" s="120"/>
      <c r="O73" s="120"/>
      <c r="P73" s="120"/>
      <c r="Q73" s="120"/>
    </row>
    <row r="74" spans="6:17" x14ac:dyDescent="0.25">
      <c r="F74" s="120"/>
      <c r="G74" s="121"/>
      <c r="H74" s="120"/>
      <c r="I74" s="121"/>
      <c r="J74" s="121"/>
      <c r="K74" s="53"/>
      <c r="L74" s="120"/>
      <c r="M74" s="120"/>
      <c r="N74" s="120"/>
      <c r="O74" s="120"/>
      <c r="P74" s="120"/>
      <c r="Q74" s="120"/>
    </row>
    <row r="75" spans="6:17" x14ac:dyDescent="0.25">
      <c r="F75" s="120"/>
      <c r="G75" s="121"/>
      <c r="H75" s="120"/>
      <c r="I75" s="121"/>
      <c r="J75" s="121"/>
      <c r="K75" s="53"/>
      <c r="L75" s="120"/>
      <c r="M75" s="120"/>
      <c r="N75" s="120"/>
      <c r="O75" s="120"/>
      <c r="P75" s="120"/>
      <c r="Q75" s="120"/>
    </row>
    <row r="76" spans="6:17" x14ac:dyDescent="0.25">
      <c r="F76" s="120"/>
      <c r="G76" s="121"/>
      <c r="H76" s="120"/>
      <c r="I76" s="121"/>
      <c r="J76" s="121"/>
      <c r="K76" s="53"/>
      <c r="L76" s="120"/>
      <c r="M76" s="120"/>
      <c r="N76" s="120"/>
      <c r="O76" s="120"/>
      <c r="P76" s="120"/>
      <c r="Q76" s="120"/>
    </row>
    <row r="77" spans="6:17" x14ac:dyDescent="0.25">
      <c r="F77" s="120"/>
      <c r="G77" s="121"/>
      <c r="H77" s="120"/>
      <c r="I77" s="121"/>
      <c r="J77" s="121"/>
      <c r="K77" s="53"/>
      <c r="L77" s="120"/>
      <c r="M77" s="120"/>
      <c r="N77" s="120"/>
      <c r="O77" s="120"/>
      <c r="P77" s="120"/>
      <c r="Q77" s="120"/>
    </row>
    <row r="78" spans="6:17" x14ac:dyDescent="0.25">
      <c r="F78" s="120"/>
      <c r="G78" s="121"/>
      <c r="H78" s="120"/>
      <c r="I78" s="121"/>
      <c r="J78" s="121"/>
      <c r="K78" s="53"/>
      <c r="L78" s="120"/>
      <c r="M78" s="120"/>
      <c r="N78" s="120"/>
      <c r="O78" s="120"/>
      <c r="P78" s="120"/>
      <c r="Q78" s="120"/>
    </row>
    <row r="79" spans="6:17" x14ac:dyDescent="0.25">
      <c r="F79" s="120"/>
      <c r="G79" s="121"/>
      <c r="H79" s="120"/>
      <c r="I79" s="121"/>
      <c r="J79" s="121"/>
      <c r="K79" s="53"/>
      <c r="L79" s="120"/>
      <c r="M79" s="120"/>
      <c r="N79" s="120"/>
      <c r="O79" s="120"/>
      <c r="P79" s="120"/>
      <c r="Q79" s="120"/>
    </row>
    <row r="80" spans="6:17" x14ac:dyDescent="0.25">
      <c r="F80" s="120"/>
      <c r="G80" s="121"/>
      <c r="H80" s="120"/>
      <c r="I80" s="121"/>
      <c r="J80" s="121"/>
      <c r="K80" s="53"/>
      <c r="L80" s="120"/>
      <c r="M80" s="120"/>
      <c r="N80" s="120"/>
      <c r="O80" s="120"/>
      <c r="P80" s="120"/>
      <c r="Q80" s="120"/>
    </row>
    <row r="81" spans="6:17" x14ac:dyDescent="0.25">
      <c r="F81" s="120"/>
      <c r="G81" s="121"/>
      <c r="H81" s="120"/>
      <c r="I81" s="121"/>
      <c r="J81" s="121"/>
      <c r="K81" s="53"/>
      <c r="L81" s="120"/>
      <c r="M81" s="120"/>
      <c r="N81" s="120"/>
      <c r="O81" s="120"/>
      <c r="P81" s="120"/>
      <c r="Q81" s="120"/>
    </row>
    <row r="82" spans="6:17" x14ac:dyDescent="0.25">
      <c r="F82" s="120"/>
      <c r="G82" s="121"/>
      <c r="H82" s="120"/>
      <c r="I82" s="121"/>
      <c r="J82" s="121"/>
      <c r="K82" s="53"/>
      <c r="L82" s="120"/>
      <c r="M82" s="120"/>
      <c r="N82" s="120"/>
      <c r="O82" s="120"/>
      <c r="P82" s="120"/>
      <c r="Q82" s="120"/>
    </row>
    <row r="83" spans="6:17" x14ac:dyDescent="0.25">
      <c r="F83" s="120"/>
      <c r="G83" s="121"/>
      <c r="H83" s="120"/>
      <c r="I83" s="121"/>
      <c r="J83" s="121"/>
      <c r="K83" s="53"/>
      <c r="L83" s="120"/>
      <c r="M83" s="120"/>
      <c r="N83" s="120"/>
      <c r="O83" s="120"/>
      <c r="P83" s="120"/>
      <c r="Q83" s="120"/>
    </row>
    <row r="84" spans="6:17" x14ac:dyDescent="0.25">
      <c r="F84" s="120"/>
      <c r="G84" s="121"/>
      <c r="H84" s="120"/>
      <c r="I84" s="121"/>
      <c r="J84" s="121"/>
      <c r="K84" s="53"/>
      <c r="L84" s="120"/>
      <c r="M84" s="120"/>
      <c r="N84" s="120"/>
      <c r="O84" s="120"/>
      <c r="P84" s="120"/>
      <c r="Q84" s="120"/>
    </row>
    <row r="85" spans="6:17" x14ac:dyDescent="0.25">
      <c r="F85" s="120"/>
      <c r="G85" s="121"/>
      <c r="H85" s="120"/>
      <c r="I85" s="121"/>
      <c r="J85" s="121"/>
      <c r="K85" s="53"/>
      <c r="L85" s="120"/>
      <c r="M85" s="120"/>
      <c r="N85" s="120"/>
      <c r="O85" s="120"/>
      <c r="P85" s="120"/>
      <c r="Q85" s="120"/>
    </row>
    <row r="86" spans="6:17" x14ac:dyDescent="0.25">
      <c r="F86" s="120"/>
      <c r="G86" s="121"/>
      <c r="H86" s="120"/>
      <c r="I86" s="121"/>
      <c r="J86" s="121"/>
      <c r="K86" s="53"/>
      <c r="L86" s="120"/>
      <c r="M86" s="120"/>
      <c r="N86" s="120"/>
      <c r="O86" s="120"/>
      <c r="P86" s="120"/>
      <c r="Q86" s="120"/>
    </row>
    <row r="87" spans="6:17" x14ac:dyDescent="0.25">
      <c r="F87" s="120"/>
      <c r="G87" s="121"/>
      <c r="H87" s="120"/>
      <c r="I87" s="121"/>
      <c r="J87" s="121"/>
      <c r="K87" s="53"/>
      <c r="L87" s="120"/>
      <c r="M87" s="120"/>
      <c r="N87" s="120"/>
      <c r="O87" s="120"/>
      <c r="P87" s="120"/>
      <c r="Q87" s="120"/>
    </row>
    <row r="88" spans="6:17" x14ac:dyDescent="0.25">
      <c r="F88" s="120"/>
      <c r="G88" s="121"/>
      <c r="H88" s="120"/>
      <c r="I88" s="121"/>
      <c r="J88" s="121"/>
      <c r="K88" s="53"/>
      <c r="L88" s="120"/>
      <c r="M88" s="120"/>
      <c r="N88" s="120"/>
      <c r="O88" s="120"/>
      <c r="P88" s="120"/>
      <c r="Q88" s="120"/>
    </row>
    <row r="89" spans="6:17" x14ac:dyDescent="0.25">
      <c r="F89" s="120"/>
      <c r="G89" s="121"/>
      <c r="H89" s="120"/>
      <c r="I89" s="121"/>
      <c r="J89" s="121"/>
      <c r="K89" s="53"/>
      <c r="L89" s="120"/>
      <c r="M89" s="120"/>
      <c r="N89" s="120"/>
      <c r="O89" s="120"/>
      <c r="P89" s="120"/>
      <c r="Q89" s="120"/>
    </row>
    <row r="90" spans="6:17" x14ac:dyDescent="0.25">
      <c r="F90" s="120"/>
      <c r="G90" s="121"/>
      <c r="H90" s="120"/>
      <c r="I90" s="121"/>
      <c r="J90" s="121"/>
      <c r="K90" s="53"/>
      <c r="L90" s="120"/>
      <c r="M90" s="120"/>
      <c r="N90" s="120"/>
      <c r="O90" s="120"/>
      <c r="P90" s="120"/>
      <c r="Q90" s="120"/>
    </row>
    <row r="91" spans="6:17" x14ac:dyDescent="0.25">
      <c r="F91" s="120"/>
      <c r="G91" s="121"/>
      <c r="H91" s="120"/>
      <c r="I91" s="121"/>
      <c r="J91" s="121"/>
      <c r="K91" s="53"/>
      <c r="L91" s="120"/>
      <c r="M91" s="120"/>
      <c r="N91" s="120"/>
      <c r="O91" s="120"/>
      <c r="P91" s="120"/>
      <c r="Q91" s="120"/>
    </row>
    <row r="92" spans="6:17" x14ac:dyDescent="0.25">
      <c r="F92" s="120"/>
      <c r="G92" s="121"/>
      <c r="H92" s="120"/>
      <c r="I92" s="121"/>
      <c r="J92" s="121"/>
      <c r="K92" s="53"/>
      <c r="L92" s="120"/>
      <c r="M92" s="120"/>
      <c r="N92" s="120"/>
      <c r="O92" s="120"/>
      <c r="P92" s="120"/>
      <c r="Q92" s="120"/>
    </row>
    <row r="93" spans="6:17" x14ac:dyDescent="0.25">
      <c r="F93" s="120"/>
      <c r="G93" s="121"/>
      <c r="H93" s="120"/>
      <c r="I93" s="121"/>
      <c r="J93" s="121"/>
      <c r="K93" s="53"/>
      <c r="L93" s="120"/>
      <c r="M93" s="120"/>
      <c r="N93" s="120"/>
      <c r="O93" s="120"/>
      <c r="P93" s="120"/>
      <c r="Q93" s="120"/>
    </row>
    <row r="94" spans="6:17" x14ac:dyDescent="0.25">
      <c r="F94" s="120"/>
      <c r="G94" s="121"/>
      <c r="H94" s="120"/>
      <c r="I94" s="121"/>
      <c r="J94" s="121"/>
      <c r="K94" s="53"/>
      <c r="L94" s="120"/>
      <c r="M94" s="120"/>
      <c r="N94" s="120"/>
      <c r="O94" s="120"/>
      <c r="P94" s="120"/>
      <c r="Q94" s="120"/>
    </row>
    <row r="95" spans="6:17" x14ac:dyDescent="0.25">
      <c r="F95" s="120"/>
      <c r="G95" s="121"/>
      <c r="H95" s="120"/>
      <c r="I95" s="121"/>
      <c r="J95" s="121"/>
      <c r="K95" s="53"/>
      <c r="L95" s="120"/>
      <c r="M95" s="120"/>
      <c r="N95" s="120"/>
      <c r="O95" s="120"/>
      <c r="P95" s="120"/>
      <c r="Q95" s="120"/>
    </row>
    <row r="96" spans="6:17" x14ac:dyDescent="0.25">
      <c r="F96" s="120"/>
      <c r="G96" s="121"/>
      <c r="H96" s="120"/>
      <c r="I96" s="121"/>
      <c r="J96" s="121"/>
      <c r="K96" s="53"/>
      <c r="L96" s="120"/>
      <c r="M96" s="120"/>
      <c r="N96" s="120"/>
      <c r="O96" s="120"/>
      <c r="P96" s="120"/>
      <c r="Q96" s="120"/>
    </row>
    <row r="97" spans="6:17" x14ac:dyDescent="0.25">
      <c r="F97" s="120"/>
      <c r="G97" s="121"/>
      <c r="H97" s="120"/>
      <c r="I97" s="121"/>
      <c r="J97" s="121"/>
      <c r="K97" s="53"/>
      <c r="L97" s="120"/>
      <c r="M97" s="120"/>
      <c r="N97" s="120"/>
      <c r="O97" s="120"/>
      <c r="P97" s="120"/>
      <c r="Q97" s="120"/>
    </row>
    <row r="98" spans="6:17" x14ac:dyDescent="0.25">
      <c r="F98" s="120"/>
      <c r="G98" s="121"/>
      <c r="H98" s="120"/>
      <c r="I98" s="121"/>
      <c r="J98" s="121"/>
      <c r="K98" s="53"/>
      <c r="L98" s="120"/>
      <c r="M98" s="120"/>
      <c r="N98" s="120"/>
      <c r="O98" s="120"/>
      <c r="P98" s="120"/>
      <c r="Q98" s="120"/>
    </row>
    <row r="99" spans="6:17" x14ac:dyDescent="0.25">
      <c r="F99" s="120"/>
      <c r="G99" s="121"/>
      <c r="H99" s="120"/>
      <c r="I99" s="121"/>
      <c r="J99" s="121"/>
      <c r="K99" s="53"/>
      <c r="L99" s="120"/>
      <c r="M99" s="120"/>
      <c r="N99" s="120"/>
      <c r="O99" s="120"/>
      <c r="P99" s="120"/>
      <c r="Q99" s="120"/>
    </row>
    <row r="100" spans="6:17" x14ac:dyDescent="0.25">
      <c r="F100" s="120"/>
      <c r="G100" s="121"/>
      <c r="H100" s="120"/>
      <c r="I100" s="121"/>
      <c r="J100" s="121"/>
      <c r="K100" s="53"/>
      <c r="L100" s="120"/>
      <c r="M100" s="120"/>
      <c r="N100" s="120"/>
      <c r="O100" s="120"/>
      <c r="P100" s="120"/>
      <c r="Q100" s="120"/>
    </row>
    <row r="101" spans="6:17" x14ac:dyDescent="0.25">
      <c r="F101" s="120"/>
      <c r="G101" s="121"/>
      <c r="H101" s="120"/>
      <c r="I101" s="121"/>
      <c r="J101" s="121"/>
      <c r="K101" s="53"/>
      <c r="L101" s="120"/>
      <c r="M101" s="120"/>
      <c r="N101" s="120"/>
      <c r="O101" s="120"/>
      <c r="P101" s="120"/>
      <c r="Q101" s="120"/>
    </row>
    <row r="102" spans="6:17" x14ac:dyDescent="0.25">
      <c r="F102" s="120"/>
      <c r="G102" s="121"/>
      <c r="H102" s="120"/>
      <c r="I102" s="121"/>
      <c r="J102" s="121"/>
      <c r="K102" s="53"/>
      <c r="L102" s="120"/>
      <c r="M102" s="120"/>
      <c r="N102" s="120"/>
      <c r="O102" s="120"/>
      <c r="P102" s="120"/>
      <c r="Q102" s="120"/>
    </row>
    <row r="103" spans="6:17" x14ac:dyDescent="0.25">
      <c r="F103" s="120"/>
      <c r="G103" s="121"/>
      <c r="H103" s="120"/>
      <c r="I103" s="121"/>
      <c r="J103" s="121"/>
      <c r="K103" s="53"/>
      <c r="L103" s="120"/>
      <c r="M103" s="120"/>
      <c r="N103" s="120"/>
      <c r="O103" s="120"/>
      <c r="P103" s="120"/>
      <c r="Q103" s="120"/>
    </row>
    <row r="104" spans="6:17" x14ac:dyDescent="0.25">
      <c r="F104" s="120"/>
      <c r="G104" s="121"/>
      <c r="H104" s="120"/>
      <c r="I104" s="121"/>
      <c r="J104" s="121"/>
      <c r="K104" s="53"/>
      <c r="L104" s="120"/>
      <c r="M104" s="120"/>
      <c r="N104" s="120"/>
      <c r="O104" s="120"/>
      <c r="P104" s="120"/>
      <c r="Q104" s="120"/>
    </row>
    <row r="105" spans="6:17" x14ac:dyDescent="0.25">
      <c r="F105" s="120"/>
      <c r="G105" s="121"/>
      <c r="H105" s="120"/>
      <c r="I105" s="121"/>
      <c r="J105" s="121"/>
      <c r="K105" s="53"/>
      <c r="L105" s="120"/>
      <c r="M105" s="120"/>
      <c r="N105" s="120"/>
      <c r="O105" s="120"/>
      <c r="P105" s="120"/>
      <c r="Q105" s="120"/>
    </row>
    <row r="106" spans="6:17" x14ac:dyDescent="0.25">
      <c r="F106" s="120"/>
      <c r="G106" s="121"/>
      <c r="H106" s="120"/>
      <c r="I106" s="121"/>
      <c r="J106" s="121"/>
      <c r="K106" s="53"/>
      <c r="L106" s="120"/>
      <c r="M106" s="120"/>
      <c r="N106" s="120"/>
      <c r="O106" s="120"/>
      <c r="P106" s="120"/>
      <c r="Q106" s="120"/>
    </row>
    <row r="107" spans="6:17" x14ac:dyDescent="0.25">
      <c r="F107" s="120"/>
      <c r="G107" s="121"/>
      <c r="H107" s="120"/>
      <c r="I107" s="121"/>
      <c r="J107" s="121"/>
      <c r="K107" s="53"/>
      <c r="L107" s="120"/>
      <c r="M107" s="120"/>
      <c r="N107" s="120"/>
      <c r="O107" s="120"/>
      <c r="P107" s="120"/>
      <c r="Q107" s="120"/>
    </row>
    <row r="108" spans="6:17" x14ac:dyDescent="0.25">
      <c r="F108" s="120"/>
      <c r="G108" s="121"/>
      <c r="H108" s="120"/>
      <c r="I108" s="121"/>
      <c r="J108" s="121"/>
      <c r="K108" s="53"/>
      <c r="L108" s="120"/>
      <c r="M108" s="120"/>
      <c r="N108" s="120"/>
      <c r="O108" s="120"/>
      <c r="P108" s="120"/>
      <c r="Q108" s="120"/>
    </row>
    <row r="109" spans="6:17" x14ac:dyDescent="0.25">
      <c r="F109" s="120"/>
      <c r="G109" s="121"/>
      <c r="H109" s="120"/>
      <c r="I109" s="121"/>
      <c r="J109" s="121"/>
      <c r="K109" s="53"/>
      <c r="L109" s="120"/>
      <c r="M109" s="120"/>
      <c r="N109" s="120"/>
      <c r="O109" s="120"/>
      <c r="P109" s="120"/>
      <c r="Q109" s="120"/>
    </row>
    <row r="110" spans="6:17" x14ac:dyDescent="0.25">
      <c r="F110" s="120"/>
      <c r="G110" s="121"/>
      <c r="H110" s="120"/>
      <c r="I110" s="121"/>
      <c r="J110" s="121"/>
      <c r="K110" s="53"/>
      <c r="L110" s="120"/>
      <c r="M110" s="120"/>
      <c r="N110" s="120"/>
      <c r="O110" s="120"/>
      <c r="P110" s="120"/>
      <c r="Q110" s="120"/>
    </row>
    <row r="111" spans="6:17" x14ac:dyDescent="0.25">
      <c r="F111" s="120"/>
      <c r="G111" s="121"/>
      <c r="H111" s="120"/>
      <c r="I111" s="121"/>
      <c r="J111" s="121"/>
      <c r="K111" s="53"/>
      <c r="L111" s="120"/>
      <c r="M111" s="120"/>
      <c r="N111" s="120"/>
      <c r="O111" s="120"/>
      <c r="P111" s="120"/>
      <c r="Q111" s="120"/>
    </row>
    <row r="112" spans="6:17" x14ac:dyDescent="0.25">
      <c r="F112" s="120"/>
      <c r="G112" s="121"/>
      <c r="H112" s="120"/>
      <c r="I112" s="121"/>
      <c r="J112" s="121"/>
      <c r="K112" s="53"/>
      <c r="L112" s="120"/>
      <c r="M112" s="120"/>
      <c r="N112" s="120"/>
      <c r="O112" s="120"/>
      <c r="P112" s="120"/>
      <c r="Q112" s="120"/>
    </row>
    <row r="113" spans="6:17" x14ac:dyDescent="0.25">
      <c r="F113" s="120"/>
      <c r="G113" s="121"/>
      <c r="H113" s="120"/>
      <c r="I113" s="121"/>
      <c r="J113" s="121"/>
      <c r="K113" s="53"/>
      <c r="L113" s="120"/>
      <c r="M113" s="120"/>
      <c r="N113" s="120"/>
      <c r="O113" s="120"/>
      <c r="P113" s="120"/>
      <c r="Q113" s="120"/>
    </row>
    <row r="114" spans="6:17" x14ac:dyDescent="0.25">
      <c r="F114" s="120"/>
      <c r="G114" s="121"/>
      <c r="H114" s="120"/>
      <c r="I114" s="121"/>
      <c r="J114" s="121"/>
      <c r="K114" s="53"/>
      <c r="L114" s="120"/>
      <c r="M114" s="120"/>
      <c r="N114" s="120"/>
      <c r="O114" s="120"/>
      <c r="P114" s="120"/>
      <c r="Q114" s="120"/>
    </row>
    <row r="115" spans="6:17" x14ac:dyDescent="0.25">
      <c r="F115" s="120"/>
      <c r="G115" s="121"/>
      <c r="H115" s="120"/>
      <c r="I115" s="121"/>
      <c r="J115" s="121"/>
      <c r="K115" s="53"/>
      <c r="L115" s="120"/>
      <c r="M115" s="120"/>
      <c r="N115" s="120"/>
      <c r="O115" s="120"/>
      <c r="P115" s="120"/>
      <c r="Q115" s="120"/>
    </row>
    <row r="116" spans="6:17" x14ac:dyDescent="0.25">
      <c r="F116" s="120"/>
      <c r="G116" s="121"/>
      <c r="H116" s="120"/>
      <c r="I116" s="121"/>
      <c r="J116" s="121"/>
      <c r="K116" s="53"/>
      <c r="L116" s="120"/>
      <c r="M116" s="120"/>
      <c r="N116" s="120"/>
      <c r="O116" s="120"/>
      <c r="P116" s="120"/>
      <c r="Q116" s="120"/>
    </row>
    <row r="117" spans="6:17" x14ac:dyDescent="0.25">
      <c r="F117" s="120"/>
      <c r="G117" s="121"/>
      <c r="H117" s="120"/>
      <c r="I117" s="121"/>
      <c r="J117" s="121"/>
      <c r="K117" s="53"/>
      <c r="L117" s="120"/>
      <c r="M117" s="120"/>
      <c r="N117" s="120"/>
      <c r="O117" s="120"/>
      <c r="P117" s="120"/>
      <c r="Q117" s="120"/>
    </row>
    <row r="118" spans="6:17" x14ac:dyDescent="0.25">
      <c r="F118" s="120"/>
      <c r="G118" s="121"/>
      <c r="H118" s="120"/>
      <c r="I118" s="121"/>
      <c r="J118" s="121"/>
      <c r="K118" s="53"/>
      <c r="L118" s="120"/>
      <c r="M118" s="120"/>
      <c r="N118" s="120"/>
      <c r="O118" s="120"/>
      <c r="P118" s="120"/>
      <c r="Q118" s="120"/>
    </row>
    <row r="119" spans="6:17" x14ac:dyDescent="0.25">
      <c r="F119" s="120"/>
      <c r="G119" s="121"/>
      <c r="H119" s="120"/>
      <c r="I119" s="121"/>
      <c r="J119" s="121"/>
      <c r="K119" s="53"/>
      <c r="L119" s="120"/>
      <c r="M119" s="120"/>
      <c r="N119" s="120"/>
      <c r="O119" s="120"/>
      <c r="P119" s="120"/>
      <c r="Q119" s="120"/>
    </row>
    <row r="120" spans="6:17" x14ac:dyDescent="0.25">
      <c r="F120" s="120"/>
      <c r="G120" s="121"/>
      <c r="H120" s="120"/>
      <c r="I120" s="121"/>
      <c r="J120" s="121"/>
      <c r="K120" s="53"/>
      <c r="L120" s="120"/>
      <c r="M120" s="120"/>
      <c r="N120" s="120"/>
      <c r="O120" s="120"/>
      <c r="P120" s="120"/>
      <c r="Q120" s="120"/>
    </row>
    <row r="121" spans="6:17" x14ac:dyDescent="0.25">
      <c r="F121" s="120"/>
      <c r="G121" s="121"/>
      <c r="H121" s="120"/>
      <c r="I121" s="121"/>
      <c r="J121" s="121"/>
      <c r="K121" s="53"/>
      <c r="L121" s="120"/>
      <c r="M121" s="120"/>
      <c r="N121" s="120"/>
      <c r="O121" s="120"/>
      <c r="P121" s="120"/>
      <c r="Q121" s="120"/>
    </row>
    <row r="122" spans="6:17" x14ac:dyDescent="0.25">
      <c r="F122" s="120"/>
      <c r="G122" s="121"/>
      <c r="H122" s="120"/>
      <c r="I122" s="121"/>
      <c r="J122" s="121"/>
      <c r="K122" s="53"/>
      <c r="L122" s="120"/>
      <c r="M122" s="120"/>
      <c r="N122" s="120"/>
      <c r="O122" s="120"/>
      <c r="P122" s="120"/>
      <c r="Q122" s="120"/>
    </row>
    <row r="123" spans="6:17" x14ac:dyDescent="0.25">
      <c r="F123" s="120"/>
      <c r="G123" s="121"/>
      <c r="H123" s="120"/>
      <c r="I123" s="121"/>
      <c r="J123" s="121"/>
      <c r="K123" s="53"/>
      <c r="L123" s="120"/>
      <c r="M123" s="120"/>
      <c r="N123" s="120"/>
      <c r="O123" s="120"/>
      <c r="P123" s="120"/>
      <c r="Q123" s="120"/>
    </row>
    <row r="124" spans="6:17" x14ac:dyDescent="0.25">
      <c r="F124" s="120"/>
      <c r="G124" s="121"/>
      <c r="H124" s="120"/>
      <c r="I124" s="121"/>
      <c r="J124" s="121"/>
      <c r="K124" s="53"/>
      <c r="L124" s="120"/>
      <c r="M124" s="120"/>
      <c r="N124" s="120"/>
      <c r="O124" s="120"/>
      <c r="P124" s="120"/>
      <c r="Q124" s="120"/>
    </row>
    <row r="125" spans="6:17" x14ac:dyDescent="0.25">
      <c r="F125" s="120"/>
      <c r="G125" s="121"/>
      <c r="H125" s="120"/>
      <c r="I125" s="121"/>
      <c r="J125" s="121"/>
      <c r="K125" s="53"/>
      <c r="L125" s="120"/>
      <c r="M125" s="120"/>
      <c r="N125" s="120"/>
      <c r="O125" s="120"/>
      <c r="P125" s="120"/>
      <c r="Q125" s="120"/>
    </row>
    <row r="126" spans="6:17" x14ac:dyDescent="0.25">
      <c r="F126" s="120"/>
      <c r="G126" s="121"/>
      <c r="H126" s="120"/>
      <c r="I126" s="121"/>
      <c r="J126" s="121"/>
      <c r="K126" s="53"/>
      <c r="L126" s="120"/>
      <c r="M126" s="120"/>
      <c r="N126" s="120"/>
      <c r="O126" s="120"/>
      <c r="P126" s="120"/>
      <c r="Q126" s="120"/>
    </row>
    <row r="127" spans="6:17" x14ac:dyDescent="0.25">
      <c r="F127" s="120"/>
      <c r="G127" s="121"/>
      <c r="H127" s="120"/>
      <c r="I127" s="121"/>
      <c r="J127" s="121"/>
      <c r="K127" s="53"/>
      <c r="L127" s="120"/>
      <c r="M127" s="120"/>
      <c r="N127" s="120"/>
      <c r="O127" s="120"/>
      <c r="P127" s="120"/>
      <c r="Q127" s="120"/>
    </row>
    <row r="128" spans="6:17" x14ac:dyDescent="0.25">
      <c r="F128" s="120"/>
      <c r="G128" s="121"/>
      <c r="H128" s="120"/>
      <c r="I128" s="121"/>
      <c r="J128" s="121"/>
      <c r="K128" s="53"/>
      <c r="L128" s="120"/>
      <c r="M128" s="120"/>
      <c r="N128" s="120"/>
      <c r="O128" s="120"/>
      <c r="P128" s="120"/>
      <c r="Q128" s="120"/>
    </row>
    <row r="129" spans="6:17" x14ac:dyDescent="0.25">
      <c r="F129" s="120"/>
      <c r="G129" s="121"/>
      <c r="H129" s="120"/>
      <c r="I129" s="121"/>
      <c r="J129" s="121"/>
      <c r="K129" s="53"/>
      <c r="L129" s="120"/>
      <c r="M129" s="120"/>
      <c r="N129" s="120"/>
      <c r="O129" s="120"/>
      <c r="P129" s="120"/>
      <c r="Q129" s="120"/>
    </row>
    <row r="130" spans="6:17" x14ac:dyDescent="0.25">
      <c r="F130" s="120"/>
      <c r="G130" s="121"/>
      <c r="H130" s="120"/>
      <c r="I130" s="121"/>
      <c r="J130" s="121"/>
      <c r="K130" s="53"/>
      <c r="L130" s="120"/>
      <c r="M130" s="120"/>
      <c r="N130" s="120"/>
      <c r="O130" s="120"/>
      <c r="P130" s="120"/>
      <c r="Q130" s="120"/>
    </row>
    <row r="131" spans="6:17" x14ac:dyDescent="0.25">
      <c r="F131" s="120"/>
      <c r="G131" s="121"/>
      <c r="H131" s="120"/>
      <c r="I131" s="121"/>
      <c r="J131" s="121"/>
      <c r="K131" s="53"/>
      <c r="L131" s="120"/>
      <c r="M131" s="120"/>
      <c r="N131" s="120"/>
      <c r="O131" s="120"/>
      <c r="P131" s="120"/>
      <c r="Q131" s="120"/>
    </row>
    <row r="132" spans="6:17" x14ac:dyDescent="0.25">
      <c r="F132" s="120"/>
      <c r="G132" s="121"/>
      <c r="H132" s="120"/>
      <c r="I132" s="121"/>
      <c r="J132" s="121"/>
      <c r="K132" s="53"/>
      <c r="L132" s="120"/>
      <c r="M132" s="120"/>
      <c r="N132" s="120"/>
      <c r="O132" s="120"/>
      <c r="P132" s="120"/>
      <c r="Q132" s="120"/>
    </row>
    <row r="133" spans="6:17" x14ac:dyDescent="0.25">
      <c r="F133" s="120"/>
      <c r="G133" s="121"/>
      <c r="H133" s="120"/>
      <c r="I133" s="121"/>
      <c r="J133" s="121"/>
      <c r="K133" s="53"/>
      <c r="L133" s="120"/>
      <c r="M133" s="120"/>
      <c r="N133" s="120"/>
      <c r="O133" s="120"/>
      <c r="P133" s="120"/>
      <c r="Q133" s="120"/>
    </row>
    <row r="134" spans="6:17" x14ac:dyDescent="0.25">
      <c r="F134" s="120"/>
      <c r="G134" s="121"/>
      <c r="H134" s="120"/>
      <c r="I134" s="121"/>
      <c r="J134" s="121"/>
      <c r="K134" s="53"/>
      <c r="L134" s="120"/>
      <c r="M134" s="120"/>
      <c r="N134" s="120"/>
      <c r="O134" s="120"/>
      <c r="P134" s="120"/>
      <c r="Q134" s="120"/>
    </row>
    <row r="135" spans="6:17" x14ac:dyDescent="0.25">
      <c r="F135" s="120"/>
      <c r="G135" s="121"/>
      <c r="H135" s="120"/>
      <c r="I135" s="121"/>
      <c r="J135" s="121"/>
      <c r="K135" s="53"/>
      <c r="L135" s="120"/>
      <c r="M135" s="120"/>
      <c r="N135" s="120"/>
      <c r="O135" s="120"/>
      <c r="P135" s="120"/>
      <c r="Q135" s="120"/>
    </row>
    <row r="136" spans="6:17" x14ac:dyDescent="0.25">
      <c r="F136" s="120"/>
      <c r="G136" s="121"/>
      <c r="H136" s="120"/>
      <c r="I136" s="121"/>
      <c r="J136" s="121"/>
      <c r="K136" s="53"/>
      <c r="L136" s="120"/>
      <c r="M136" s="120"/>
      <c r="N136" s="120"/>
      <c r="O136" s="120"/>
      <c r="P136" s="120"/>
      <c r="Q136" s="120"/>
    </row>
    <row r="137" spans="6:17" x14ac:dyDescent="0.25">
      <c r="F137" s="120"/>
      <c r="G137" s="121"/>
      <c r="H137" s="120"/>
      <c r="I137" s="121"/>
      <c r="J137" s="121"/>
      <c r="K137" s="53"/>
      <c r="L137" s="120"/>
      <c r="M137" s="120"/>
      <c r="N137" s="120"/>
      <c r="O137" s="120"/>
      <c r="P137" s="120"/>
      <c r="Q137" s="120"/>
    </row>
    <row r="138" spans="6:17" x14ac:dyDescent="0.25">
      <c r="F138" s="120"/>
      <c r="G138" s="121"/>
      <c r="H138" s="120"/>
      <c r="I138" s="121"/>
      <c r="J138" s="121"/>
      <c r="K138" s="53"/>
      <c r="L138" s="120"/>
      <c r="M138" s="120"/>
      <c r="N138" s="120"/>
      <c r="O138" s="120"/>
      <c r="P138" s="120"/>
      <c r="Q138" s="120"/>
    </row>
    <row r="139" spans="6:17" x14ac:dyDescent="0.25">
      <c r="F139" s="120"/>
      <c r="G139" s="121"/>
      <c r="H139" s="120"/>
      <c r="I139" s="121"/>
      <c r="J139" s="121"/>
      <c r="K139" s="53"/>
      <c r="L139" s="120"/>
      <c r="M139" s="120"/>
      <c r="N139" s="120"/>
      <c r="O139" s="120"/>
      <c r="P139" s="120"/>
      <c r="Q139" s="120"/>
    </row>
    <row r="140" spans="6:17" x14ac:dyDescent="0.25">
      <c r="F140" s="120"/>
      <c r="G140" s="121"/>
      <c r="H140" s="120"/>
      <c r="I140" s="121"/>
      <c r="J140" s="121"/>
      <c r="K140" s="53"/>
      <c r="L140" s="120"/>
      <c r="M140" s="120"/>
      <c r="N140" s="120"/>
      <c r="O140" s="120"/>
      <c r="P140" s="120"/>
      <c r="Q140" s="120"/>
    </row>
    <row r="141" spans="6:17" x14ac:dyDescent="0.25">
      <c r="F141" s="120"/>
      <c r="G141" s="121"/>
      <c r="H141" s="120"/>
      <c r="I141" s="121"/>
      <c r="J141" s="121"/>
      <c r="K141" s="53"/>
      <c r="L141" s="120"/>
      <c r="M141" s="120"/>
      <c r="N141" s="120"/>
      <c r="O141" s="120"/>
      <c r="P141" s="120"/>
      <c r="Q141" s="120"/>
    </row>
    <row r="142" spans="6:17" x14ac:dyDescent="0.25">
      <c r="F142" s="120"/>
      <c r="G142" s="121"/>
      <c r="H142" s="120"/>
      <c r="I142" s="121"/>
      <c r="J142" s="121"/>
      <c r="K142" s="53"/>
      <c r="L142" s="120"/>
      <c r="M142" s="120"/>
      <c r="N142" s="120"/>
      <c r="O142" s="120"/>
      <c r="P142" s="120"/>
      <c r="Q142" s="120"/>
    </row>
    <row r="143" spans="6:17" x14ac:dyDescent="0.25">
      <c r="F143" s="120"/>
      <c r="G143" s="121"/>
      <c r="H143" s="120"/>
      <c r="I143" s="121"/>
      <c r="J143" s="121"/>
      <c r="K143" s="53"/>
      <c r="L143" s="120"/>
      <c r="M143" s="120"/>
      <c r="N143" s="120"/>
      <c r="O143" s="120"/>
      <c r="P143" s="120"/>
      <c r="Q143" s="120"/>
    </row>
    <row r="144" spans="6:17" x14ac:dyDescent="0.25">
      <c r="F144" s="120"/>
      <c r="G144" s="121"/>
      <c r="H144" s="120"/>
      <c r="I144" s="121"/>
      <c r="J144" s="121"/>
      <c r="K144" s="53"/>
      <c r="L144" s="120"/>
      <c r="M144" s="120"/>
      <c r="N144" s="120"/>
      <c r="O144" s="120"/>
      <c r="P144" s="120"/>
      <c r="Q144" s="120"/>
    </row>
    <row r="145" spans="6:17" x14ac:dyDescent="0.25">
      <c r="F145" s="120"/>
      <c r="G145" s="121"/>
      <c r="H145" s="120"/>
      <c r="I145" s="121"/>
      <c r="J145" s="121"/>
      <c r="K145" s="53"/>
      <c r="L145" s="120"/>
      <c r="M145" s="120"/>
      <c r="N145" s="120"/>
      <c r="O145" s="120"/>
      <c r="P145" s="120"/>
      <c r="Q145" s="120"/>
    </row>
    <row r="146" spans="6:17" x14ac:dyDescent="0.25">
      <c r="F146" s="120"/>
      <c r="G146" s="121"/>
      <c r="H146" s="120"/>
      <c r="I146" s="121"/>
      <c r="J146" s="121"/>
      <c r="K146" s="53"/>
      <c r="L146" s="120"/>
      <c r="M146" s="120"/>
      <c r="N146" s="120"/>
      <c r="O146" s="120"/>
      <c r="P146" s="120"/>
      <c r="Q146" s="120"/>
    </row>
    <row r="147" spans="6:17" x14ac:dyDescent="0.25">
      <c r="F147" s="120"/>
      <c r="G147" s="121"/>
      <c r="H147" s="120"/>
      <c r="I147" s="121"/>
      <c r="J147" s="121"/>
      <c r="K147" s="53"/>
      <c r="L147" s="120"/>
      <c r="M147" s="120"/>
      <c r="N147" s="120"/>
      <c r="O147" s="120"/>
      <c r="P147" s="120"/>
      <c r="Q147" s="120"/>
    </row>
    <row r="148" spans="6:17" x14ac:dyDescent="0.25">
      <c r="F148" s="120"/>
      <c r="G148" s="121"/>
      <c r="H148" s="120"/>
      <c r="I148" s="121"/>
      <c r="J148" s="121"/>
      <c r="K148" s="53"/>
      <c r="L148" s="120"/>
      <c r="M148" s="120"/>
      <c r="N148" s="120"/>
      <c r="O148" s="120"/>
      <c r="P148" s="120"/>
      <c r="Q148" s="120"/>
    </row>
    <row r="149" spans="6:17" x14ac:dyDescent="0.25">
      <c r="F149" s="120"/>
      <c r="G149" s="121"/>
      <c r="H149" s="120"/>
      <c r="I149" s="121"/>
      <c r="J149" s="121"/>
      <c r="K149" s="53"/>
      <c r="L149" s="120"/>
      <c r="M149" s="120"/>
      <c r="N149" s="120"/>
      <c r="O149" s="120"/>
      <c r="P149" s="120"/>
      <c r="Q149" s="120"/>
    </row>
    <row r="150" spans="6:17" x14ac:dyDescent="0.25">
      <c r="F150" s="120"/>
      <c r="G150" s="121"/>
      <c r="H150" s="120"/>
      <c r="I150" s="121"/>
      <c r="J150" s="121"/>
      <c r="K150" s="53"/>
      <c r="L150" s="120"/>
      <c r="M150" s="120"/>
      <c r="N150" s="120"/>
      <c r="O150" s="120"/>
      <c r="P150" s="120"/>
      <c r="Q150" s="120"/>
    </row>
    <row r="151" spans="6:17" x14ac:dyDescent="0.25">
      <c r="F151" s="120"/>
      <c r="G151" s="121"/>
      <c r="H151" s="120"/>
      <c r="I151" s="121"/>
      <c r="J151" s="121"/>
      <c r="K151" s="53"/>
      <c r="L151" s="120"/>
      <c r="M151" s="120"/>
      <c r="N151" s="120"/>
      <c r="O151" s="120"/>
      <c r="P151" s="120"/>
      <c r="Q151" s="120"/>
    </row>
    <row r="152" spans="6:17" x14ac:dyDescent="0.25">
      <c r="F152" s="120"/>
      <c r="G152" s="121"/>
      <c r="H152" s="120"/>
      <c r="I152" s="121"/>
      <c r="J152" s="121"/>
      <c r="K152" s="53"/>
      <c r="L152" s="120"/>
      <c r="M152" s="120"/>
      <c r="N152" s="120"/>
      <c r="O152" s="120"/>
      <c r="P152" s="120"/>
      <c r="Q152" s="120"/>
    </row>
    <row r="153" spans="6:17" x14ac:dyDescent="0.25">
      <c r="F153" s="120"/>
      <c r="G153" s="121"/>
      <c r="H153" s="120"/>
      <c r="I153" s="121"/>
      <c r="J153" s="121"/>
      <c r="K153" s="53"/>
      <c r="L153" s="120"/>
      <c r="M153" s="120"/>
      <c r="N153" s="120"/>
      <c r="O153" s="120"/>
      <c r="P153" s="120"/>
      <c r="Q153" s="120"/>
    </row>
    <row r="154" spans="6:17" x14ac:dyDescent="0.25">
      <c r="F154" s="120"/>
      <c r="G154" s="121"/>
      <c r="H154" s="120"/>
      <c r="I154" s="121"/>
      <c r="J154" s="121"/>
      <c r="K154" s="53"/>
      <c r="L154" s="120"/>
      <c r="M154" s="120"/>
      <c r="N154" s="120"/>
      <c r="O154" s="120"/>
      <c r="P154" s="120"/>
      <c r="Q154" s="120"/>
    </row>
    <row r="155" spans="6:17" x14ac:dyDescent="0.25">
      <c r="F155" s="120"/>
      <c r="G155" s="121"/>
      <c r="H155" s="120"/>
      <c r="I155" s="121"/>
      <c r="J155" s="121"/>
      <c r="K155" s="53"/>
      <c r="L155" s="120"/>
      <c r="M155" s="120"/>
      <c r="N155" s="120"/>
      <c r="O155" s="120"/>
      <c r="P155" s="120"/>
      <c r="Q155" s="120"/>
    </row>
    <row r="156" spans="6:17" x14ac:dyDescent="0.25">
      <c r="F156" s="120"/>
      <c r="G156" s="121"/>
      <c r="H156" s="120"/>
      <c r="I156" s="121"/>
      <c r="J156" s="121"/>
      <c r="K156" s="53"/>
      <c r="L156" s="120"/>
      <c r="M156" s="120"/>
      <c r="N156" s="120"/>
      <c r="O156" s="120"/>
      <c r="P156" s="120"/>
      <c r="Q156" s="120"/>
    </row>
    <row r="157" spans="6:17" x14ac:dyDescent="0.25">
      <c r="F157" s="120"/>
      <c r="G157" s="121"/>
      <c r="H157" s="120"/>
      <c r="I157" s="121"/>
      <c r="J157" s="121"/>
      <c r="K157" s="53"/>
      <c r="L157" s="120"/>
      <c r="M157" s="120"/>
      <c r="N157" s="120"/>
      <c r="O157" s="120"/>
      <c r="P157" s="120"/>
      <c r="Q157" s="120"/>
    </row>
    <row r="158" spans="6:17" x14ac:dyDescent="0.25">
      <c r="F158" s="120"/>
      <c r="G158" s="121"/>
      <c r="H158" s="120"/>
      <c r="I158" s="121"/>
      <c r="J158" s="121"/>
      <c r="K158" s="53"/>
      <c r="L158" s="120"/>
      <c r="M158" s="120"/>
      <c r="N158" s="120"/>
      <c r="O158" s="120"/>
      <c r="P158" s="120"/>
      <c r="Q158" s="120"/>
    </row>
    <row r="159" spans="6:17" x14ac:dyDescent="0.25">
      <c r="F159" s="120"/>
      <c r="G159" s="121"/>
      <c r="H159" s="120"/>
      <c r="I159" s="121"/>
      <c r="J159" s="121"/>
      <c r="K159" s="53"/>
      <c r="L159" s="120"/>
      <c r="M159" s="120"/>
      <c r="N159" s="120"/>
      <c r="O159" s="120"/>
      <c r="P159" s="120"/>
      <c r="Q159" s="120"/>
    </row>
    <row r="160" spans="6:17" x14ac:dyDescent="0.25">
      <c r="F160" s="120"/>
      <c r="G160" s="121"/>
      <c r="H160" s="120"/>
      <c r="I160" s="121"/>
      <c r="J160" s="121"/>
      <c r="K160" s="53"/>
      <c r="L160" s="120"/>
      <c r="M160" s="120"/>
      <c r="N160" s="120"/>
      <c r="O160" s="120"/>
      <c r="P160" s="120"/>
      <c r="Q160" s="120"/>
    </row>
    <row r="161" spans="6:17" x14ac:dyDescent="0.25">
      <c r="F161" s="120"/>
      <c r="G161" s="121"/>
      <c r="H161" s="120"/>
      <c r="I161" s="121"/>
      <c r="J161" s="121"/>
      <c r="K161" s="53"/>
      <c r="L161" s="120"/>
      <c r="M161" s="120"/>
      <c r="N161" s="120"/>
      <c r="O161" s="120"/>
      <c r="P161" s="120"/>
      <c r="Q161" s="120"/>
    </row>
    <row r="162" spans="6:17" x14ac:dyDescent="0.25">
      <c r="F162" s="120"/>
      <c r="G162" s="121"/>
      <c r="H162" s="120"/>
      <c r="I162" s="121"/>
      <c r="J162" s="121"/>
      <c r="K162" s="53"/>
      <c r="L162" s="120"/>
      <c r="M162" s="120"/>
      <c r="N162" s="120"/>
      <c r="O162" s="120"/>
      <c r="P162" s="120"/>
      <c r="Q162" s="120"/>
    </row>
    <row r="163" spans="6:17" x14ac:dyDescent="0.25">
      <c r="F163" s="120"/>
      <c r="G163" s="121"/>
      <c r="H163" s="120"/>
      <c r="I163" s="121"/>
      <c r="J163" s="121"/>
      <c r="K163" s="53"/>
      <c r="L163" s="120"/>
      <c r="M163" s="120"/>
      <c r="N163" s="120"/>
      <c r="O163" s="120"/>
      <c r="P163" s="120"/>
      <c r="Q163" s="120"/>
    </row>
    <row r="164" spans="6:17" x14ac:dyDescent="0.25">
      <c r="F164" s="120"/>
      <c r="G164" s="121"/>
      <c r="H164" s="120"/>
      <c r="I164" s="121"/>
      <c r="J164" s="121"/>
      <c r="K164" s="53"/>
      <c r="L164" s="120"/>
      <c r="M164" s="120"/>
      <c r="N164" s="120"/>
      <c r="O164" s="120"/>
      <c r="P164" s="120"/>
      <c r="Q164" s="120"/>
    </row>
    <row r="165" spans="6:17" x14ac:dyDescent="0.25">
      <c r="F165" s="120"/>
      <c r="G165" s="121"/>
      <c r="H165" s="120"/>
      <c r="I165" s="121"/>
      <c r="J165" s="121"/>
      <c r="K165" s="53"/>
      <c r="L165" s="120"/>
      <c r="M165" s="120"/>
      <c r="N165" s="120"/>
      <c r="O165" s="120"/>
      <c r="P165" s="120"/>
      <c r="Q165" s="120"/>
    </row>
    <row r="166" spans="6:17" x14ac:dyDescent="0.25">
      <c r="F166" s="120"/>
      <c r="G166" s="121"/>
      <c r="H166" s="120"/>
      <c r="I166" s="121"/>
      <c r="J166" s="121"/>
      <c r="K166" s="53"/>
      <c r="L166" s="120"/>
      <c r="M166" s="120"/>
      <c r="N166" s="120"/>
      <c r="O166" s="120"/>
      <c r="P166" s="120"/>
      <c r="Q166" s="120"/>
    </row>
    <row r="167" spans="6:17" x14ac:dyDescent="0.25">
      <c r="F167" s="120"/>
      <c r="G167" s="121"/>
      <c r="H167" s="120"/>
      <c r="I167" s="121"/>
      <c r="J167" s="121"/>
      <c r="K167" s="53"/>
      <c r="L167" s="120"/>
      <c r="M167" s="120"/>
      <c r="N167" s="120"/>
      <c r="O167" s="120"/>
      <c r="P167" s="120"/>
      <c r="Q167" s="120"/>
    </row>
    <row r="168" spans="6:17" x14ac:dyDescent="0.25">
      <c r="F168" s="120"/>
      <c r="G168" s="121"/>
      <c r="H168" s="120"/>
      <c r="I168" s="121"/>
      <c r="J168" s="121"/>
      <c r="K168" s="53"/>
      <c r="L168" s="120"/>
      <c r="M168" s="120"/>
      <c r="N168" s="120"/>
      <c r="O168" s="120"/>
      <c r="P168" s="120"/>
      <c r="Q168" s="120"/>
    </row>
    <row r="169" spans="6:17" x14ac:dyDescent="0.25">
      <c r="F169" s="120"/>
      <c r="G169" s="121"/>
      <c r="H169" s="120"/>
      <c r="I169" s="121"/>
      <c r="J169" s="121"/>
      <c r="K169" s="53"/>
      <c r="L169" s="120"/>
      <c r="M169" s="120"/>
      <c r="N169" s="120"/>
      <c r="O169" s="120"/>
      <c r="P169" s="120"/>
      <c r="Q169" s="120"/>
    </row>
    <row r="170" spans="6:17" x14ac:dyDescent="0.25">
      <c r="F170" s="120"/>
      <c r="G170" s="121"/>
      <c r="H170" s="120"/>
      <c r="I170" s="121"/>
      <c r="J170" s="121"/>
      <c r="K170" s="53"/>
      <c r="L170" s="120"/>
      <c r="M170" s="120"/>
      <c r="N170" s="120"/>
      <c r="O170" s="120"/>
      <c r="P170" s="120"/>
      <c r="Q170" s="120"/>
    </row>
    <row r="171" spans="6:17" x14ac:dyDescent="0.25">
      <c r="F171" s="120"/>
      <c r="G171" s="121"/>
      <c r="H171" s="120"/>
      <c r="I171" s="121"/>
      <c r="J171" s="121"/>
      <c r="K171" s="53"/>
      <c r="L171" s="120"/>
      <c r="M171" s="120"/>
      <c r="N171" s="120"/>
      <c r="O171" s="120"/>
      <c r="P171" s="120"/>
      <c r="Q171" s="120"/>
    </row>
    <row r="172" spans="6:17" x14ac:dyDescent="0.25">
      <c r="F172" s="120"/>
      <c r="G172" s="121"/>
      <c r="H172" s="120"/>
      <c r="I172" s="121"/>
      <c r="J172" s="121"/>
      <c r="K172" s="53"/>
      <c r="L172" s="120"/>
      <c r="M172" s="120"/>
      <c r="N172" s="120"/>
      <c r="O172" s="120"/>
      <c r="P172" s="120"/>
      <c r="Q172" s="120"/>
    </row>
    <row r="173" spans="6:17" x14ac:dyDescent="0.25">
      <c r="F173" s="120"/>
      <c r="G173" s="121"/>
      <c r="H173" s="120"/>
      <c r="I173" s="121"/>
      <c r="J173" s="121"/>
      <c r="K173" s="53"/>
      <c r="L173" s="120"/>
      <c r="M173" s="120"/>
      <c r="N173" s="120"/>
      <c r="O173" s="120"/>
      <c r="P173" s="120"/>
      <c r="Q173" s="120"/>
    </row>
    <row r="174" spans="6:17" x14ac:dyDescent="0.25">
      <c r="F174" s="120"/>
      <c r="G174" s="121"/>
      <c r="H174" s="120"/>
      <c r="I174" s="121"/>
      <c r="J174" s="121"/>
      <c r="K174" s="53"/>
      <c r="L174" s="120"/>
      <c r="M174" s="120"/>
      <c r="N174" s="120"/>
      <c r="O174" s="120"/>
      <c r="P174" s="120"/>
      <c r="Q174" s="120"/>
    </row>
    <row r="175" spans="6:17" x14ac:dyDescent="0.25">
      <c r="F175" s="120"/>
      <c r="G175" s="121"/>
      <c r="H175" s="120"/>
      <c r="I175" s="121"/>
      <c r="J175" s="121"/>
      <c r="K175" s="53"/>
      <c r="L175" s="120"/>
      <c r="M175" s="120"/>
      <c r="N175" s="120"/>
      <c r="O175" s="120"/>
      <c r="P175" s="120"/>
      <c r="Q175" s="120"/>
    </row>
    <row r="176" spans="6:17" x14ac:dyDescent="0.25">
      <c r="F176" s="120"/>
      <c r="G176" s="121"/>
      <c r="H176" s="120"/>
      <c r="I176" s="121"/>
      <c r="J176" s="121"/>
      <c r="K176" s="53"/>
      <c r="L176" s="120"/>
      <c r="M176" s="120"/>
      <c r="N176" s="120"/>
      <c r="O176" s="120"/>
      <c r="P176" s="120"/>
      <c r="Q176" s="120"/>
    </row>
    <row r="177" spans="6:17" x14ac:dyDescent="0.25">
      <c r="F177" s="120"/>
      <c r="G177" s="121"/>
      <c r="H177" s="120"/>
      <c r="I177" s="121"/>
      <c r="J177" s="121"/>
      <c r="K177" s="53"/>
      <c r="L177" s="120"/>
      <c r="M177" s="120"/>
      <c r="N177" s="120"/>
      <c r="O177" s="120"/>
      <c r="P177" s="120"/>
      <c r="Q177" s="120"/>
    </row>
    <row r="178" spans="6:17" x14ac:dyDescent="0.25">
      <c r="F178" s="120"/>
      <c r="G178" s="121"/>
      <c r="H178" s="120"/>
      <c r="I178" s="121"/>
      <c r="J178" s="121"/>
      <c r="K178" s="53"/>
      <c r="L178" s="120"/>
      <c r="M178" s="120"/>
      <c r="N178" s="120"/>
      <c r="O178" s="120"/>
      <c r="P178" s="120"/>
      <c r="Q178" s="120"/>
    </row>
    <row r="179" spans="6:17" x14ac:dyDescent="0.25">
      <c r="F179" s="120"/>
      <c r="G179" s="121"/>
      <c r="H179" s="120"/>
      <c r="I179" s="121"/>
      <c r="J179" s="121"/>
      <c r="K179" s="53"/>
      <c r="L179" s="120"/>
      <c r="M179" s="120"/>
      <c r="N179" s="120"/>
      <c r="O179" s="120"/>
      <c r="P179" s="120"/>
      <c r="Q179" s="120"/>
    </row>
    <row r="180" spans="6:17" x14ac:dyDescent="0.25">
      <c r="F180" s="120"/>
      <c r="G180" s="121"/>
      <c r="H180" s="120"/>
      <c r="I180" s="121"/>
      <c r="J180" s="121"/>
      <c r="K180" s="53"/>
      <c r="L180" s="120"/>
      <c r="M180" s="120"/>
      <c r="N180" s="120"/>
      <c r="O180" s="120"/>
      <c r="P180" s="120"/>
      <c r="Q180" s="120"/>
    </row>
    <row r="181" spans="6:17" x14ac:dyDescent="0.25">
      <c r="F181" s="120"/>
      <c r="G181" s="121"/>
      <c r="H181" s="120"/>
      <c r="I181" s="121"/>
      <c r="J181" s="121"/>
      <c r="K181" s="53"/>
      <c r="L181" s="120"/>
      <c r="M181" s="120"/>
      <c r="N181" s="120"/>
      <c r="O181" s="120"/>
      <c r="P181" s="120"/>
      <c r="Q181" s="120"/>
    </row>
    <row r="182" spans="6:17" x14ac:dyDescent="0.25">
      <c r="F182" s="120"/>
      <c r="G182" s="121"/>
      <c r="H182" s="120"/>
      <c r="I182" s="121"/>
      <c r="J182" s="121"/>
      <c r="K182" s="53"/>
      <c r="L182" s="120"/>
      <c r="M182" s="120"/>
      <c r="N182" s="120"/>
      <c r="O182" s="120"/>
      <c r="P182" s="120"/>
      <c r="Q182" s="120"/>
    </row>
    <row r="183" spans="6:17" x14ac:dyDescent="0.25">
      <c r="F183" s="120"/>
      <c r="G183" s="121"/>
      <c r="H183" s="120"/>
      <c r="I183" s="121"/>
      <c r="J183" s="121"/>
      <c r="K183" s="53"/>
      <c r="L183" s="120"/>
      <c r="M183" s="120"/>
      <c r="N183" s="120"/>
      <c r="O183" s="120"/>
      <c r="P183" s="120"/>
      <c r="Q183" s="120"/>
    </row>
    <row r="184" spans="6:17" x14ac:dyDescent="0.25">
      <c r="F184" s="120"/>
      <c r="G184" s="121"/>
      <c r="H184" s="120"/>
      <c r="I184" s="121"/>
      <c r="J184" s="121"/>
      <c r="K184" s="53"/>
      <c r="L184" s="120"/>
      <c r="M184" s="120"/>
      <c r="N184" s="120"/>
      <c r="O184" s="120"/>
      <c r="P184" s="120"/>
      <c r="Q184" s="120"/>
    </row>
    <row r="185" spans="6:17" x14ac:dyDescent="0.25">
      <c r="F185" s="120"/>
      <c r="G185" s="121"/>
      <c r="H185" s="120"/>
      <c r="I185" s="121"/>
      <c r="J185" s="121"/>
      <c r="K185" s="53"/>
      <c r="L185" s="120"/>
      <c r="M185" s="120"/>
      <c r="N185" s="120"/>
      <c r="O185" s="120"/>
      <c r="P185" s="120"/>
      <c r="Q185" s="120"/>
    </row>
    <row r="186" spans="6:17" x14ac:dyDescent="0.25">
      <c r="F186" s="120"/>
      <c r="G186" s="121"/>
      <c r="H186" s="120"/>
      <c r="I186" s="121"/>
      <c r="J186" s="121"/>
      <c r="K186" s="53"/>
      <c r="L186" s="120"/>
      <c r="M186" s="120"/>
      <c r="N186" s="120"/>
      <c r="O186" s="120"/>
      <c r="P186" s="120"/>
      <c r="Q186" s="120"/>
    </row>
    <row r="187" spans="6:17" x14ac:dyDescent="0.25">
      <c r="F187" s="120"/>
      <c r="G187" s="121"/>
      <c r="H187" s="120"/>
      <c r="I187" s="121"/>
      <c r="J187" s="121"/>
      <c r="K187" s="53"/>
      <c r="L187" s="120"/>
      <c r="M187" s="120"/>
      <c r="N187" s="120"/>
      <c r="O187" s="120"/>
      <c r="P187" s="120"/>
      <c r="Q187" s="120"/>
    </row>
    <row r="188" spans="6:17" x14ac:dyDescent="0.25">
      <c r="F188" s="120"/>
      <c r="G188" s="121"/>
      <c r="H188" s="120"/>
      <c r="I188" s="121"/>
      <c r="J188" s="121"/>
      <c r="K188" s="53"/>
      <c r="L188" s="120"/>
      <c r="M188" s="120"/>
      <c r="N188" s="120"/>
      <c r="O188" s="120"/>
      <c r="P188" s="120"/>
      <c r="Q188" s="120"/>
    </row>
    <row r="189" spans="6:17" x14ac:dyDescent="0.25">
      <c r="F189" s="120"/>
      <c r="G189" s="121"/>
      <c r="H189" s="120"/>
      <c r="I189" s="121"/>
      <c r="J189" s="121"/>
      <c r="K189" s="53"/>
      <c r="L189" s="120"/>
      <c r="M189" s="120"/>
      <c r="N189" s="120"/>
      <c r="O189" s="120"/>
      <c r="P189" s="120"/>
      <c r="Q189" s="120"/>
    </row>
    <row r="190" spans="6:17" x14ac:dyDescent="0.25">
      <c r="F190" s="120"/>
      <c r="G190" s="121"/>
      <c r="H190" s="120"/>
      <c r="I190" s="121"/>
      <c r="J190" s="121"/>
      <c r="K190" s="53"/>
      <c r="L190" s="120"/>
      <c r="M190" s="120"/>
      <c r="N190" s="120"/>
      <c r="O190" s="120"/>
      <c r="P190" s="120"/>
      <c r="Q190" s="120"/>
    </row>
    <row r="191" spans="6:17" x14ac:dyDescent="0.25">
      <c r="F191" s="120"/>
      <c r="G191" s="121"/>
      <c r="H191" s="120"/>
      <c r="I191" s="121"/>
      <c r="J191" s="121"/>
      <c r="K191" s="53"/>
      <c r="L191" s="120"/>
      <c r="M191" s="120"/>
      <c r="N191" s="120"/>
      <c r="O191" s="120"/>
      <c r="P191" s="120"/>
      <c r="Q191" s="120"/>
    </row>
    <row r="192" spans="6:17" x14ac:dyDescent="0.25">
      <c r="F192" s="120"/>
      <c r="G192" s="121"/>
      <c r="H192" s="120"/>
      <c r="I192" s="121"/>
      <c r="J192" s="121"/>
      <c r="K192" s="53"/>
      <c r="L192" s="120"/>
      <c r="M192" s="120"/>
      <c r="N192" s="120"/>
      <c r="O192" s="120"/>
      <c r="P192" s="120"/>
      <c r="Q192" s="120"/>
    </row>
    <row r="193" spans="6:17" x14ac:dyDescent="0.25">
      <c r="F193" s="120"/>
      <c r="G193" s="121"/>
      <c r="H193" s="120"/>
      <c r="I193" s="121"/>
      <c r="J193" s="121"/>
      <c r="K193" s="53"/>
      <c r="L193" s="120"/>
      <c r="M193" s="120"/>
      <c r="N193" s="120"/>
      <c r="O193" s="120"/>
      <c r="P193" s="120"/>
      <c r="Q193" s="120"/>
    </row>
    <row r="194" spans="6:17" x14ac:dyDescent="0.25">
      <c r="F194" s="120"/>
      <c r="G194" s="121"/>
      <c r="H194" s="120"/>
      <c r="I194" s="121"/>
      <c r="J194" s="121"/>
      <c r="K194" s="53"/>
      <c r="L194" s="120"/>
      <c r="M194" s="120"/>
      <c r="N194" s="120"/>
      <c r="O194" s="120"/>
      <c r="P194" s="120"/>
      <c r="Q194" s="120"/>
    </row>
    <row r="195" spans="6:17" x14ac:dyDescent="0.25">
      <c r="F195" s="120"/>
      <c r="G195" s="121"/>
      <c r="H195" s="120"/>
      <c r="I195" s="121"/>
      <c r="J195" s="121"/>
      <c r="K195" s="53"/>
      <c r="L195" s="120"/>
      <c r="M195" s="120"/>
      <c r="N195" s="120"/>
      <c r="O195" s="120"/>
      <c r="P195" s="120"/>
      <c r="Q195" s="120"/>
    </row>
    <row r="196" spans="6:17" x14ac:dyDescent="0.25">
      <c r="F196" s="120"/>
      <c r="G196" s="121"/>
      <c r="H196" s="120"/>
      <c r="I196" s="121"/>
      <c r="J196" s="121"/>
      <c r="K196" s="53"/>
      <c r="L196" s="120"/>
      <c r="M196" s="120"/>
      <c r="N196" s="120"/>
      <c r="O196" s="120"/>
      <c r="P196" s="120"/>
      <c r="Q196" s="120"/>
    </row>
    <row r="197" spans="6:17" x14ac:dyDescent="0.25">
      <c r="F197" s="120"/>
      <c r="G197" s="121"/>
      <c r="H197" s="120"/>
      <c r="I197" s="121"/>
      <c r="J197" s="121"/>
      <c r="K197" s="53"/>
      <c r="L197" s="120"/>
      <c r="M197" s="120"/>
      <c r="N197" s="120"/>
      <c r="O197" s="120"/>
      <c r="P197" s="120"/>
      <c r="Q197" s="120"/>
    </row>
    <row r="198" spans="6:17" x14ac:dyDescent="0.25">
      <c r="F198" s="120"/>
      <c r="G198" s="121"/>
      <c r="H198" s="120"/>
      <c r="I198" s="121"/>
      <c r="J198" s="121"/>
      <c r="K198" s="53"/>
      <c r="L198" s="120"/>
      <c r="M198" s="120"/>
      <c r="N198" s="120"/>
      <c r="O198" s="120"/>
      <c r="P198" s="120"/>
      <c r="Q198" s="120"/>
    </row>
    <row r="199" spans="6:17" x14ac:dyDescent="0.25">
      <c r="F199" s="120"/>
      <c r="G199" s="121"/>
      <c r="H199" s="120"/>
      <c r="I199" s="121"/>
      <c r="J199" s="121"/>
      <c r="K199" s="53"/>
      <c r="L199" s="120"/>
      <c r="M199" s="120"/>
      <c r="N199" s="120"/>
      <c r="O199" s="120"/>
      <c r="P199" s="120"/>
      <c r="Q199" s="120"/>
    </row>
    <row r="200" spans="6:17" x14ac:dyDescent="0.25">
      <c r="F200" s="120"/>
      <c r="G200" s="121"/>
      <c r="H200" s="120"/>
      <c r="I200" s="121"/>
      <c r="J200" s="121"/>
      <c r="K200" s="53"/>
      <c r="L200" s="120"/>
      <c r="M200" s="120"/>
      <c r="N200" s="120"/>
      <c r="O200" s="120"/>
      <c r="P200" s="120"/>
      <c r="Q200" s="120"/>
    </row>
    <row r="201" spans="6:17" x14ac:dyDescent="0.25">
      <c r="F201" s="120"/>
      <c r="G201" s="121"/>
      <c r="H201" s="120"/>
      <c r="I201" s="121"/>
      <c r="J201" s="121"/>
      <c r="K201" s="53"/>
      <c r="L201" s="120"/>
      <c r="M201" s="120"/>
      <c r="N201" s="120"/>
      <c r="O201" s="120"/>
      <c r="P201" s="120"/>
      <c r="Q201" s="120"/>
    </row>
    <row r="202" spans="6:17" x14ac:dyDescent="0.25">
      <c r="F202" s="120"/>
      <c r="G202" s="121"/>
      <c r="H202" s="120"/>
      <c r="I202" s="121"/>
      <c r="J202" s="121"/>
      <c r="K202" s="53"/>
      <c r="L202" s="120"/>
      <c r="M202" s="120"/>
      <c r="N202" s="120"/>
      <c r="O202" s="120"/>
      <c r="P202" s="120"/>
      <c r="Q202" s="120"/>
    </row>
    <row r="203" spans="6:17" x14ac:dyDescent="0.25">
      <c r="F203" s="120"/>
      <c r="G203" s="121"/>
      <c r="H203" s="120"/>
      <c r="I203" s="121"/>
      <c r="J203" s="121"/>
      <c r="K203" s="53"/>
      <c r="L203" s="120"/>
      <c r="M203" s="120"/>
      <c r="N203" s="120"/>
      <c r="O203" s="120"/>
      <c r="P203" s="120"/>
      <c r="Q203" s="120"/>
    </row>
    <row r="204" spans="6:17" x14ac:dyDescent="0.25">
      <c r="F204" s="120"/>
      <c r="G204" s="121"/>
      <c r="H204" s="120"/>
      <c r="I204" s="121"/>
      <c r="J204" s="121"/>
      <c r="K204" s="53"/>
      <c r="L204" s="120"/>
      <c r="M204" s="120"/>
      <c r="N204" s="120"/>
      <c r="O204" s="120"/>
      <c r="P204" s="120"/>
      <c r="Q204" s="120"/>
    </row>
    <row r="205" spans="6:17" x14ac:dyDescent="0.25">
      <c r="F205" s="120"/>
      <c r="G205" s="121"/>
      <c r="H205" s="120"/>
      <c r="I205" s="121"/>
      <c r="J205" s="121"/>
      <c r="K205" s="53"/>
      <c r="L205" s="120"/>
      <c r="M205" s="120"/>
      <c r="N205" s="120"/>
      <c r="O205" s="120"/>
      <c r="P205" s="120"/>
      <c r="Q205" s="120"/>
    </row>
    <row r="206" spans="6:17" x14ac:dyDescent="0.25">
      <c r="F206" s="120"/>
      <c r="G206" s="121"/>
      <c r="H206" s="120"/>
      <c r="I206" s="121"/>
      <c r="J206" s="121"/>
      <c r="K206" s="53"/>
      <c r="L206" s="120"/>
      <c r="M206" s="120"/>
      <c r="N206" s="120"/>
      <c r="O206" s="120"/>
      <c r="P206" s="120"/>
      <c r="Q206" s="120"/>
    </row>
    <row r="207" spans="6:17" x14ac:dyDescent="0.25">
      <c r="F207" s="120"/>
      <c r="G207" s="121"/>
      <c r="H207" s="120"/>
      <c r="I207" s="121"/>
      <c r="J207" s="121"/>
      <c r="K207" s="53"/>
      <c r="L207" s="120"/>
      <c r="M207" s="120"/>
      <c r="N207" s="120"/>
      <c r="O207" s="120"/>
      <c r="P207" s="120"/>
      <c r="Q207" s="120"/>
    </row>
    <row r="208" spans="6:17" x14ac:dyDescent="0.25">
      <c r="F208" s="120"/>
      <c r="G208" s="121"/>
      <c r="H208" s="120"/>
      <c r="I208" s="121"/>
      <c r="J208" s="121"/>
      <c r="K208" s="53"/>
      <c r="L208" s="120"/>
      <c r="M208" s="120"/>
      <c r="N208" s="120"/>
      <c r="O208" s="120"/>
      <c r="P208" s="120"/>
      <c r="Q208" s="120"/>
    </row>
    <row r="209" spans="6:17" x14ac:dyDescent="0.25">
      <c r="F209" s="120"/>
      <c r="G209" s="121"/>
      <c r="H209" s="120"/>
      <c r="I209" s="121"/>
      <c r="J209" s="121"/>
      <c r="K209" s="53"/>
      <c r="L209" s="120"/>
      <c r="M209" s="120"/>
      <c r="N209" s="120"/>
      <c r="O209" s="120"/>
      <c r="P209" s="120"/>
      <c r="Q209" s="120"/>
    </row>
    <row r="210" spans="6:17" x14ac:dyDescent="0.25">
      <c r="F210" s="120"/>
      <c r="G210" s="121"/>
      <c r="H210" s="120"/>
      <c r="I210" s="121"/>
      <c r="J210" s="121"/>
      <c r="K210" s="53"/>
      <c r="L210" s="120"/>
      <c r="M210" s="120"/>
      <c r="N210" s="120"/>
      <c r="O210" s="120"/>
      <c r="P210" s="120"/>
      <c r="Q210" s="120"/>
    </row>
    <row r="211" spans="6:17" x14ac:dyDescent="0.25">
      <c r="F211" s="120"/>
      <c r="G211" s="121"/>
      <c r="H211" s="120"/>
      <c r="I211" s="121"/>
      <c r="J211" s="121"/>
      <c r="K211" s="53"/>
      <c r="L211" s="120"/>
      <c r="M211" s="120"/>
      <c r="N211" s="120"/>
      <c r="O211" s="120"/>
      <c r="P211" s="120"/>
      <c r="Q211" s="120"/>
    </row>
    <row r="212" spans="6:17" x14ac:dyDescent="0.25">
      <c r="F212" s="120"/>
      <c r="G212" s="121"/>
      <c r="H212" s="120"/>
      <c r="I212" s="121"/>
      <c r="J212" s="121"/>
      <c r="K212" s="53"/>
      <c r="L212" s="120"/>
      <c r="M212" s="120"/>
      <c r="N212" s="120"/>
      <c r="O212" s="120"/>
      <c r="P212" s="120"/>
      <c r="Q212" s="120"/>
    </row>
    <row r="213" spans="6:17" x14ac:dyDescent="0.25">
      <c r="F213" s="120"/>
      <c r="G213" s="121"/>
      <c r="H213" s="120"/>
      <c r="I213" s="121"/>
      <c r="J213" s="121"/>
      <c r="K213" s="53"/>
      <c r="L213" s="120"/>
      <c r="M213" s="120"/>
      <c r="N213" s="120"/>
      <c r="O213" s="120"/>
      <c r="P213" s="120"/>
      <c r="Q213" s="120"/>
    </row>
    <row r="214" spans="6:17" x14ac:dyDescent="0.25">
      <c r="F214" s="120"/>
      <c r="G214" s="121"/>
      <c r="H214" s="120"/>
      <c r="I214" s="121"/>
      <c r="J214" s="121"/>
      <c r="K214" s="53"/>
      <c r="L214" s="120"/>
      <c r="M214" s="120"/>
      <c r="N214" s="120"/>
      <c r="O214" s="120"/>
      <c r="P214" s="120"/>
      <c r="Q214" s="120"/>
    </row>
    <row r="215" spans="6:17" x14ac:dyDescent="0.25">
      <c r="F215" s="120"/>
      <c r="G215" s="121"/>
      <c r="H215" s="120"/>
      <c r="I215" s="121"/>
      <c r="J215" s="121"/>
      <c r="K215" s="53"/>
      <c r="L215" s="120"/>
      <c r="M215" s="120"/>
      <c r="N215" s="120"/>
      <c r="O215" s="120"/>
      <c r="P215" s="120"/>
      <c r="Q215" s="120"/>
    </row>
    <row r="216" spans="6:17" x14ac:dyDescent="0.25">
      <c r="F216" s="120"/>
      <c r="G216" s="121"/>
      <c r="H216" s="120"/>
      <c r="I216" s="121"/>
      <c r="J216" s="121"/>
      <c r="K216" s="53"/>
      <c r="L216" s="120"/>
      <c r="M216" s="120"/>
      <c r="N216" s="120"/>
      <c r="O216" s="120"/>
      <c r="P216" s="120"/>
      <c r="Q216" s="120"/>
    </row>
    <row r="217" spans="6:17" x14ac:dyDescent="0.25">
      <c r="F217" s="120"/>
      <c r="G217" s="121"/>
      <c r="H217" s="120"/>
      <c r="I217" s="121"/>
      <c r="J217" s="121"/>
      <c r="K217" s="53"/>
      <c r="L217" s="120"/>
      <c r="M217" s="120"/>
      <c r="N217" s="120"/>
      <c r="O217" s="120"/>
      <c r="P217" s="120"/>
      <c r="Q217" s="120"/>
    </row>
    <row r="218" spans="6:17" x14ac:dyDescent="0.25">
      <c r="F218" s="120"/>
      <c r="G218" s="121"/>
      <c r="H218" s="120"/>
      <c r="I218" s="121"/>
      <c r="J218" s="121"/>
      <c r="K218" s="53"/>
      <c r="L218" s="120"/>
      <c r="M218" s="120"/>
      <c r="N218" s="120"/>
      <c r="O218" s="120"/>
      <c r="P218" s="120"/>
      <c r="Q218" s="120"/>
    </row>
    <row r="219" spans="6:17" x14ac:dyDescent="0.25">
      <c r="F219" s="120"/>
      <c r="G219" s="121"/>
      <c r="H219" s="120"/>
      <c r="I219" s="121"/>
      <c r="J219" s="121"/>
      <c r="K219" s="53"/>
      <c r="L219" s="120"/>
      <c r="M219" s="120"/>
      <c r="N219" s="120"/>
      <c r="O219" s="120"/>
      <c r="P219" s="120"/>
      <c r="Q219" s="120"/>
    </row>
    <row r="220" spans="6:17" x14ac:dyDescent="0.25">
      <c r="F220" s="120"/>
      <c r="G220" s="121"/>
      <c r="H220" s="120"/>
      <c r="I220" s="121"/>
      <c r="J220" s="121"/>
      <c r="K220" s="53"/>
      <c r="L220" s="120"/>
      <c r="M220" s="120"/>
      <c r="N220" s="120"/>
      <c r="O220" s="120"/>
      <c r="P220" s="120"/>
      <c r="Q220" s="120"/>
    </row>
    <row r="221" spans="6:17" x14ac:dyDescent="0.25">
      <c r="F221" s="120"/>
      <c r="G221" s="121"/>
      <c r="H221" s="120"/>
      <c r="I221" s="121"/>
      <c r="J221" s="121"/>
      <c r="K221" s="53"/>
      <c r="L221" s="120"/>
      <c r="M221" s="120"/>
      <c r="N221" s="120"/>
      <c r="O221" s="120"/>
      <c r="P221" s="120"/>
      <c r="Q221" s="120"/>
    </row>
    <row r="222" spans="6:17" x14ac:dyDescent="0.25">
      <c r="F222" s="120"/>
      <c r="G222" s="121"/>
      <c r="H222" s="120"/>
      <c r="I222" s="121"/>
      <c r="J222" s="121"/>
      <c r="K222" s="53"/>
      <c r="L222" s="120"/>
      <c r="M222" s="120"/>
      <c r="N222" s="120"/>
      <c r="O222" s="120"/>
      <c r="P222" s="120"/>
      <c r="Q222" s="120"/>
    </row>
    <row r="223" spans="6:17" x14ac:dyDescent="0.25">
      <c r="F223" s="120"/>
      <c r="G223" s="121"/>
      <c r="H223" s="120"/>
      <c r="I223" s="121"/>
      <c r="J223" s="121"/>
      <c r="K223" s="53"/>
      <c r="L223" s="120"/>
      <c r="M223" s="120"/>
      <c r="N223" s="120"/>
      <c r="O223" s="120"/>
      <c r="P223" s="120"/>
      <c r="Q223" s="120"/>
    </row>
    <row r="224" spans="6:17" x14ac:dyDescent="0.25">
      <c r="F224" s="120"/>
      <c r="G224" s="121"/>
      <c r="H224" s="120"/>
      <c r="I224" s="121"/>
      <c r="J224" s="121"/>
      <c r="K224" s="53"/>
      <c r="L224" s="120"/>
      <c r="M224" s="120"/>
      <c r="N224" s="120"/>
      <c r="O224" s="120"/>
      <c r="P224" s="120"/>
      <c r="Q224" s="120"/>
    </row>
    <row r="225" spans="6:17" x14ac:dyDescent="0.25">
      <c r="F225" s="120"/>
      <c r="G225" s="121"/>
      <c r="H225" s="120"/>
      <c r="I225" s="121"/>
      <c r="J225" s="121"/>
      <c r="K225" s="53"/>
      <c r="L225" s="120"/>
      <c r="M225" s="120"/>
      <c r="N225" s="120"/>
      <c r="O225" s="120"/>
      <c r="P225" s="120"/>
      <c r="Q225" s="120"/>
    </row>
    <row r="226" spans="6:17" x14ac:dyDescent="0.25">
      <c r="F226" s="120"/>
      <c r="G226" s="121"/>
      <c r="H226" s="120"/>
      <c r="I226" s="121"/>
      <c r="J226" s="121"/>
      <c r="K226" s="53"/>
      <c r="L226" s="120"/>
      <c r="M226" s="120"/>
      <c r="N226" s="120"/>
      <c r="O226" s="120"/>
      <c r="P226" s="120"/>
      <c r="Q226" s="120"/>
    </row>
    <row r="227" spans="6:17" x14ac:dyDescent="0.25">
      <c r="F227" s="120"/>
      <c r="G227" s="121"/>
      <c r="H227" s="120"/>
      <c r="I227" s="121"/>
      <c r="J227" s="121"/>
      <c r="K227" s="53"/>
      <c r="L227" s="120"/>
      <c r="M227" s="120"/>
      <c r="N227" s="120"/>
      <c r="O227" s="120"/>
      <c r="P227" s="120"/>
      <c r="Q227" s="120"/>
    </row>
    <row r="228" spans="6:17" x14ac:dyDescent="0.25">
      <c r="F228" s="120"/>
      <c r="G228" s="121"/>
      <c r="H228" s="120"/>
      <c r="I228" s="121"/>
      <c r="J228" s="121"/>
      <c r="K228" s="53"/>
      <c r="L228" s="120"/>
      <c r="M228" s="120"/>
      <c r="N228" s="120"/>
      <c r="O228" s="120"/>
      <c r="P228" s="120"/>
      <c r="Q228" s="120"/>
    </row>
    <row r="229" spans="6:17" x14ac:dyDescent="0.25">
      <c r="F229" s="120"/>
      <c r="G229" s="121"/>
      <c r="H229" s="120"/>
      <c r="I229" s="121"/>
      <c r="J229" s="121"/>
      <c r="K229" s="53"/>
      <c r="L229" s="120"/>
      <c r="M229" s="120"/>
      <c r="N229" s="120"/>
      <c r="O229" s="120"/>
      <c r="P229" s="120"/>
      <c r="Q229" s="120"/>
    </row>
    <row r="230" spans="6:17" x14ac:dyDescent="0.25">
      <c r="F230" s="120"/>
      <c r="G230" s="121"/>
      <c r="H230" s="120"/>
      <c r="I230" s="121"/>
      <c r="J230" s="121"/>
      <c r="K230" s="53"/>
      <c r="L230" s="120"/>
      <c r="M230" s="120"/>
      <c r="N230" s="120"/>
      <c r="O230" s="120"/>
      <c r="P230" s="120"/>
      <c r="Q230" s="120"/>
    </row>
    <row r="231" spans="6:17" x14ac:dyDescent="0.25">
      <c r="F231" s="120"/>
      <c r="G231" s="121"/>
      <c r="H231" s="120"/>
      <c r="I231" s="121"/>
      <c r="J231" s="121"/>
      <c r="K231" s="53"/>
      <c r="L231" s="120"/>
      <c r="M231" s="120"/>
      <c r="N231" s="120"/>
      <c r="O231" s="120"/>
      <c r="P231" s="120"/>
      <c r="Q231" s="120"/>
    </row>
    <row r="232" spans="6:17" x14ac:dyDescent="0.25">
      <c r="F232" s="120"/>
      <c r="G232" s="121"/>
      <c r="H232" s="120"/>
      <c r="I232" s="121"/>
      <c r="J232" s="121"/>
      <c r="K232" s="53"/>
      <c r="L232" s="120"/>
      <c r="M232" s="120"/>
      <c r="N232" s="120"/>
      <c r="O232" s="120"/>
      <c r="P232" s="120"/>
      <c r="Q232" s="120"/>
    </row>
    <row r="233" spans="6:17" x14ac:dyDescent="0.25">
      <c r="F233" s="120"/>
      <c r="G233" s="121"/>
      <c r="H233" s="120"/>
      <c r="I233" s="121"/>
      <c r="J233" s="121"/>
      <c r="K233" s="53"/>
      <c r="L233" s="120"/>
      <c r="M233" s="120"/>
      <c r="N233" s="120"/>
      <c r="O233" s="120"/>
      <c r="P233" s="120"/>
      <c r="Q233" s="120"/>
    </row>
    <row r="234" spans="6:17" x14ac:dyDescent="0.25">
      <c r="F234" s="120"/>
      <c r="G234" s="121"/>
      <c r="H234" s="120"/>
      <c r="I234" s="121"/>
      <c r="J234" s="121"/>
      <c r="K234" s="53"/>
      <c r="L234" s="120"/>
      <c r="M234" s="120"/>
      <c r="N234" s="120"/>
      <c r="O234" s="120"/>
      <c r="P234" s="120"/>
      <c r="Q234" s="120"/>
    </row>
    <row r="235" spans="6:17" x14ac:dyDescent="0.25">
      <c r="F235" s="120"/>
      <c r="G235" s="121"/>
      <c r="H235" s="120"/>
      <c r="I235" s="121"/>
      <c r="J235" s="121"/>
      <c r="K235" s="53"/>
      <c r="L235" s="120"/>
      <c r="M235" s="120"/>
      <c r="N235" s="120"/>
      <c r="O235" s="120"/>
      <c r="P235" s="120"/>
      <c r="Q235" s="120"/>
    </row>
    <row r="236" spans="6:17" x14ac:dyDescent="0.25">
      <c r="F236" s="120"/>
      <c r="G236" s="121"/>
      <c r="H236" s="120"/>
      <c r="I236" s="121"/>
      <c r="J236" s="121"/>
      <c r="K236" s="53"/>
      <c r="L236" s="120"/>
      <c r="M236" s="120"/>
      <c r="N236" s="120"/>
      <c r="O236" s="120"/>
      <c r="P236" s="120"/>
      <c r="Q236" s="120"/>
    </row>
    <row r="237" spans="6:17" x14ac:dyDescent="0.25">
      <c r="F237" s="120"/>
      <c r="G237" s="121"/>
      <c r="H237" s="120"/>
      <c r="I237" s="121"/>
      <c r="J237" s="121"/>
      <c r="K237" s="53"/>
      <c r="L237" s="120"/>
      <c r="M237" s="120"/>
      <c r="N237" s="120"/>
      <c r="O237" s="120"/>
      <c r="P237" s="120"/>
      <c r="Q237" s="120"/>
    </row>
    <row r="238" spans="6:17" x14ac:dyDescent="0.25">
      <c r="F238" s="120"/>
      <c r="G238" s="121"/>
      <c r="H238" s="120"/>
      <c r="I238" s="121"/>
      <c r="J238" s="121"/>
      <c r="K238" s="53"/>
      <c r="L238" s="120"/>
      <c r="M238" s="120"/>
      <c r="N238" s="120"/>
      <c r="O238" s="120"/>
      <c r="P238" s="120"/>
      <c r="Q238" s="120"/>
    </row>
    <row r="239" spans="6:17" x14ac:dyDescent="0.25">
      <c r="F239" s="120"/>
      <c r="G239" s="121"/>
      <c r="H239" s="120"/>
      <c r="I239" s="121"/>
      <c r="J239" s="121"/>
      <c r="K239" s="53"/>
      <c r="L239" s="120"/>
      <c r="M239" s="120"/>
      <c r="N239" s="120"/>
      <c r="O239" s="120"/>
      <c r="P239" s="120"/>
      <c r="Q239" s="120"/>
    </row>
    <row r="240" spans="6:17" x14ac:dyDescent="0.25">
      <c r="F240" s="120"/>
      <c r="G240" s="121"/>
      <c r="H240" s="120"/>
      <c r="I240" s="121"/>
      <c r="J240" s="121"/>
      <c r="K240" s="53"/>
      <c r="L240" s="120"/>
      <c r="M240" s="120"/>
      <c r="N240" s="120"/>
      <c r="O240" s="120"/>
      <c r="P240" s="120"/>
      <c r="Q240" s="120"/>
    </row>
    <row r="241" spans="6:17" x14ac:dyDescent="0.25">
      <c r="F241" s="120"/>
      <c r="G241" s="121"/>
      <c r="H241" s="120"/>
      <c r="I241" s="121"/>
      <c r="J241" s="121"/>
      <c r="K241" s="53"/>
      <c r="L241" s="120"/>
      <c r="M241" s="120"/>
      <c r="N241" s="120"/>
      <c r="O241" s="120"/>
      <c r="P241" s="120"/>
      <c r="Q241" s="120"/>
    </row>
    <row r="242" spans="6:17" x14ac:dyDescent="0.25">
      <c r="F242" s="120"/>
      <c r="G242" s="121"/>
      <c r="H242" s="120"/>
      <c r="I242" s="121"/>
      <c r="J242" s="121"/>
      <c r="K242" s="53"/>
      <c r="L242" s="120"/>
      <c r="M242" s="120"/>
      <c r="N242" s="120"/>
      <c r="O242" s="120"/>
      <c r="P242" s="120"/>
      <c r="Q242" s="120"/>
    </row>
    <row r="243" spans="6:17" x14ac:dyDescent="0.25">
      <c r="F243" s="120"/>
      <c r="G243" s="121"/>
      <c r="H243" s="120"/>
      <c r="I243" s="121"/>
      <c r="J243" s="121"/>
      <c r="K243" s="53"/>
      <c r="L243" s="120"/>
      <c r="M243" s="120"/>
      <c r="N243" s="120"/>
      <c r="O243" s="120"/>
      <c r="P243" s="120"/>
      <c r="Q243" s="120"/>
    </row>
    <row r="244" spans="6:17" x14ac:dyDescent="0.25">
      <c r="F244" s="120"/>
      <c r="G244" s="121"/>
      <c r="H244" s="120"/>
      <c r="I244" s="121"/>
      <c r="J244" s="121"/>
      <c r="K244" s="53"/>
      <c r="L244" s="120"/>
      <c r="M244" s="120"/>
      <c r="N244" s="120"/>
      <c r="O244" s="120"/>
      <c r="P244" s="120"/>
      <c r="Q244" s="120"/>
    </row>
    <row r="245" spans="6:17" x14ac:dyDescent="0.25">
      <c r="F245" s="120"/>
      <c r="G245" s="121"/>
      <c r="H245" s="120"/>
      <c r="I245" s="121"/>
      <c r="J245" s="121"/>
      <c r="K245" s="53"/>
      <c r="L245" s="120"/>
      <c r="M245" s="120"/>
      <c r="N245" s="120"/>
      <c r="O245" s="120"/>
      <c r="P245" s="120"/>
      <c r="Q245" s="120"/>
    </row>
    <row r="246" spans="6:17" x14ac:dyDescent="0.25">
      <c r="F246" s="120"/>
      <c r="G246" s="121"/>
      <c r="H246" s="120"/>
      <c r="I246" s="121"/>
      <c r="J246" s="121"/>
      <c r="K246" s="53"/>
      <c r="L246" s="120"/>
      <c r="M246" s="120"/>
      <c r="N246" s="120"/>
      <c r="O246" s="120"/>
      <c r="P246" s="120"/>
      <c r="Q246" s="120"/>
    </row>
    <row r="247" spans="6:17" x14ac:dyDescent="0.25">
      <c r="F247" s="120"/>
      <c r="G247" s="121"/>
      <c r="H247" s="120"/>
      <c r="I247" s="121"/>
      <c r="J247" s="121"/>
      <c r="K247" s="53"/>
      <c r="L247" s="120"/>
      <c r="M247" s="120"/>
      <c r="N247" s="120"/>
      <c r="O247" s="120"/>
      <c r="P247" s="120"/>
      <c r="Q247" s="120"/>
    </row>
    <row r="248" spans="6:17" x14ac:dyDescent="0.25">
      <c r="F248" s="120"/>
      <c r="G248" s="121"/>
      <c r="H248" s="120"/>
      <c r="I248" s="121"/>
      <c r="J248" s="121"/>
      <c r="K248" s="53"/>
      <c r="L248" s="120"/>
      <c r="M248" s="120"/>
      <c r="N248" s="120"/>
      <c r="O248" s="120"/>
      <c r="P248" s="120"/>
      <c r="Q248" s="120"/>
    </row>
    <row r="249" spans="6:17" x14ac:dyDescent="0.25">
      <c r="F249" s="120"/>
      <c r="G249" s="121"/>
      <c r="H249" s="120"/>
      <c r="I249" s="121"/>
      <c r="J249" s="121"/>
      <c r="K249" s="53"/>
      <c r="L249" s="120"/>
      <c r="M249" s="120"/>
      <c r="N249" s="120"/>
      <c r="O249" s="120"/>
      <c r="P249" s="120"/>
      <c r="Q249" s="120"/>
    </row>
    <row r="250" spans="6:17" x14ac:dyDescent="0.25">
      <c r="F250" s="120"/>
      <c r="G250" s="121"/>
      <c r="H250" s="120"/>
      <c r="I250" s="121"/>
      <c r="J250" s="121"/>
      <c r="K250" s="53"/>
      <c r="L250" s="120"/>
      <c r="M250" s="120"/>
      <c r="N250" s="120"/>
      <c r="O250" s="120"/>
      <c r="P250" s="120"/>
      <c r="Q250" s="120"/>
    </row>
    <row r="251" spans="6:17" x14ac:dyDescent="0.25">
      <c r="F251" s="120"/>
      <c r="G251" s="121"/>
      <c r="H251" s="120"/>
      <c r="I251" s="121"/>
      <c r="J251" s="121"/>
      <c r="K251" s="53"/>
      <c r="L251" s="120"/>
      <c r="M251" s="120"/>
      <c r="N251" s="120"/>
      <c r="O251" s="120"/>
      <c r="P251" s="120"/>
      <c r="Q251" s="120"/>
    </row>
    <row r="252" spans="6:17" x14ac:dyDescent="0.25">
      <c r="F252" s="120"/>
      <c r="G252" s="121"/>
      <c r="H252" s="120"/>
      <c r="I252" s="121"/>
      <c r="J252" s="121"/>
      <c r="K252" s="53"/>
      <c r="L252" s="120"/>
      <c r="M252" s="120"/>
      <c r="N252" s="120"/>
      <c r="O252" s="120"/>
      <c r="P252" s="120"/>
      <c r="Q252" s="120"/>
    </row>
    <row r="253" spans="6:17" x14ac:dyDescent="0.25">
      <c r="F253" s="120"/>
      <c r="G253" s="121"/>
      <c r="H253" s="120"/>
      <c r="I253" s="121"/>
      <c r="J253" s="121"/>
      <c r="K253" s="53"/>
      <c r="L253" s="120"/>
      <c r="M253" s="120"/>
      <c r="N253" s="120"/>
      <c r="O253" s="120"/>
      <c r="P253" s="120"/>
      <c r="Q253" s="120"/>
    </row>
    <row r="254" spans="6:17" x14ac:dyDescent="0.25">
      <c r="F254" s="120"/>
      <c r="G254" s="121"/>
      <c r="H254" s="120"/>
      <c r="I254" s="121"/>
      <c r="J254" s="121"/>
      <c r="K254" s="53"/>
      <c r="L254" s="120"/>
      <c r="M254" s="120"/>
      <c r="N254" s="120"/>
      <c r="O254" s="120"/>
      <c r="P254" s="120"/>
      <c r="Q254" s="120"/>
    </row>
    <row r="255" spans="6:17" x14ac:dyDescent="0.25">
      <c r="F255" s="120"/>
      <c r="G255" s="121"/>
      <c r="H255" s="120"/>
      <c r="I255" s="121"/>
      <c r="J255" s="121"/>
      <c r="K255" s="53"/>
      <c r="L255" s="120"/>
      <c r="M255" s="120"/>
      <c r="N255" s="120"/>
      <c r="O255" s="120"/>
      <c r="P255" s="120"/>
      <c r="Q255" s="120"/>
    </row>
    <row r="256" spans="6:17" x14ac:dyDescent="0.25">
      <c r="F256" s="120"/>
      <c r="G256" s="121"/>
      <c r="H256" s="120"/>
      <c r="I256" s="121"/>
      <c r="J256" s="121"/>
      <c r="K256" s="53"/>
      <c r="L256" s="120"/>
      <c r="M256" s="120"/>
      <c r="N256" s="120"/>
      <c r="O256" s="120"/>
      <c r="P256" s="120"/>
      <c r="Q256" s="120"/>
    </row>
    <row r="257" spans="6:17" x14ac:dyDescent="0.25">
      <c r="F257" s="120"/>
      <c r="G257" s="121"/>
      <c r="H257" s="120"/>
      <c r="I257" s="121"/>
      <c r="J257" s="121"/>
      <c r="K257" s="53"/>
      <c r="L257" s="120"/>
      <c r="M257" s="120"/>
      <c r="N257" s="120"/>
      <c r="O257" s="120"/>
      <c r="P257" s="120"/>
      <c r="Q257" s="120"/>
    </row>
    <row r="258" spans="6:17" x14ac:dyDescent="0.25">
      <c r="F258" s="120"/>
      <c r="G258" s="121"/>
      <c r="H258" s="120"/>
      <c r="I258" s="121"/>
      <c r="J258" s="121"/>
      <c r="K258" s="53"/>
      <c r="L258" s="120"/>
      <c r="M258" s="120"/>
      <c r="N258" s="120"/>
      <c r="O258" s="120"/>
      <c r="P258" s="120"/>
      <c r="Q258" s="120"/>
    </row>
    <row r="259" spans="6:17" x14ac:dyDescent="0.25">
      <c r="F259" s="120"/>
      <c r="G259" s="121"/>
      <c r="H259" s="120"/>
      <c r="I259" s="121"/>
      <c r="J259" s="121"/>
      <c r="K259" s="53"/>
      <c r="L259" s="120"/>
      <c r="M259" s="120"/>
      <c r="N259" s="120"/>
      <c r="O259" s="120"/>
      <c r="P259" s="120"/>
      <c r="Q259" s="120"/>
    </row>
    <row r="260" spans="6:17" x14ac:dyDescent="0.25">
      <c r="F260" s="120"/>
      <c r="G260" s="121"/>
      <c r="H260" s="120"/>
      <c r="I260" s="121"/>
      <c r="J260" s="121"/>
      <c r="K260" s="53"/>
      <c r="L260" s="120"/>
      <c r="M260" s="120"/>
      <c r="N260" s="120"/>
      <c r="O260" s="120"/>
      <c r="P260" s="120"/>
      <c r="Q260" s="120"/>
    </row>
    <row r="261" spans="6:17" x14ac:dyDescent="0.25">
      <c r="F261" s="120"/>
      <c r="G261" s="121"/>
      <c r="H261" s="120"/>
      <c r="I261" s="121"/>
      <c r="J261" s="121"/>
      <c r="K261" s="53"/>
      <c r="L261" s="120"/>
      <c r="M261" s="120"/>
      <c r="N261" s="120"/>
      <c r="O261" s="120"/>
      <c r="P261" s="120"/>
      <c r="Q261" s="120"/>
    </row>
    <row r="262" spans="6:17" x14ac:dyDescent="0.25">
      <c r="F262" s="120"/>
      <c r="G262" s="121"/>
      <c r="H262" s="120"/>
      <c r="I262" s="121"/>
      <c r="J262" s="121"/>
      <c r="K262" s="53"/>
      <c r="L262" s="120"/>
      <c r="M262" s="120"/>
      <c r="N262" s="120"/>
      <c r="O262" s="120"/>
      <c r="P262" s="120"/>
      <c r="Q262" s="120"/>
    </row>
    <row r="263" spans="6:17" x14ac:dyDescent="0.25">
      <c r="F263" s="120"/>
      <c r="G263" s="121"/>
      <c r="H263" s="120"/>
      <c r="I263" s="121"/>
      <c r="J263" s="121"/>
      <c r="K263" s="53"/>
      <c r="L263" s="120"/>
      <c r="M263" s="120"/>
      <c r="N263" s="120"/>
      <c r="O263" s="120"/>
      <c r="P263" s="120"/>
      <c r="Q263" s="120"/>
    </row>
    <row r="264" spans="6:17" x14ac:dyDescent="0.25">
      <c r="F264" s="120"/>
      <c r="G264" s="121"/>
      <c r="H264" s="120"/>
      <c r="I264" s="121"/>
      <c r="J264" s="121"/>
      <c r="K264" s="53"/>
      <c r="L264" s="120"/>
      <c r="M264" s="120"/>
      <c r="N264" s="120"/>
      <c r="O264" s="120"/>
      <c r="P264" s="120"/>
      <c r="Q264" s="120"/>
    </row>
    <row r="265" spans="6:17" x14ac:dyDescent="0.25">
      <c r="F265" s="120"/>
      <c r="G265" s="121"/>
      <c r="H265" s="120"/>
      <c r="I265" s="121"/>
      <c r="J265" s="121"/>
      <c r="K265" s="53"/>
      <c r="L265" s="120"/>
      <c r="M265" s="120"/>
      <c r="N265" s="120"/>
      <c r="O265" s="120"/>
      <c r="P265" s="120"/>
      <c r="Q265" s="120"/>
    </row>
    <row r="266" spans="6:17" x14ac:dyDescent="0.25">
      <c r="F266" s="120"/>
      <c r="G266" s="121"/>
      <c r="H266" s="120"/>
      <c r="I266" s="121"/>
      <c r="J266" s="121"/>
      <c r="K266" s="53"/>
      <c r="L266" s="120"/>
      <c r="M266" s="120"/>
      <c r="N266" s="120"/>
      <c r="O266" s="120"/>
      <c r="P266" s="120"/>
      <c r="Q266" s="120"/>
    </row>
    <row r="267" spans="6:17" x14ac:dyDescent="0.25">
      <c r="F267" s="120"/>
      <c r="G267" s="121"/>
      <c r="H267" s="120"/>
      <c r="I267" s="121"/>
      <c r="J267" s="121"/>
      <c r="K267" s="53"/>
      <c r="L267" s="120"/>
      <c r="M267" s="120"/>
      <c r="N267" s="120"/>
      <c r="O267" s="120"/>
      <c r="P267" s="120"/>
      <c r="Q267" s="120"/>
    </row>
    <row r="268" spans="6:17" x14ac:dyDescent="0.25">
      <c r="F268" s="120"/>
      <c r="G268" s="121"/>
      <c r="H268" s="120"/>
      <c r="I268" s="121"/>
      <c r="J268" s="121"/>
      <c r="K268" s="53"/>
      <c r="L268" s="120"/>
      <c r="M268" s="120"/>
      <c r="N268" s="120"/>
      <c r="O268" s="120"/>
      <c r="P268" s="120"/>
      <c r="Q268" s="120"/>
    </row>
    <row r="269" spans="6:17" x14ac:dyDescent="0.25">
      <c r="F269" s="120"/>
      <c r="G269" s="121"/>
      <c r="H269" s="120"/>
      <c r="I269" s="121"/>
      <c r="J269" s="121"/>
      <c r="K269" s="53"/>
      <c r="L269" s="120"/>
      <c r="M269" s="120"/>
      <c r="N269" s="120"/>
      <c r="O269" s="120"/>
      <c r="P269" s="120"/>
      <c r="Q269" s="120"/>
    </row>
    <row r="270" spans="6:17" x14ac:dyDescent="0.25">
      <c r="F270" s="120"/>
      <c r="G270" s="121"/>
      <c r="H270" s="120"/>
      <c r="I270" s="121"/>
      <c r="J270" s="121"/>
      <c r="K270" s="53"/>
      <c r="L270" s="120"/>
      <c r="M270" s="120"/>
      <c r="N270" s="120"/>
      <c r="O270" s="120"/>
      <c r="P270" s="120"/>
      <c r="Q270" s="120"/>
    </row>
    <row r="271" spans="6:17" x14ac:dyDescent="0.25">
      <c r="F271" s="120"/>
      <c r="G271" s="121"/>
      <c r="H271" s="120"/>
      <c r="I271" s="121"/>
      <c r="J271" s="121"/>
      <c r="K271" s="53"/>
      <c r="L271" s="120"/>
      <c r="M271" s="120"/>
      <c r="N271" s="120"/>
      <c r="O271" s="120"/>
      <c r="P271" s="120"/>
      <c r="Q271" s="120"/>
    </row>
    <row r="272" spans="6:17" x14ac:dyDescent="0.25">
      <c r="F272" s="120"/>
      <c r="G272" s="121"/>
      <c r="H272" s="120"/>
      <c r="I272" s="121"/>
      <c r="J272" s="121"/>
      <c r="K272" s="53"/>
      <c r="L272" s="120"/>
      <c r="M272" s="120"/>
      <c r="N272" s="120"/>
      <c r="O272" s="120"/>
      <c r="P272" s="120"/>
      <c r="Q272" s="120"/>
    </row>
    <row r="273" spans="6:17" x14ac:dyDescent="0.25">
      <c r="F273" s="120"/>
      <c r="G273" s="121"/>
      <c r="H273" s="120"/>
      <c r="I273" s="121"/>
      <c r="J273" s="121"/>
      <c r="K273" s="53"/>
      <c r="L273" s="120"/>
      <c r="M273" s="120"/>
      <c r="N273" s="120"/>
      <c r="O273" s="120"/>
      <c r="P273" s="120"/>
      <c r="Q273" s="120"/>
    </row>
    <row r="274" spans="6:17" x14ac:dyDescent="0.25">
      <c r="F274" s="120"/>
      <c r="G274" s="121"/>
      <c r="H274" s="120"/>
      <c r="I274" s="121"/>
      <c r="J274" s="121"/>
      <c r="K274" s="53"/>
      <c r="L274" s="120"/>
      <c r="M274" s="120"/>
      <c r="N274" s="120"/>
      <c r="O274" s="120"/>
      <c r="P274" s="120"/>
      <c r="Q274" s="120"/>
    </row>
    <row r="275" spans="6:17" x14ac:dyDescent="0.25">
      <c r="F275" s="120"/>
      <c r="G275" s="121"/>
      <c r="H275" s="120"/>
      <c r="I275" s="121"/>
      <c r="J275" s="121"/>
      <c r="K275" s="53"/>
      <c r="L275" s="120"/>
      <c r="M275" s="120"/>
      <c r="N275" s="120"/>
      <c r="O275" s="120"/>
      <c r="P275" s="120"/>
      <c r="Q275" s="120"/>
    </row>
    <row r="276" spans="6:17" x14ac:dyDescent="0.25">
      <c r="F276" s="120"/>
      <c r="G276" s="121"/>
      <c r="H276" s="120"/>
      <c r="I276" s="121"/>
      <c r="J276" s="121"/>
      <c r="K276" s="53"/>
      <c r="L276" s="120"/>
      <c r="M276" s="120"/>
      <c r="N276" s="120"/>
      <c r="O276" s="120"/>
      <c r="P276" s="120"/>
      <c r="Q276" s="120"/>
    </row>
    <row r="277" spans="6:17" x14ac:dyDescent="0.25">
      <c r="F277" s="120"/>
      <c r="G277" s="121"/>
      <c r="H277" s="120"/>
      <c r="I277" s="121"/>
      <c r="J277" s="121"/>
      <c r="K277" s="53"/>
      <c r="L277" s="120"/>
      <c r="M277" s="120"/>
      <c r="N277" s="120"/>
      <c r="O277" s="120"/>
      <c r="P277" s="120"/>
      <c r="Q277" s="120"/>
    </row>
    <row r="278" spans="6:17" x14ac:dyDescent="0.25">
      <c r="F278" s="120"/>
      <c r="G278" s="121"/>
      <c r="H278" s="120"/>
      <c r="I278" s="121"/>
      <c r="J278" s="121"/>
      <c r="K278" s="53"/>
      <c r="L278" s="120"/>
      <c r="M278" s="120"/>
      <c r="N278" s="120"/>
      <c r="O278" s="120"/>
      <c r="P278" s="120"/>
      <c r="Q278" s="120"/>
    </row>
    <row r="279" spans="6:17" x14ac:dyDescent="0.25">
      <c r="F279" s="120"/>
      <c r="G279" s="121"/>
      <c r="H279" s="120"/>
      <c r="I279" s="121"/>
      <c r="J279" s="121"/>
      <c r="K279" s="53"/>
      <c r="L279" s="120"/>
      <c r="M279" s="120"/>
      <c r="N279" s="120"/>
      <c r="O279" s="120"/>
      <c r="P279" s="120"/>
      <c r="Q279" s="120"/>
    </row>
    <row r="280" spans="6:17" x14ac:dyDescent="0.25">
      <c r="F280" s="120"/>
      <c r="G280" s="121"/>
      <c r="H280" s="120"/>
      <c r="I280" s="121"/>
      <c r="J280" s="121"/>
      <c r="K280" s="53"/>
      <c r="L280" s="120"/>
      <c r="M280" s="120"/>
      <c r="N280" s="120"/>
      <c r="O280" s="120"/>
      <c r="P280" s="120"/>
      <c r="Q280" s="120"/>
    </row>
    <row r="281" spans="6:17" x14ac:dyDescent="0.25">
      <c r="F281" s="120"/>
      <c r="G281" s="121"/>
      <c r="H281" s="120"/>
      <c r="I281" s="121"/>
      <c r="J281" s="121"/>
      <c r="K281" s="53"/>
      <c r="L281" s="120"/>
      <c r="M281" s="120"/>
      <c r="N281" s="120"/>
      <c r="O281" s="120"/>
      <c r="P281" s="120"/>
      <c r="Q281" s="120"/>
    </row>
    <row r="282" spans="6:17" x14ac:dyDescent="0.25">
      <c r="F282" s="120"/>
      <c r="G282" s="121"/>
      <c r="H282" s="120"/>
      <c r="I282" s="121"/>
      <c r="J282" s="121"/>
      <c r="K282" s="53"/>
      <c r="L282" s="120"/>
      <c r="M282" s="120"/>
      <c r="N282" s="120"/>
      <c r="O282" s="120"/>
      <c r="P282" s="120"/>
      <c r="Q282" s="120"/>
    </row>
    <row r="283" spans="6:17" x14ac:dyDescent="0.25">
      <c r="F283" s="120"/>
      <c r="G283" s="121"/>
      <c r="H283" s="120"/>
      <c r="I283" s="121"/>
      <c r="J283" s="121"/>
      <c r="K283" s="53"/>
      <c r="L283" s="120"/>
      <c r="M283" s="120"/>
      <c r="N283" s="120"/>
      <c r="O283" s="120"/>
      <c r="P283" s="120"/>
      <c r="Q283" s="120"/>
    </row>
    <row r="284" spans="6:17" x14ac:dyDescent="0.25">
      <c r="F284" s="120"/>
      <c r="G284" s="121"/>
      <c r="H284" s="120"/>
      <c r="I284" s="121"/>
      <c r="J284" s="121"/>
      <c r="K284" s="53"/>
      <c r="L284" s="120"/>
      <c r="M284" s="120"/>
      <c r="N284" s="120"/>
      <c r="O284" s="120"/>
      <c r="P284" s="120"/>
      <c r="Q284" s="120"/>
    </row>
    <row r="285" spans="6:17" x14ac:dyDescent="0.25">
      <c r="F285" s="120"/>
      <c r="G285" s="121"/>
      <c r="H285" s="120"/>
      <c r="I285" s="121"/>
      <c r="J285" s="121"/>
      <c r="K285" s="53"/>
      <c r="L285" s="120"/>
      <c r="M285" s="120"/>
      <c r="N285" s="120"/>
      <c r="O285" s="120"/>
      <c r="P285" s="120"/>
      <c r="Q285" s="120"/>
    </row>
    <row r="286" spans="6:17" x14ac:dyDescent="0.25">
      <c r="F286" s="120"/>
      <c r="G286" s="121"/>
      <c r="H286" s="120"/>
      <c r="I286" s="121"/>
      <c r="J286" s="121"/>
      <c r="K286" s="53"/>
      <c r="L286" s="120"/>
      <c r="M286" s="120"/>
      <c r="N286" s="120"/>
      <c r="O286" s="120"/>
      <c r="P286" s="120"/>
      <c r="Q286" s="120"/>
    </row>
    <row r="287" spans="6:17" x14ac:dyDescent="0.25">
      <c r="F287" s="120"/>
      <c r="G287" s="121"/>
      <c r="H287" s="120"/>
      <c r="I287" s="121"/>
      <c r="J287" s="121"/>
      <c r="K287" s="53"/>
      <c r="L287" s="120"/>
      <c r="M287" s="120"/>
      <c r="N287" s="120"/>
      <c r="O287" s="120"/>
      <c r="P287" s="120"/>
      <c r="Q287" s="120"/>
    </row>
    <row r="288" spans="6:17" x14ac:dyDescent="0.25">
      <c r="F288" s="120"/>
      <c r="G288" s="121"/>
      <c r="H288" s="120"/>
      <c r="I288" s="121"/>
      <c r="J288" s="121"/>
      <c r="K288" s="53"/>
      <c r="L288" s="120"/>
      <c r="M288" s="120"/>
      <c r="N288" s="120"/>
      <c r="O288" s="120"/>
      <c r="P288" s="120"/>
      <c r="Q288" s="120"/>
    </row>
    <row r="289" spans="6:17" x14ac:dyDescent="0.25">
      <c r="F289" s="120"/>
      <c r="G289" s="121"/>
      <c r="H289" s="120"/>
      <c r="I289" s="121"/>
      <c r="J289" s="121"/>
      <c r="K289" s="53"/>
      <c r="L289" s="120"/>
      <c r="M289" s="120"/>
      <c r="N289" s="120"/>
      <c r="O289" s="120"/>
      <c r="P289" s="120"/>
      <c r="Q289" s="120"/>
    </row>
    <row r="290" spans="6:17" x14ac:dyDescent="0.25">
      <c r="F290" s="120"/>
      <c r="G290" s="121"/>
      <c r="H290" s="120"/>
      <c r="I290" s="121"/>
      <c r="J290" s="121"/>
      <c r="K290" s="53"/>
      <c r="L290" s="120"/>
      <c r="M290" s="120"/>
      <c r="N290" s="120"/>
      <c r="O290" s="120"/>
      <c r="P290" s="120"/>
      <c r="Q290" s="120"/>
    </row>
    <row r="291" spans="6:17" x14ac:dyDescent="0.25">
      <c r="F291" s="120"/>
      <c r="G291" s="121"/>
      <c r="H291" s="120"/>
      <c r="I291" s="121"/>
      <c r="J291" s="121"/>
      <c r="K291" s="53"/>
      <c r="L291" s="120"/>
      <c r="M291" s="120"/>
      <c r="N291" s="120"/>
      <c r="O291" s="120"/>
      <c r="P291" s="120"/>
      <c r="Q291" s="120"/>
    </row>
    <row r="292" spans="6:17" x14ac:dyDescent="0.25">
      <c r="F292" s="120"/>
      <c r="G292" s="121"/>
      <c r="H292" s="120"/>
      <c r="I292" s="121"/>
      <c r="J292" s="121"/>
      <c r="K292" s="53"/>
      <c r="L292" s="120"/>
      <c r="M292" s="120"/>
      <c r="N292" s="120"/>
      <c r="O292" s="120"/>
      <c r="P292" s="120"/>
      <c r="Q292" s="120"/>
    </row>
    <row r="293" spans="6:17" x14ac:dyDescent="0.25">
      <c r="F293" s="120"/>
      <c r="G293" s="121"/>
      <c r="H293" s="120"/>
      <c r="I293" s="121"/>
      <c r="J293" s="121"/>
      <c r="K293" s="53"/>
      <c r="L293" s="120"/>
      <c r="M293" s="120"/>
      <c r="N293" s="120"/>
      <c r="O293" s="120"/>
      <c r="P293" s="120"/>
      <c r="Q293" s="120"/>
    </row>
    <row r="294" spans="6:17" x14ac:dyDescent="0.25">
      <c r="F294" s="120"/>
      <c r="G294" s="121"/>
      <c r="H294" s="120"/>
      <c r="I294" s="121"/>
      <c r="J294" s="121"/>
      <c r="K294" s="53"/>
      <c r="L294" s="120"/>
      <c r="M294" s="120"/>
      <c r="N294" s="120"/>
      <c r="O294" s="120"/>
      <c r="P294" s="120"/>
      <c r="Q294" s="120"/>
    </row>
    <row r="295" spans="6:17" x14ac:dyDescent="0.25">
      <c r="F295" s="120"/>
      <c r="G295" s="121"/>
      <c r="H295" s="120"/>
      <c r="I295" s="121"/>
      <c r="J295" s="121"/>
      <c r="K295" s="53"/>
      <c r="L295" s="120"/>
      <c r="M295" s="120"/>
      <c r="N295" s="120"/>
      <c r="O295" s="120"/>
      <c r="P295" s="120"/>
      <c r="Q295" s="120"/>
    </row>
    <row r="296" spans="6:17" x14ac:dyDescent="0.25">
      <c r="F296" s="120"/>
      <c r="G296" s="121"/>
      <c r="H296" s="120"/>
      <c r="I296" s="121"/>
      <c r="J296" s="121"/>
      <c r="K296" s="53"/>
      <c r="L296" s="120"/>
      <c r="M296" s="120"/>
      <c r="N296" s="120"/>
      <c r="O296" s="120"/>
      <c r="P296" s="120"/>
      <c r="Q296" s="120"/>
    </row>
    <row r="297" spans="6:17" x14ac:dyDescent="0.25">
      <c r="F297" s="120"/>
      <c r="G297" s="121"/>
      <c r="H297" s="120"/>
      <c r="I297" s="121"/>
      <c r="J297" s="121"/>
      <c r="K297" s="53"/>
      <c r="L297" s="120"/>
      <c r="M297" s="120"/>
      <c r="N297" s="120"/>
      <c r="O297" s="120"/>
      <c r="P297" s="120"/>
      <c r="Q297" s="120"/>
    </row>
    <row r="298" spans="6:17" x14ac:dyDescent="0.25">
      <c r="F298" s="120"/>
      <c r="G298" s="121"/>
      <c r="H298" s="120"/>
      <c r="I298" s="121"/>
      <c r="J298" s="121"/>
      <c r="K298" s="53"/>
      <c r="L298" s="120"/>
      <c r="M298" s="120"/>
      <c r="N298" s="120"/>
      <c r="O298" s="120"/>
      <c r="P298" s="120"/>
      <c r="Q298" s="120"/>
    </row>
    <row r="299" spans="6:17" x14ac:dyDescent="0.25">
      <c r="F299" s="120"/>
      <c r="G299" s="121"/>
      <c r="H299" s="120"/>
      <c r="I299" s="121"/>
      <c r="J299" s="121"/>
      <c r="K299" s="53"/>
      <c r="L299" s="120"/>
      <c r="M299" s="120"/>
      <c r="N299" s="120"/>
      <c r="O299" s="120"/>
      <c r="P299" s="120"/>
      <c r="Q299" s="120"/>
    </row>
    <row r="300" spans="6:17" x14ac:dyDescent="0.25">
      <c r="F300" s="120"/>
      <c r="G300" s="121"/>
      <c r="H300" s="120"/>
      <c r="I300" s="121"/>
      <c r="J300" s="121"/>
      <c r="K300" s="53"/>
      <c r="L300" s="120"/>
      <c r="M300" s="120"/>
      <c r="N300" s="120"/>
      <c r="O300" s="120"/>
      <c r="P300" s="120"/>
      <c r="Q300" s="120"/>
    </row>
    <row r="301" spans="6:17" x14ac:dyDescent="0.25">
      <c r="F301" s="120"/>
      <c r="G301" s="121"/>
      <c r="H301" s="120"/>
      <c r="I301" s="121"/>
      <c r="J301" s="121"/>
      <c r="K301" s="53"/>
      <c r="L301" s="120"/>
      <c r="M301" s="120"/>
      <c r="N301" s="120"/>
      <c r="O301" s="120"/>
      <c r="P301" s="120"/>
      <c r="Q301" s="120"/>
    </row>
    <row r="302" spans="6:17" x14ac:dyDescent="0.25">
      <c r="F302" s="120"/>
      <c r="G302" s="121"/>
      <c r="H302" s="120"/>
      <c r="I302" s="121"/>
      <c r="J302" s="121"/>
      <c r="K302" s="53"/>
      <c r="L302" s="120"/>
      <c r="M302" s="120"/>
      <c r="N302" s="120"/>
      <c r="O302" s="120"/>
      <c r="P302" s="120"/>
      <c r="Q302" s="120"/>
    </row>
    <row r="303" spans="6:17" x14ac:dyDescent="0.25">
      <c r="F303" s="120"/>
      <c r="G303" s="121"/>
      <c r="H303" s="120"/>
      <c r="I303" s="121"/>
      <c r="J303" s="121"/>
      <c r="K303" s="53"/>
      <c r="L303" s="120"/>
      <c r="M303" s="120"/>
      <c r="N303" s="120"/>
      <c r="O303" s="120"/>
      <c r="P303" s="120"/>
      <c r="Q303" s="120"/>
    </row>
    <row r="304" spans="6:17" x14ac:dyDescent="0.25">
      <c r="F304" s="120"/>
      <c r="G304" s="121"/>
      <c r="H304" s="120"/>
      <c r="I304" s="121"/>
      <c r="J304" s="121"/>
      <c r="K304" s="53"/>
      <c r="L304" s="120"/>
      <c r="M304" s="120"/>
      <c r="N304" s="120"/>
      <c r="O304" s="120"/>
      <c r="P304" s="120"/>
      <c r="Q304" s="120"/>
    </row>
    <row r="305" spans="6:17" x14ac:dyDescent="0.25">
      <c r="F305" s="120"/>
      <c r="G305" s="121"/>
      <c r="H305" s="120"/>
      <c r="I305" s="121"/>
      <c r="J305" s="121"/>
      <c r="K305" s="53"/>
      <c r="L305" s="120"/>
      <c r="M305" s="120"/>
      <c r="N305" s="120"/>
      <c r="O305" s="120"/>
      <c r="P305" s="120"/>
      <c r="Q305" s="120"/>
    </row>
    <row r="306" spans="6:17" x14ac:dyDescent="0.25">
      <c r="F306" s="120"/>
      <c r="G306" s="121"/>
      <c r="H306" s="120"/>
      <c r="I306" s="121"/>
      <c r="J306" s="121"/>
      <c r="K306" s="53"/>
      <c r="L306" s="120"/>
      <c r="M306" s="120"/>
      <c r="N306" s="120"/>
      <c r="O306" s="120"/>
      <c r="P306" s="120"/>
      <c r="Q306" s="120"/>
    </row>
    <row r="307" spans="6:17" x14ac:dyDescent="0.25">
      <c r="F307" s="120"/>
      <c r="G307" s="121"/>
      <c r="H307" s="120"/>
      <c r="I307" s="121"/>
      <c r="J307" s="121"/>
      <c r="K307" s="53"/>
      <c r="L307" s="120"/>
      <c r="M307" s="120"/>
      <c r="N307" s="120"/>
      <c r="O307" s="120"/>
      <c r="P307" s="120"/>
      <c r="Q307" s="120"/>
    </row>
    <row r="308" spans="6:17" x14ac:dyDescent="0.25">
      <c r="F308" s="120"/>
      <c r="G308" s="121"/>
      <c r="H308" s="120"/>
      <c r="I308" s="121"/>
      <c r="J308" s="121"/>
      <c r="K308" s="53"/>
      <c r="L308" s="120"/>
      <c r="M308" s="120"/>
      <c r="N308" s="120"/>
      <c r="O308" s="120"/>
      <c r="P308" s="120"/>
      <c r="Q308" s="120"/>
    </row>
    <row r="309" spans="6:17" x14ac:dyDescent="0.25">
      <c r="F309" s="120"/>
      <c r="G309" s="121"/>
      <c r="H309" s="120"/>
      <c r="I309" s="121"/>
      <c r="J309" s="121"/>
      <c r="K309" s="53"/>
      <c r="L309" s="120"/>
      <c r="M309" s="120"/>
      <c r="N309" s="120"/>
      <c r="O309" s="120"/>
      <c r="P309" s="120"/>
      <c r="Q309" s="120"/>
    </row>
    <row r="310" spans="6:17" x14ac:dyDescent="0.25">
      <c r="F310" s="120"/>
      <c r="G310" s="121"/>
      <c r="H310" s="120"/>
      <c r="I310" s="121"/>
      <c r="J310" s="121"/>
      <c r="K310" s="53"/>
      <c r="L310" s="120"/>
      <c r="M310" s="120"/>
      <c r="N310" s="120"/>
      <c r="O310" s="120"/>
      <c r="P310" s="120"/>
      <c r="Q310" s="120"/>
    </row>
    <row r="311" spans="6:17" x14ac:dyDescent="0.25">
      <c r="F311" s="120"/>
      <c r="G311" s="121"/>
      <c r="H311" s="120"/>
      <c r="I311" s="121"/>
      <c r="J311" s="121"/>
      <c r="K311" s="53"/>
      <c r="L311" s="120"/>
      <c r="M311" s="120"/>
      <c r="N311" s="120"/>
      <c r="O311" s="120"/>
      <c r="P311" s="120"/>
      <c r="Q311" s="120"/>
    </row>
    <row r="312" spans="6:17" x14ac:dyDescent="0.25">
      <c r="F312" s="120"/>
      <c r="G312" s="121"/>
      <c r="H312" s="120"/>
      <c r="I312" s="121"/>
      <c r="J312" s="121"/>
      <c r="K312" s="53"/>
      <c r="L312" s="120"/>
      <c r="M312" s="120"/>
      <c r="N312" s="120"/>
      <c r="O312" s="120"/>
      <c r="P312" s="120"/>
      <c r="Q312" s="120"/>
    </row>
    <row r="313" spans="6:17" x14ac:dyDescent="0.25">
      <c r="F313" s="120"/>
      <c r="G313" s="121"/>
      <c r="H313" s="120"/>
      <c r="I313" s="121"/>
      <c r="J313" s="121"/>
      <c r="K313" s="53"/>
      <c r="L313" s="120"/>
      <c r="M313" s="120"/>
      <c r="N313" s="120"/>
      <c r="O313" s="120"/>
      <c r="P313" s="120"/>
      <c r="Q313" s="120"/>
    </row>
    <row r="314" spans="6:17" x14ac:dyDescent="0.25">
      <c r="F314" s="120"/>
      <c r="G314" s="121"/>
      <c r="H314" s="120"/>
      <c r="I314" s="121"/>
      <c r="J314" s="121"/>
      <c r="K314" s="53"/>
      <c r="L314" s="120"/>
      <c r="M314" s="120"/>
      <c r="N314" s="120"/>
      <c r="O314" s="120"/>
      <c r="P314" s="120"/>
      <c r="Q314" s="120"/>
    </row>
    <row r="315" spans="6:17" x14ac:dyDescent="0.25">
      <c r="F315" s="120"/>
      <c r="G315" s="121"/>
      <c r="H315" s="120"/>
      <c r="I315" s="121"/>
      <c r="J315" s="121"/>
      <c r="K315" s="53"/>
      <c r="L315" s="120"/>
      <c r="M315" s="120"/>
      <c r="N315" s="120"/>
      <c r="O315" s="120"/>
      <c r="P315" s="120"/>
      <c r="Q315" s="120"/>
    </row>
    <row r="316" spans="6:17" x14ac:dyDescent="0.25">
      <c r="F316" s="120"/>
      <c r="G316" s="121"/>
      <c r="H316" s="120"/>
      <c r="I316" s="121"/>
      <c r="J316" s="121"/>
      <c r="K316" s="53"/>
      <c r="L316" s="120"/>
      <c r="M316" s="120"/>
      <c r="N316" s="120"/>
      <c r="O316" s="120"/>
      <c r="P316" s="120"/>
      <c r="Q316" s="120"/>
    </row>
    <row r="317" spans="6:17" x14ac:dyDescent="0.25">
      <c r="F317" s="120"/>
      <c r="G317" s="121"/>
      <c r="H317" s="120"/>
      <c r="I317" s="121"/>
      <c r="J317" s="121"/>
      <c r="K317" s="53"/>
      <c r="L317" s="120"/>
      <c r="M317" s="120"/>
      <c r="N317" s="120"/>
      <c r="O317" s="120"/>
      <c r="P317" s="120"/>
      <c r="Q317" s="120"/>
    </row>
    <row r="318" spans="6:17" x14ac:dyDescent="0.25">
      <c r="F318" s="120"/>
      <c r="G318" s="121"/>
      <c r="H318" s="120"/>
      <c r="I318" s="121"/>
      <c r="J318" s="121"/>
      <c r="K318" s="53"/>
      <c r="L318" s="120"/>
      <c r="M318" s="120"/>
      <c r="N318" s="120"/>
      <c r="O318" s="120"/>
      <c r="P318" s="120"/>
      <c r="Q318" s="120"/>
    </row>
    <row r="319" spans="6:17" x14ac:dyDescent="0.25">
      <c r="F319" s="120"/>
      <c r="G319" s="121"/>
      <c r="H319" s="120"/>
      <c r="I319" s="121"/>
      <c r="J319" s="121"/>
      <c r="K319" s="53"/>
      <c r="L319" s="120"/>
      <c r="M319" s="120"/>
      <c r="N319" s="120"/>
      <c r="O319" s="120"/>
      <c r="P319" s="120"/>
      <c r="Q319" s="120"/>
    </row>
    <row r="320" spans="6:17" x14ac:dyDescent="0.25">
      <c r="F320" s="120"/>
      <c r="G320" s="121"/>
      <c r="H320" s="120"/>
      <c r="I320" s="121"/>
      <c r="J320" s="121"/>
      <c r="K320" s="53"/>
      <c r="L320" s="120"/>
      <c r="M320" s="120"/>
      <c r="N320" s="120"/>
      <c r="O320" s="120"/>
      <c r="P320" s="120"/>
      <c r="Q320" s="120"/>
    </row>
    <row r="321" spans="6:17" x14ac:dyDescent="0.25">
      <c r="F321" s="120"/>
      <c r="G321" s="121"/>
      <c r="H321" s="120"/>
      <c r="I321" s="121"/>
      <c r="J321" s="121"/>
      <c r="K321" s="53"/>
      <c r="L321" s="120"/>
      <c r="M321" s="120"/>
      <c r="N321" s="120"/>
      <c r="O321" s="120"/>
      <c r="P321" s="120"/>
      <c r="Q321" s="120"/>
    </row>
    <row r="322" spans="6:17" x14ac:dyDescent="0.25">
      <c r="F322" s="120"/>
      <c r="G322" s="121"/>
      <c r="H322" s="120"/>
      <c r="I322" s="121"/>
      <c r="J322" s="121"/>
      <c r="K322" s="53"/>
      <c r="L322" s="120"/>
      <c r="M322" s="120"/>
      <c r="N322" s="120"/>
      <c r="O322" s="120"/>
      <c r="P322" s="120"/>
      <c r="Q322" s="120"/>
    </row>
    <row r="323" spans="6:17" x14ac:dyDescent="0.25">
      <c r="F323" s="120"/>
      <c r="G323" s="121"/>
      <c r="H323" s="120"/>
      <c r="I323" s="121"/>
      <c r="J323" s="121"/>
      <c r="K323" s="53"/>
      <c r="L323" s="120"/>
      <c r="M323" s="120"/>
      <c r="N323" s="120"/>
      <c r="O323" s="120"/>
      <c r="P323" s="120"/>
      <c r="Q323" s="120"/>
    </row>
    <row r="324" spans="6:17" x14ac:dyDescent="0.25">
      <c r="F324" s="120"/>
      <c r="G324" s="121"/>
      <c r="H324" s="120"/>
      <c r="I324" s="121"/>
      <c r="J324" s="121"/>
      <c r="K324" s="53"/>
      <c r="L324" s="120"/>
      <c r="M324" s="120"/>
      <c r="N324" s="120"/>
      <c r="O324" s="120"/>
      <c r="P324" s="120"/>
      <c r="Q324" s="120"/>
    </row>
    <row r="325" spans="6:17" x14ac:dyDescent="0.25">
      <c r="F325" s="120"/>
      <c r="G325" s="121"/>
      <c r="H325" s="120"/>
      <c r="I325" s="121"/>
      <c r="J325" s="121"/>
      <c r="K325" s="53"/>
      <c r="L325" s="120"/>
      <c r="M325" s="120"/>
      <c r="N325" s="120"/>
      <c r="O325" s="120"/>
      <c r="P325" s="120"/>
      <c r="Q325" s="120"/>
    </row>
    <row r="326" spans="6:17" x14ac:dyDescent="0.25">
      <c r="F326" s="120"/>
      <c r="G326" s="121"/>
      <c r="H326" s="120"/>
      <c r="I326" s="121"/>
      <c r="J326" s="121"/>
      <c r="K326" s="53"/>
      <c r="L326" s="120"/>
      <c r="M326" s="120"/>
      <c r="N326" s="120"/>
      <c r="O326" s="120"/>
      <c r="P326" s="120"/>
      <c r="Q326" s="120"/>
    </row>
    <row r="327" spans="6:17" x14ac:dyDescent="0.25">
      <c r="F327" s="120"/>
      <c r="G327" s="121"/>
      <c r="H327" s="120"/>
      <c r="I327" s="121"/>
      <c r="J327" s="121"/>
      <c r="K327" s="53"/>
      <c r="L327" s="120"/>
      <c r="M327" s="120"/>
      <c r="N327" s="120"/>
      <c r="O327" s="120"/>
      <c r="P327" s="120"/>
      <c r="Q327" s="120"/>
    </row>
    <row r="328" spans="6:17" x14ac:dyDescent="0.25">
      <c r="F328" s="120"/>
      <c r="G328" s="121"/>
      <c r="H328" s="120"/>
      <c r="I328" s="121"/>
      <c r="J328" s="121"/>
      <c r="K328" s="53"/>
      <c r="L328" s="120"/>
      <c r="M328" s="120"/>
      <c r="N328" s="120"/>
      <c r="O328" s="120"/>
      <c r="P328" s="120"/>
      <c r="Q328" s="120"/>
    </row>
    <row r="329" spans="6:17" x14ac:dyDescent="0.25">
      <c r="F329" s="120"/>
      <c r="G329" s="121"/>
      <c r="H329" s="120"/>
      <c r="I329" s="121"/>
      <c r="J329" s="121"/>
      <c r="K329" s="53"/>
      <c r="L329" s="120"/>
      <c r="M329" s="120"/>
      <c r="N329" s="120"/>
      <c r="O329" s="120"/>
      <c r="P329" s="120"/>
      <c r="Q329" s="120"/>
    </row>
    <row r="330" spans="6:17" x14ac:dyDescent="0.25">
      <c r="F330" s="120"/>
      <c r="G330" s="121"/>
      <c r="H330" s="120"/>
      <c r="I330" s="121"/>
      <c r="J330" s="121"/>
      <c r="K330" s="53"/>
      <c r="L330" s="120"/>
      <c r="M330" s="120"/>
      <c r="N330" s="120"/>
      <c r="O330" s="120"/>
      <c r="P330" s="120"/>
      <c r="Q330" s="120"/>
    </row>
    <row r="331" spans="6:17" x14ac:dyDescent="0.25">
      <c r="F331" s="120"/>
      <c r="G331" s="121"/>
      <c r="H331" s="120"/>
      <c r="I331" s="121"/>
      <c r="J331" s="121"/>
      <c r="K331" s="53"/>
      <c r="L331" s="120"/>
      <c r="M331" s="120"/>
      <c r="N331" s="120"/>
      <c r="O331" s="120"/>
      <c r="P331" s="120"/>
      <c r="Q331" s="120"/>
    </row>
    <row r="332" spans="6:17" x14ac:dyDescent="0.25">
      <c r="F332" s="120"/>
      <c r="G332" s="121"/>
      <c r="H332" s="120"/>
      <c r="I332" s="121"/>
      <c r="J332" s="121"/>
      <c r="K332" s="53"/>
      <c r="L332" s="120"/>
      <c r="M332" s="120"/>
      <c r="N332" s="120"/>
      <c r="O332" s="120"/>
      <c r="P332" s="120"/>
      <c r="Q332" s="120"/>
    </row>
    <row r="333" spans="6:17" x14ac:dyDescent="0.25">
      <c r="F333" s="120"/>
      <c r="G333" s="121"/>
      <c r="H333" s="120"/>
      <c r="I333" s="121"/>
      <c r="J333" s="121"/>
      <c r="K333" s="53"/>
      <c r="L333" s="120"/>
      <c r="M333" s="120"/>
      <c r="N333" s="120"/>
      <c r="O333" s="120"/>
      <c r="P333" s="120"/>
      <c r="Q333" s="120"/>
    </row>
    <row r="334" spans="6:17" x14ac:dyDescent="0.25">
      <c r="F334" s="120"/>
      <c r="G334" s="121"/>
      <c r="H334" s="120"/>
      <c r="I334" s="121"/>
      <c r="J334" s="121"/>
      <c r="K334" s="53"/>
      <c r="L334" s="120"/>
      <c r="M334" s="120"/>
      <c r="N334" s="120"/>
      <c r="O334" s="120"/>
      <c r="P334" s="120"/>
      <c r="Q334" s="120"/>
    </row>
    <row r="335" spans="6:17" x14ac:dyDescent="0.25">
      <c r="F335" s="120"/>
      <c r="G335" s="121"/>
      <c r="H335" s="120"/>
      <c r="I335" s="121"/>
      <c r="J335" s="121"/>
      <c r="K335" s="53"/>
      <c r="L335" s="120"/>
      <c r="M335" s="120"/>
      <c r="N335" s="120"/>
      <c r="O335" s="120"/>
      <c r="P335" s="120"/>
      <c r="Q335" s="120"/>
    </row>
    <row r="336" spans="6:17" x14ac:dyDescent="0.25">
      <c r="F336" s="120"/>
      <c r="G336" s="121"/>
      <c r="H336" s="120"/>
      <c r="I336" s="121"/>
      <c r="J336" s="121"/>
      <c r="K336" s="53"/>
      <c r="L336" s="120"/>
      <c r="M336" s="120"/>
      <c r="N336" s="120"/>
      <c r="O336" s="120"/>
      <c r="P336" s="120"/>
      <c r="Q336" s="120"/>
    </row>
    <row r="337" spans="6:17" x14ac:dyDescent="0.25">
      <c r="F337" s="120"/>
      <c r="G337" s="121"/>
      <c r="H337" s="120"/>
      <c r="I337" s="121"/>
      <c r="J337" s="121"/>
      <c r="K337" s="53"/>
      <c r="L337" s="120"/>
      <c r="M337" s="120"/>
      <c r="N337" s="120"/>
      <c r="O337" s="120"/>
      <c r="P337" s="120"/>
      <c r="Q337" s="120"/>
    </row>
    <row r="338" spans="6:17" x14ac:dyDescent="0.25">
      <c r="F338" s="120"/>
      <c r="G338" s="121"/>
      <c r="H338" s="120"/>
      <c r="I338" s="121"/>
      <c r="J338" s="121"/>
      <c r="K338" s="53"/>
      <c r="L338" s="120"/>
      <c r="M338" s="120"/>
      <c r="N338" s="120"/>
      <c r="O338" s="120"/>
      <c r="P338" s="120"/>
      <c r="Q338" s="120"/>
    </row>
    <row r="339" spans="6:17" x14ac:dyDescent="0.25">
      <c r="F339" s="120"/>
      <c r="G339" s="121"/>
      <c r="H339" s="120"/>
      <c r="I339" s="121"/>
      <c r="J339" s="121"/>
      <c r="K339" s="53"/>
      <c r="L339" s="120"/>
      <c r="M339" s="120"/>
      <c r="N339" s="120"/>
      <c r="O339" s="120"/>
      <c r="P339" s="120"/>
      <c r="Q339" s="120"/>
    </row>
    <row r="340" spans="6:17" x14ac:dyDescent="0.25">
      <c r="F340" s="120"/>
      <c r="G340" s="121"/>
      <c r="H340" s="120"/>
      <c r="I340" s="121"/>
      <c r="J340" s="121"/>
      <c r="K340" s="53"/>
      <c r="L340" s="120"/>
      <c r="M340" s="120"/>
      <c r="N340" s="120"/>
      <c r="O340" s="120"/>
      <c r="P340" s="120"/>
      <c r="Q340" s="120"/>
    </row>
    <row r="341" spans="6:17" x14ac:dyDescent="0.25">
      <c r="F341" s="120"/>
      <c r="G341" s="121"/>
      <c r="H341" s="120"/>
      <c r="I341" s="121"/>
      <c r="J341" s="121"/>
      <c r="K341" s="53"/>
      <c r="L341" s="120"/>
      <c r="M341" s="120"/>
      <c r="N341" s="120"/>
      <c r="O341" s="120"/>
      <c r="P341" s="120"/>
      <c r="Q341" s="120"/>
    </row>
    <row r="342" spans="6:17" x14ac:dyDescent="0.25">
      <c r="F342" s="120"/>
      <c r="G342" s="121"/>
      <c r="H342" s="120"/>
      <c r="I342" s="121"/>
      <c r="J342" s="121"/>
      <c r="K342" s="53"/>
      <c r="L342" s="120"/>
      <c r="M342" s="120"/>
      <c r="N342" s="120"/>
      <c r="O342" s="120"/>
      <c r="P342" s="120"/>
      <c r="Q342" s="120"/>
    </row>
    <row r="343" spans="6:17" x14ac:dyDescent="0.25">
      <c r="F343" s="120"/>
      <c r="G343" s="121"/>
      <c r="H343" s="120"/>
      <c r="I343" s="121"/>
      <c r="J343" s="121"/>
      <c r="K343" s="53"/>
      <c r="L343" s="120"/>
      <c r="M343" s="120"/>
      <c r="N343" s="120"/>
      <c r="O343" s="120"/>
      <c r="P343" s="120"/>
      <c r="Q343" s="120"/>
    </row>
    <row r="344" spans="6:17" x14ac:dyDescent="0.25">
      <c r="F344" s="120"/>
      <c r="G344" s="121"/>
      <c r="H344" s="120"/>
      <c r="I344" s="121"/>
      <c r="J344" s="121"/>
      <c r="K344" s="53"/>
      <c r="L344" s="120"/>
      <c r="M344" s="120"/>
      <c r="N344" s="120"/>
      <c r="O344" s="120"/>
      <c r="P344" s="120"/>
      <c r="Q344" s="120"/>
    </row>
    <row r="345" spans="6:17" x14ac:dyDescent="0.25">
      <c r="F345" s="120"/>
      <c r="G345" s="121"/>
      <c r="H345" s="120"/>
      <c r="I345" s="121"/>
      <c r="J345" s="121"/>
      <c r="K345" s="53"/>
      <c r="L345" s="120"/>
      <c r="M345" s="120"/>
      <c r="N345" s="120"/>
      <c r="O345" s="120"/>
      <c r="P345" s="120"/>
      <c r="Q345" s="120"/>
    </row>
    <row r="346" spans="6:17" x14ac:dyDescent="0.25">
      <c r="F346" s="120"/>
      <c r="G346" s="121"/>
      <c r="H346" s="120"/>
      <c r="I346" s="121"/>
      <c r="J346" s="121"/>
      <c r="K346" s="53"/>
      <c r="L346" s="120"/>
      <c r="M346" s="120"/>
      <c r="N346" s="120"/>
      <c r="O346" s="120"/>
      <c r="P346" s="120"/>
      <c r="Q346" s="120"/>
    </row>
    <row r="347" spans="6:17" x14ac:dyDescent="0.25">
      <c r="F347" s="120"/>
      <c r="G347" s="121"/>
      <c r="H347" s="120"/>
      <c r="I347" s="121"/>
      <c r="J347" s="121"/>
      <c r="K347" s="53"/>
      <c r="L347" s="120"/>
      <c r="M347" s="120"/>
      <c r="N347" s="120"/>
      <c r="O347" s="120"/>
      <c r="P347" s="120"/>
      <c r="Q347" s="120"/>
    </row>
    <row r="348" spans="6:17" x14ac:dyDescent="0.25">
      <c r="F348" s="120"/>
      <c r="G348" s="121"/>
      <c r="H348" s="120"/>
      <c r="I348" s="121"/>
      <c r="J348" s="121"/>
      <c r="K348" s="53"/>
      <c r="L348" s="120"/>
      <c r="M348" s="120"/>
      <c r="N348" s="120"/>
      <c r="O348" s="120"/>
      <c r="P348" s="120"/>
      <c r="Q348" s="120"/>
    </row>
    <row r="349" spans="6:17" x14ac:dyDescent="0.25">
      <c r="F349" s="120"/>
      <c r="G349" s="121"/>
      <c r="H349" s="120"/>
      <c r="I349" s="121"/>
      <c r="J349" s="121"/>
      <c r="K349" s="53"/>
      <c r="L349" s="120"/>
      <c r="M349" s="120"/>
      <c r="N349" s="120"/>
      <c r="O349" s="120"/>
      <c r="P349" s="120"/>
      <c r="Q349" s="120"/>
    </row>
    <row r="350" spans="6:17" x14ac:dyDescent="0.25">
      <c r="F350" s="120"/>
      <c r="G350" s="121"/>
      <c r="H350" s="120"/>
      <c r="I350" s="121"/>
      <c r="J350" s="121"/>
      <c r="K350" s="53"/>
      <c r="L350" s="120"/>
      <c r="M350" s="120"/>
      <c r="N350" s="120"/>
      <c r="O350" s="120"/>
      <c r="P350" s="120"/>
      <c r="Q350" s="120"/>
    </row>
    <row r="351" spans="6:17" x14ac:dyDescent="0.25">
      <c r="F351" s="120"/>
      <c r="G351" s="121"/>
      <c r="H351" s="120"/>
      <c r="I351" s="121"/>
      <c r="J351" s="121"/>
      <c r="K351" s="53"/>
      <c r="L351" s="120"/>
      <c r="M351" s="120"/>
      <c r="N351" s="120"/>
      <c r="O351" s="120"/>
      <c r="P351" s="120"/>
      <c r="Q351" s="120"/>
    </row>
    <row r="352" spans="6:17" x14ac:dyDescent="0.25">
      <c r="F352" s="120"/>
      <c r="G352" s="121"/>
      <c r="H352" s="120"/>
      <c r="I352" s="121"/>
      <c r="J352" s="121"/>
      <c r="K352" s="53"/>
      <c r="L352" s="120"/>
      <c r="M352" s="120"/>
      <c r="N352" s="120"/>
      <c r="O352" s="120"/>
      <c r="P352" s="120"/>
      <c r="Q352" s="120"/>
    </row>
    <row r="353" spans="6:17" x14ac:dyDescent="0.25">
      <c r="F353" s="120"/>
      <c r="G353" s="121"/>
      <c r="H353" s="120"/>
      <c r="I353" s="121"/>
      <c r="J353" s="121"/>
      <c r="K353" s="53"/>
      <c r="L353" s="120"/>
      <c r="M353" s="120"/>
      <c r="N353" s="120"/>
      <c r="O353" s="120"/>
      <c r="P353" s="120"/>
      <c r="Q353" s="120"/>
    </row>
    <row r="354" spans="6:17" x14ac:dyDescent="0.25">
      <c r="F354" s="120"/>
      <c r="G354" s="121"/>
      <c r="H354" s="120"/>
      <c r="I354" s="121"/>
      <c r="J354" s="121"/>
      <c r="K354" s="53"/>
      <c r="L354" s="120"/>
      <c r="M354" s="120"/>
      <c r="N354" s="120"/>
      <c r="O354" s="120"/>
      <c r="P354" s="120"/>
      <c r="Q354" s="120"/>
    </row>
    <row r="355" spans="6:17" x14ac:dyDescent="0.25">
      <c r="F355" s="120"/>
      <c r="G355" s="121"/>
      <c r="H355" s="120"/>
      <c r="I355" s="121"/>
      <c r="J355" s="121"/>
      <c r="K355" s="53"/>
      <c r="L355" s="120"/>
      <c r="M355" s="120"/>
      <c r="N355" s="120"/>
      <c r="O355" s="120"/>
      <c r="P355" s="120"/>
      <c r="Q355" s="120"/>
    </row>
    <row r="356" spans="6:17" x14ac:dyDescent="0.25">
      <c r="F356" s="120"/>
      <c r="G356" s="121"/>
      <c r="H356" s="120"/>
      <c r="I356" s="121"/>
      <c r="J356" s="121"/>
      <c r="K356" s="53"/>
      <c r="L356" s="120"/>
      <c r="M356" s="120"/>
      <c r="N356" s="120"/>
      <c r="O356" s="120"/>
      <c r="P356" s="120"/>
      <c r="Q356" s="120"/>
    </row>
    <row r="357" spans="6:17" x14ac:dyDescent="0.25">
      <c r="F357" s="120"/>
      <c r="G357" s="121"/>
      <c r="H357" s="120"/>
      <c r="I357" s="121"/>
      <c r="J357" s="121"/>
      <c r="K357" s="53"/>
      <c r="L357" s="120"/>
      <c r="M357" s="120"/>
      <c r="N357" s="120"/>
      <c r="O357" s="120"/>
      <c r="P357" s="120"/>
      <c r="Q357" s="120"/>
    </row>
    <row r="358" spans="6:17" x14ac:dyDescent="0.25">
      <c r="F358" s="120"/>
      <c r="G358" s="121"/>
      <c r="H358" s="120"/>
      <c r="I358" s="121"/>
      <c r="J358" s="121"/>
      <c r="K358" s="53"/>
      <c r="L358" s="120"/>
      <c r="M358" s="120"/>
      <c r="N358" s="120"/>
      <c r="O358" s="120"/>
      <c r="P358" s="120"/>
      <c r="Q358" s="120"/>
    </row>
    <row r="359" spans="6:17" x14ac:dyDescent="0.25">
      <c r="F359" s="120"/>
      <c r="G359" s="121"/>
      <c r="H359" s="120"/>
      <c r="I359" s="121"/>
      <c r="J359" s="121"/>
      <c r="K359" s="53"/>
      <c r="L359" s="120"/>
      <c r="M359" s="120"/>
      <c r="N359" s="120"/>
      <c r="O359" s="120"/>
      <c r="P359" s="120"/>
      <c r="Q359" s="120"/>
    </row>
    <row r="360" spans="6:17" x14ac:dyDescent="0.25">
      <c r="F360" s="120"/>
      <c r="G360" s="121"/>
      <c r="H360" s="120"/>
      <c r="I360" s="121"/>
      <c r="J360" s="121"/>
      <c r="K360" s="53"/>
      <c r="L360" s="120"/>
      <c r="M360" s="120"/>
      <c r="N360" s="120"/>
      <c r="O360" s="120"/>
      <c r="P360" s="120"/>
      <c r="Q360" s="120"/>
    </row>
    <row r="361" spans="6:17" x14ac:dyDescent="0.25">
      <c r="F361" s="120"/>
      <c r="G361" s="121"/>
      <c r="H361" s="120"/>
      <c r="I361" s="121"/>
      <c r="J361" s="121"/>
      <c r="K361" s="53"/>
      <c r="L361" s="120"/>
      <c r="M361" s="120"/>
      <c r="N361" s="120"/>
      <c r="O361" s="120"/>
      <c r="P361" s="120"/>
      <c r="Q361" s="120"/>
    </row>
    <row r="362" spans="6:17" x14ac:dyDescent="0.25">
      <c r="F362" s="120"/>
      <c r="G362" s="121"/>
      <c r="H362" s="120"/>
      <c r="I362" s="121"/>
      <c r="J362" s="121"/>
      <c r="K362" s="53"/>
      <c r="L362" s="120"/>
      <c r="M362" s="120"/>
      <c r="N362" s="120"/>
      <c r="O362" s="120"/>
      <c r="P362" s="120"/>
      <c r="Q362" s="120"/>
    </row>
    <row r="363" spans="6:17" x14ac:dyDescent="0.25">
      <c r="F363" s="120"/>
      <c r="G363" s="121"/>
      <c r="H363" s="120"/>
      <c r="I363" s="121"/>
      <c r="J363" s="121"/>
      <c r="K363" s="53"/>
      <c r="L363" s="120"/>
      <c r="M363" s="120"/>
      <c r="N363" s="120"/>
      <c r="O363" s="120"/>
      <c r="P363" s="120"/>
      <c r="Q363" s="120"/>
    </row>
    <row r="364" spans="6:17" x14ac:dyDescent="0.25">
      <c r="F364" s="120"/>
      <c r="G364" s="121"/>
      <c r="H364" s="120"/>
      <c r="I364" s="121"/>
      <c r="J364" s="121"/>
      <c r="K364" s="53"/>
      <c r="L364" s="120"/>
      <c r="M364" s="120"/>
      <c r="N364" s="120"/>
      <c r="O364" s="120"/>
      <c r="P364" s="120"/>
      <c r="Q364" s="120"/>
    </row>
    <row r="365" spans="6:17" x14ac:dyDescent="0.25">
      <c r="F365" s="120"/>
      <c r="G365" s="121"/>
      <c r="H365" s="120"/>
      <c r="I365" s="121"/>
      <c r="J365" s="121"/>
      <c r="K365" s="53"/>
      <c r="L365" s="120"/>
      <c r="M365" s="120"/>
      <c r="N365" s="120"/>
      <c r="O365" s="120"/>
      <c r="P365" s="120"/>
      <c r="Q365" s="120"/>
    </row>
    <row r="366" spans="6:17" x14ac:dyDescent="0.25">
      <c r="F366" s="120"/>
      <c r="G366" s="121"/>
      <c r="H366" s="120"/>
      <c r="I366" s="121"/>
      <c r="J366" s="121"/>
      <c r="K366" s="53"/>
      <c r="L366" s="120"/>
      <c r="M366" s="120"/>
      <c r="N366" s="120"/>
      <c r="O366" s="120"/>
      <c r="P366" s="120"/>
      <c r="Q366" s="120"/>
    </row>
    <row r="367" spans="6:17" x14ac:dyDescent="0.25">
      <c r="F367" s="120"/>
      <c r="G367" s="121"/>
      <c r="H367" s="120"/>
      <c r="I367" s="121"/>
      <c r="J367" s="121"/>
      <c r="K367" s="53"/>
      <c r="L367" s="120"/>
      <c r="M367" s="120"/>
      <c r="N367" s="120"/>
      <c r="O367" s="120"/>
      <c r="P367" s="120"/>
      <c r="Q367" s="120"/>
    </row>
    <row r="368" spans="6:17" x14ac:dyDescent="0.25">
      <c r="F368" s="120"/>
      <c r="G368" s="121"/>
      <c r="H368" s="120"/>
      <c r="I368" s="121"/>
      <c r="J368" s="121"/>
      <c r="K368" s="53"/>
      <c r="L368" s="120"/>
      <c r="M368" s="120"/>
      <c r="N368" s="120"/>
      <c r="O368" s="120"/>
      <c r="P368" s="120"/>
      <c r="Q368" s="120"/>
    </row>
    <row r="369" spans="6:17" x14ac:dyDescent="0.25">
      <c r="F369" s="120"/>
      <c r="G369" s="121"/>
      <c r="H369" s="120"/>
      <c r="I369" s="121"/>
      <c r="J369" s="121"/>
      <c r="K369" s="53"/>
      <c r="L369" s="120"/>
      <c r="M369" s="120"/>
      <c r="N369" s="120"/>
      <c r="O369" s="120"/>
      <c r="P369" s="120"/>
      <c r="Q369" s="120"/>
    </row>
    <row r="370" spans="6:17" x14ac:dyDescent="0.25">
      <c r="F370" s="120"/>
      <c r="G370" s="121"/>
      <c r="H370" s="120"/>
      <c r="I370" s="121"/>
      <c r="J370" s="121"/>
      <c r="K370" s="53"/>
      <c r="L370" s="120"/>
      <c r="M370" s="120"/>
      <c r="N370" s="120"/>
      <c r="O370" s="120"/>
      <c r="P370" s="120"/>
      <c r="Q370" s="120"/>
    </row>
    <row r="371" spans="6:17" x14ac:dyDescent="0.25">
      <c r="F371" s="120"/>
      <c r="G371" s="121"/>
      <c r="H371" s="120"/>
      <c r="I371" s="121"/>
      <c r="J371" s="121"/>
      <c r="K371" s="53"/>
      <c r="L371" s="120"/>
      <c r="M371" s="120"/>
      <c r="N371" s="120"/>
      <c r="O371" s="120"/>
      <c r="P371" s="120"/>
      <c r="Q371" s="120"/>
    </row>
    <row r="372" spans="6:17" x14ac:dyDescent="0.25">
      <c r="F372" s="120"/>
      <c r="G372" s="121"/>
      <c r="H372" s="120"/>
      <c r="I372" s="121"/>
      <c r="J372" s="121"/>
      <c r="K372" s="53"/>
      <c r="L372" s="120"/>
      <c r="M372" s="120"/>
      <c r="N372" s="120"/>
      <c r="O372" s="120"/>
      <c r="P372" s="120"/>
      <c r="Q372" s="120"/>
    </row>
    <row r="373" spans="6:17" x14ac:dyDescent="0.25">
      <c r="F373" s="120"/>
      <c r="G373" s="121"/>
      <c r="H373" s="120"/>
      <c r="I373" s="121"/>
      <c r="J373" s="121"/>
      <c r="K373" s="53"/>
      <c r="L373" s="120"/>
      <c r="M373" s="120"/>
      <c r="N373" s="120"/>
      <c r="O373" s="120"/>
      <c r="P373" s="120"/>
      <c r="Q373" s="120"/>
    </row>
    <row r="374" spans="6:17" x14ac:dyDescent="0.25">
      <c r="F374" s="120"/>
      <c r="G374" s="121"/>
      <c r="H374" s="120"/>
      <c r="I374" s="121"/>
      <c r="J374" s="121"/>
      <c r="K374" s="53"/>
      <c r="L374" s="120"/>
      <c r="M374" s="120"/>
      <c r="N374" s="120"/>
      <c r="O374" s="120"/>
      <c r="P374" s="120"/>
      <c r="Q374" s="120"/>
    </row>
    <row r="375" spans="6:17" x14ac:dyDescent="0.25">
      <c r="F375" s="120"/>
      <c r="G375" s="121"/>
      <c r="H375" s="120"/>
      <c r="I375" s="121"/>
      <c r="J375" s="121"/>
      <c r="K375" s="53"/>
      <c r="L375" s="120"/>
      <c r="M375" s="120"/>
      <c r="N375" s="120"/>
      <c r="O375" s="120"/>
      <c r="P375" s="120"/>
      <c r="Q375" s="120"/>
    </row>
    <row r="376" spans="6:17" x14ac:dyDescent="0.25">
      <c r="F376" s="120"/>
      <c r="G376" s="121"/>
      <c r="H376" s="120"/>
      <c r="I376" s="121"/>
      <c r="J376" s="121"/>
      <c r="K376" s="53"/>
      <c r="L376" s="120"/>
      <c r="M376" s="120"/>
      <c r="N376" s="120"/>
      <c r="O376" s="120"/>
      <c r="P376" s="120"/>
      <c r="Q376" s="120"/>
    </row>
    <row r="377" spans="6:17" x14ac:dyDescent="0.25">
      <c r="F377" s="120"/>
      <c r="G377" s="121"/>
      <c r="H377" s="120"/>
      <c r="I377" s="121"/>
      <c r="J377" s="121"/>
      <c r="K377" s="53"/>
      <c r="L377" s="120"/>
      <c r="M377" s="120"/>
      <c r="N377" s="120"/>
      <c r="O377" s="120"/>
      <c r="P377" s="120"/>
      <c r="Q377" s="120"/>
    </row>
    <row r="378" spans="6:17" x14ac:dyDescent="0.25">
      <c r="F378" s="120"/>
      <c r="G378" s="121"/>
      <c r="H378" s="120"/>
      <c r="I378" s="121"/>
      <c r="J378" s="121"/>
      <c r="K378" s="53"/>
      <c r="L378" s="120"/>
      <c r="M378" s="120"/>
      <c r="N378" s="120"/>
      <c r="O378" s="120"/>
      <c r="P378" s="120"/>
      <c r="Q378" s="120"/>
    </row>
    <row r="379" spans="6:17" x14ac:dyDescent="0.25">
      <c r="F379" s="120"/>
      <c r="G379" s="121"/>
      <c r="H379" s="120"/>
      <c r="I379" s="121"/>
      <c r="J379" s="121"/>
      <c r="K379" s="53"/>
      <c r="L379" s="120"/>
      <c r="M379" s="120"/>
      <c r="N379" s="120"/>
      <c r="O379" s="120"/>
      <c r="P379" s="120"/>
      <c r="Q379" s="120"/>
    </row>
    <row r="380" spans="6:17" x14ac:dyDescent="0.25">
      <c r="F380" s="120"/>
      <c r="G380" s="121"/>
      <c r="H380" s="120"/>
      <c r="I380" s="121"/>
      <c r="J380" s="121"/>
      <c r="K380" s="53"/>
      <c r="L380" s="120"/>
      <c r="M380" s="120"/>
      <c r="N380" s="120"/>
      <c r="O380" s="120"/>
      <c r="P380" s="120"/>
      <c r="Q380" s="120"/>
    </row>
    <row r="381" spans="6:17" x14ac:dyDescent="0.25">
      <c r="F381" s="120"/>
      <c r="G381" s="121"/>
      <c r="H381" s="120"/>
      <c r="I381" s="121"/>
      <c r="J381" s="121"/>
      <c r="K381" s="53"/>
      <c r="L381" s="120"/>
      <c r="M381" s="120"/>
      <c r="N381" s="120"/>
      <c r="O381" s="120"/>
      <c r="P381" s="120"/>
      <c r="Q381" s="120"/>
    </row>
    <row r="382" spans="6:17" x14ac:dyDescent="0.25">
      <c r="F382" s="120"/>
      <c r="G382" s="121"/>
      <c r="H382" s="120"/>
      <c r="I382" s="121"/>
      <c r="J382" s="121"/>
      <c r="K382" s="53"/>
      <c r="L382" s="120"/>
      <c r="M382" s="120"/>
      <c r="N382" s="120"/>
      <c r="O382" s="120"/>
      <c r="P382" s="120"/>
      <c r="Q382" s="120"/>
    </row>
    <row r="383" spans="6:17" x14ac:dyDescent="0.25">
      <c r="F383" s="120"/>
      <c r="G383" s="121"/>
      <c r="H383" s="120"/>
      <c r="I383" s="121"/>
      <c r="J383" s="121"/>
      <c r="K383" s="53"/>
      <c r="L383" s="120"/>
      <c r="M383" s="120"/>
      <c r="N383" s="120"/>
      <c r="O383" s="120"/>
      <c r="P383" s="120"/>
      <c r="Q383" s="120"/>
    </row>
    <row r="384" spans="6:17" x14ac:dyDescent="0.25">
      <c r="F384" s="120"/>
      <c r="G384" s="121"/>
      <c r="H384" s="120"/>
      <c r="I384" s="121"/>
      <c r="J384" s="121"/>
      <c r="K384" s="53"/>
      <c r="L384" s="120"/>
      <c r="M384" s="120"/>
      <c r="N384" s="120"/>
      <c r="O384" s="120"/>
      <c r="P384" s="120"/>
      <c r="Q384" s="120"/>
    </row>
    <row r="385" spans="6:17" x14ac:dyDescent="0.25">
      <c r="F385" s="120"/>
      <c r="G385" s="121"/>
      <c r="H385" s="120"/>
      <c r="I385" s="121"/>
      <c r="J385" s="121"/>
      <c r="K385" s="53"/>
      <c r="L385" s="120"/>
      <c r="M385" s="120"/>
      <c r="N385" s="120"/>
      <c r="O385" s="120"/>
      <c r="P385" s="120"/>
      <c r="Q385" s="120"/>
    </row>
    <row r="386" spans="6:17" x14ac:dyDescent="0.25">
      <c r="F386" s="120"/>
      <c r="G386" s="121"/>
      <c r="H386" s="120"/>
      <c r="I386" s="121"/>
      <c r="J386" s="121"/>
      <c r="K386" s="53"/>
      <c r="L386" s="120"/>
      <c r="M386" s="120"/>
      <c r="N386" s="120"/>
      <c r="O386" s="120"/>
      <c r="P386" s="120"/>
      <c r="Q386" s="120"/>
    </row>
    <row r="387" spans="6:17" x14ac:dyDescent="0.25">
      <c r="F387" s="120"/>
      <c r="G387" s="121"/>
      <c r="H387" s="120"/>
      <c r="I387" s="121"/>
      <c r="J387" s="121"/>
      <c r="K387" s="53"/>
      <c r="L387" s="120"/>
      <c r="M387" s="120"/>
      <c r="N387" s="120"/>
      <c r="O387" s="120"/>
      <c r="P387" s="120"/>
      <c r="Q387" s="120"/>
    </row>
    <row r="388" spans="6:17" x14ac:dyDescent="0.25">
      <c r="F388" s="120"/>
      <c r="G388" s="121"/>
      <c r="H388" s="120"/>
      <c r="I388" s="121"/>
      <c r="J388" s="121"/>
      <c r="K388" s="53"/>
      <c r="L388" s="120"/>
      <c r="M388" s="120"/>
      <c r="N388" s="120"/>
      <c r="O388" s="120"/>
      <c r="P388" s="120"/>
      <c r="Q388" s="120"/>
    </row>
    <row r="389" spans="6:17" x14ac:dyDescent="0.25">
      <c r="F389" s="120"/>
      <c r="G389" s="121"/>
      <c r="H389" s="120"/>
      <c r="I389" s="121"/>
      <c r="J389" s="121"/>
      <c r="K389" s="53"/>
      <c r="L389" s="120"/>
      <c r="M389" s="120"/>
      <c r="N389" s="120"/>
      <c r="O389" s="120"/>
      <c r="P389" s="120"/>
      <c r="Q389" s="120"/>
    </row>
    <row r="390" spans="6:17" x14ac:dyDescent="0.25">
      <c r="F390" s="120"/>
      <c r="G390" s="121"/>
      <c r="H390" s="120"/>
      <c r="I390" s="121"/>
      <c r="J390" s="121"/>
      <c r="K390" s="53"/>
      <c r="L390" s="120"/>
      <c r="M390" s="120"/>
      <c r="N390" s="120"/>
      <c r="O390" s="120"/>
      <c r="P390" s="120"/>
      <c r="Q390" s="120"/>
    </row>
    <row r="391" spans="6:17" x14ac:dyDescent="0.25">
      <c r="F391" s="120"/>
      <c r="G391" s="121"/>
      <c r="H391" s="120"/>
      <c r="I391" s="121"/>
      <c r="J391" s="121"/>
      <c r="K391" s="53"/>
      <c r="L391" s="120"/>
      <c r="M391" s="120"/>
      <c r="N391" s="120"/>
      <c r="O391" s="120"/>
      <c r="P391" s="120"/>
      <c r="Q391" s="120"/>
    </row>
    <row r="392" spans="6:17" x14ac:dyDescent="0.25">
      <c r="F392" s="120"/>
      <c r="G392" s="121"/>
      <c r="H392" s="120"/>
      <c r="I392" s="121"/>
      <c r="J392" s="121"/>
      <c r="K392" s="53"/>
      <c r="L392" s="120"/>
      <c r="M392" s="120"/>
      <c r="N392" s="120"/>
      <c r="O392" s="120"/>
      <c r="P392" s="120"/>
      <c r="Q392" s="120"/>
    </row>
    <row r="393" spans="6:17" x14ac:dyDescent="0.25">
      <c r="F393" s="120"/>
      <c r="G393" s="121"/>
      <c r="H393" s="120"/>
      <c r="I393" s="121"/>
      <c r="J393" s="121"/>
      <c r="K393" s="53"/>
      <c r="L393" s="120"/>
      <c r="M393" s="120"/>
      <c r="N393" s="120"/>
      <c r="O393" s="120"/>
      <c r="P393" s="120"/>
      <c r="Q393" s="120"/>
    </row>
    <row r="394" spans="6:17" x14ac:dyDescent="0.25">
      <c r="F394" s="120"/>
      <c r="G394" s="121"/>
      <c r="H394" s="120"/>
      <c r="I394" s="121"/>
      <c r="J394" s="121"/>
      <c r="K394" s="53"/>
      <c r="L394" s="120"/>
      <c r="M394" s="120"/>
      <c r="N394" s="120"/>
      <c r="O394" s="120"/>
      <c r="P394" s="120"/>
      <c r="Q394" s="120"/>
    </row>
    <row r="395" spans="6:17" x14ac:dyDescent="0.25">
      <c r="F395" s="120"/>
      <c r="G395" s="121"/>
      <c r="H395" s="120"/>
      <c r="I395" s="121"/>
      <c r="J395" s="121"/>
      <c r="K395" s="53"/>
      <c r="L395" s="120"/>
      <c r="M395" s="120"/>
      <c r="N395" s="120"/>
      <c r="O395" s="120"/>
      <c r="P395" s="120"/>
      <c r="Q395" s="120"/>
    </row>
    <row r="396" spans="6:17" x14ac:dyDescent="0.25">
      <c r="F396" s="120"/>
      <c r="G396" s="121"/>
      <c r="H396" s="120"/>
      <c r="I396" s="121"/>
      <c r="J396" s="121"/>
      <c r="K396" s="53"/>
      <c r="L396" s="120"/>
      <c r="M396" s="120"/>
      <c r="N396" s="120"/>
      <c r="O396" s="120"/>
      <c r="P396" s="120"/>
      <c r="Q396" s="120"/>
    </row>
    <row r="397" spans="6:17" x14ac:dyDescent="0.25">
      <c r="F397" s="120"/>
      <c r="G397" s="121"/>
      <c r="H397" s="120"/>
      <c r="I397" s="121"/>
      <c r="J397" s="121"/>
      <c r="K397" s="53"/>
      <c r="L397" s="120"/>
      <c r="M397" s="120"/>
      <c r="N397" s="120"/>
      <c r="O397" s="120"/>
      <c r="P397" s="120"/>
      <c r="Q397" s="120"/>
    </row>
    <row r="398" spans="6:17" x14ac:dyDescent="0.25">
      <c r="F398" s="120"/>
      <c r="G398" s="121"/>
      <c r="H398" s="120"/>
      <c r="I398" s="121"/>
      <c r="J398" s="121"/>
      <c r="K398" s="53"/>
      <c r="L398" s="120"/>
      <c r="M398" s="120"/>
      <c r="N398" s="120"/>
      <c r="O398" s="120"/>
      <c r="P398" s="120"/>
      <c r="Q398" s="120"/>
    </row>
    <row r="399" spans="6:17" x14ac:dyDescent="0.25">
      <c r="F399" s="120"/>
      <c r="G399" s="121"/>
      <c r="H399" s="120"/>
      <c r="I399" s="121"/>
      <c r="J399" s="121"/>
      <c r="K399" s="53"/>
      <c r="L399" s="120"/>
      <c r="M399" s="120"/>
      <c r="N399" s="120"/>
      <c r="O399" s="120"/>
      <c r="P399" s="120"/>
      <c r="Q399" s="120"/>
    </row>
    <row r="400" spans="6:17" x14ac:dyDescent="0.25">
      <c r="F400" s="120"/>
      <c r="G400" s="121"/>
      <c r="H400" s="120"/>
      <c r="I400" s="121"/>
      <c r="J400" s="121"/>
      <c r="K400" s="53"/>
      <c r="L400" s="120"/>
      <c r="M400" s="120"/>
      <c r="N400" s="120"/>
      <c r="O400" s="120"/>
      <c r="P400" s="120"/>
      <c r="Q400" s="120"/>
    </row>
    <row r="401" spans="6:17" x14ac:dyDescent="0.25">
      <c r="F401" s="120"/>
      <c r="G401" s="121"/>
      <c r="H401" s="120"/>
      <c r="I401" s="121"/>
      <c r="J401" s="121"/>
      <c r="K401" s="53"/>
      <c r="L401" s="120"/>
      <c r="M401" s="120"/>
      <c r="N401" s="120"/>
      <c r="O401" s="120"/>
      <c r="P401" s="120"/>
      <c r="Q401" s="120"/>
    </row>
    <row r="402" spans="6:17" x14ac:dyDescent="0.25">
      <c r="F402" s="120"/>
      <c r="G402" s="121"/>
      <c r="H402" s="120"/>
      <c r="I402" s="121"/>
      <c r="J402" s="121"/>
      <c r="K402" s="53"/>
      <c r="L402" s="120"/>
      <c r="M402" s="120"/>
      <c r="N402" s="120"/>
      <c r="O402" s="120"/>
      <c r="P402" s="120"/>
      <c r="Q402" s="120"/>
    </row>
    <row r="403" spans="6:17" x14ac:dyDescent="0.25">
      <c r="F403" s="120"/>
      <c r="G403" s="121"/>
      <c r="H403" s="120"/>
      <c r="I403" s="121"/>
      <c r="J403" s="121"/>
      <c r="K403" s="53"/>
      <c r="L403" s="120"/>
      <c r="M403" s="120"/>
      <c r="N403" s="120"/>
      <c r="O403" s="120"/>
      <c r="P403" s="120"/>
      <c r="Q403" s="120"/>
    </row>
    <row r="404" spans="6:17" x14ac:dyDescent="0.25">
      <c r="F404" s="120"/>
      <c r="G404" s="121"/>
      <c r="H404" s="120"/>
      <c r="I404" s="121"/>
      <c r="J404" s="121"/>
      <c r="K404" s="53"/>
      <c r="L404" s="120"/>
      <c r="M404" s="120"/>
      <c r="N404" s="120"/>
      <c r="O404" s="120"/>
      <c r="P404" s="120"/>
      <c r="Q404" s="120"/>
    </row>
    <row r="405" spans="6:17" x14ac:dyDescent="0.25">
      <c r="F405" s="120"/>
      <c r="G405" s="121"/>
      <c r="H405" s="120"/>
      <c r="I405" s="121"/>
      <c r="J405" s="121"/>
      <c r="K405" s="53"/>
      <c r="L405" s="120"/>
      <c r="M405" s="120"/>
      <c r="N405" s="120"/>
      <c r="O405" s="120"/>
      <c r="P405" s="120"/>
      <c r="Q405" s="120"/>
    </row>
    <row r="406" spans="6:17" x14ac:dyDescent="0.25">
      <c r="F406" s="120"/>
      <c r="G406" s="121"/>
      <c r="H406" s="120"/>
      <c r="I406" s="121"/>
      <c r="J406" s="121"/>
      <c r="K406" s="53"/>
      <c r="L406" s="120"/>
      <c r="M406" s="120"/>
      <c r="N406" s="120"/>
      <c r="O406" s="120"/>
      <c r="P406" s="120"/>
      <c r="Q406" s="120"/>
    </row>
    <row r="407" spans="6:17" x14ac:dyDescent="0.25">
      <c r="F407" s="120"/>
      <c r="G407" s="121"/>
      <c r="H407" s="120"/>
      <c r="I407" s="121"/>
      <c r="J407" s="121"/>
      <c r="K407" s="53"/>
      <c r="L407" s="120"/>
      <c r="M407" s="120"/>
      <c r="N407" s="120"/>
      <c r="O407" s="120"/>
      <c r="P407" s="120"/>
      <c r="Q407" s="120"/>
    </row>
    <row r="408" spans="6:17" x14ac:dyDescent="0.25">
      <c r="F408" s="120"/>
      <c r="G408" s="121"/>
      <c r="H408" s="120"/>
      <c r="I408" s="121"/>
      <c r="J408" s="121"/>
      <c r="K408" s="53"/>
      <c r="L408" s="120"/>
      <c r="M408" s="120"/>
      <c r="N408" s="120"/>
      <c r="O408" s="120"/>
      <c r="P408" s="120"/>
      <c r="Q408" s="120"/>
    </row>
    <row r="409" spans="6:17" x14ac:dyDescent="0.25">
      <c r="F409" s="120"/>
      <c r="G409" s="121"/>
      <c r="H409" s="120"/>
      <c r="I409" s="121"/>
      <c r="J409" s="121"/>
      <c r="K409" s="53"/>
      <c r="L409" s="120"/>
      <c r="M409" s="120"/>
      <c r="N409" s="120"/>
      <c r="O409" s="120"/>
      <c r="P409" s="120"/>
      <c r="Q409" s="120"/>
    </row>
    <row r="410" spans="6:17" x14ac:dyDescent="0.25">
      <c r="F410" s="120"/>
      <c r="G410" s="121"/>
      <c r="H410" s="120"/>
      <c r="I410" s="121"/>
      <c r="J410" s="121"/>
      <c r="K410" s="53"/>
      <c r="L410" s="120"/>
      <c r="M410" s="120"/>
      <c r="N410" s="120"/>
      <c r="O410" s="120"/>
      <c r="P410" s="120"/>
      <c r="Q410" s="120"/>
    </row>
    <row r="411" spans="6:17" x14ac:dyDescent="0.25">
      <c r="F411" s="120"/>
      <c r="G411" s="121"/>
      <c r="H411" s="120"/>
      <c r="I411" s="121"/>
      <c r="J411" s="121"/>
      <c r="K411" s="53"/>
      <c r="L411" s="120"/>
      <c r="M411" s="120"/>
      <c r="N411" s="120"/>
      <c r="O411" s="120"/>
      <c r="P411" s="120"/>
      <c r="Q411" s="120"/>
    </row>
    <row r="412" spans="6:17" x14ac:dyDescent="0.25">
      <c r="F412" s="120"/>
      <c r="G412" s="121"/>
      <c r="H412" s="120"/>
      <c r="I412" s="121"/>
      <c r="J412" s="121"/>
      <c r="K412" s="53"/>
      <c r="L412" s="120"/>
      <c r="M412" s="120"/>
      <c r="N412" s="120"/>
      <c r="O412" s="120"/>
      <c r="P412" s="120"/>
      <c r="Q412" s="120"/>
    </row>
    <row r="413" spans="6:17" x14ac:dyDescent="0.25">
      <c r="F413" s="120"/>
      <c r="G413" s="121"/>
      <c r="H413" s="120"/>
      <c r="I413" s="121"/>
      <c r="J413" s="121"/>
      <c r="K413" s="53"/>
      <c r="L413" s="120"/>
      <c r="M413" s="120"/>
      <c r="N413" s="120"/>
      <c r="O413" s="120"/>
      <c r="P413" s="120"/>
      <c r="Q413" s="120"/>
    </row>
    <row r="414" spans="6:17" x14ac:dyDescent="0.25">
      <c r="F414" s="120"/>
      <c r="G414" s="121"/>
      <c r="H414" s="120"/>
      <c r="I414" s="121"/>
      <c r="J414" s="121"/>
      <c r="K414" s="53"/>
      <c r="L414" s="120"/>
      <c r="M414" s="120"/>
      <c r="N414" s="120"/>
      <c r="O414" s="120"/>
      <c r="P414" s="120"/>
      <c r="Q414" s="120"/>
    </row>
    <row r="415" spans="6:17" x14ac:dyDescent="0.25">
      <c r="F415" s="120"/>
      <c r="G415" s="121"/>
      <c r="H415" s="120"/>
      <c r="I415" s="121"/>
      <c r="J415" s="121"/>
      <c r="K415" s="53"/>
      <c r="L415" s="120"/>
      <c r="M415" s="120"/>
      <c r="N415" s="120"/>
      <c r="O415" s="120"/>
      <c r="P415" s="120"/>
      <c r="Q415" s="120"/>
    </row>
    <row r="416" spans="6:17" x14ac:dyDescent="0.25">
      <c r="F416" s="120"/>
      <c r="G416" s="121"/>
      <c r="H416" s="120"/>
      <c r="I416" s="121"/>
      <c r="J416" s="121"/>
      <c r="K416" s="53"/>
      <c r="L416" s="120"/>
      <c r="M416" s="120"/>
      <c r="N416" s="120"/>
      <c r="O416" s="120"/>
      <c r="P416" s="120"/>
      <c r="Q416" s="120"/>
    </row>
    <row r="417" spans="6:17" x14ac:dyDescent="0.25">
      <c r="F417" s="120"/>
      <c r="G417" s="121"/>
      <c r="H417" s="120"/>
      <c r="I417" s="121"/>
      <c r="J417" s="121"/>
      <c r="K417" s="53"/>
      <c r="L417" s="120"/>
      <c r="M417" s="120"/>
      <c r="N417" s="120"/>
      <c r="O417" s="120"/>
      <c r="P417" s="120"/>
      <c r="Q417" s="120"/>
    </row>
    <row r="418" spans="6:17" x14ac:dyDescent="0.25">
      <c r="F418" s="120"/>
      <c r="G418" s="121"/>
      <c r="H418" s="120"/>
      <c r="I418" s="121"/>
      <c r="J418" s="121"/>
      <c r="K418" s="53"/>
      <c r="L418" s="120"/>
      <c r="M418" s="120"/>
      <c r="N418" s="120"/>
      <c r="O418" s="120"/>
      <c r="P418" s="120"/>
      <c r="Q418" s="120"/>
    </row>
    <row r="419" spans="6:17" x14ac:dyDescent="0.25">
      <c r="F419" s="120"/>
      <c r="G419" s="121"/>
      <c r="H419" s="120"/>
      <c r="I419" s="121"/>
      <c r="J419" s="121"/>
      <c r="K419" s="53"/>
      <c r="L419" s="120"/>
      <c r="M419" s="120"/>
      <c r="N419" s="120"/>
      <c r="O419" s="120"/>
      <c r="P419" s="120"/>
      <c r="Q419" s="120"/>
    </row>
    <row r="420" spans="6:17" x14ac:dyDescent="0.25">
      <c r="F420" s="120"/>
      <c r="G420" s="121"/>
      <c r="H420" s="120"/>
      <c r="I420" s="121"/>
      <c r="J420" s="121"/>
      <c r="K420" s="53"/>
      <c r="L420" s="120"/>
      <c r="M420" s="120"/>
      <c r="N420" s="120"/>
      <c r="O420" s="120"/>
      <c r="P420" s="120"/>
      <c r="Q420" s="120"/>
    </row>
    <row r="421" spans="6:17" x14ac:dyDescent="0.25">
      <c r="F421" s="120"/>
      <c r="G421" s="121"/>
      <c r="H421" s="120"/>
      <c r="I421" s="121"/>
      <c r="J421" s="121"/>
      <c r="K421" s="53"/>
      <c r="L421" s="120"/>
      <c r="M421" s="120"/>
      <c r="N421" s="120"/>
      <c r="O421" s="120"/>
      <c r="P421" s="120"/>
      <c r="Q421" s="120"/>
    </row>
    <row r="422" spans="6:17" x14ac:dyDescent="0.25">
      <c r="F422" s="120"/>
      <c r="G422" s="121"/>
      <c r="H422" s="120"/>
      <c r="I422" s="121"/>
      <c r="J422" s="121"/>
      <c r="K422" s="53"/>
      <c r="L422" s="120"/>
      <c r="M422" s="120"/>
      <c r="N422" s="120"/>
      <c r="O422" s="120"/>
      <c r="P422" s="120"/>
      <c r="Q422" s="120"/>
    </row>
    <row r="423" spans="6:17" x14ac:dyDescent="0.25">
      <c r="F423" s="120"/>
      <c r="G423" s="121"/>
      <c r="H423" s="120"/>
      <c r="I423" s="121"/>
      <c r="J423" s="121"/>
      <c r="K423" s="53"/>
      <c r="L423" s="120"/>
      <c r="M423" s="120"/>
      <c r="N423" s="120"/>
      <c r="O423" s="120"/>
      <c r="P423" s="120"/>
      <c r="Q423" s="120"/>
    </row>
    <row r="424" spans="6:17" x14ac:dyDescent="0.25">
      <c r="F424" s="120"/>
      <c r="G424" s="121"/>
      <c r="H424" s="120"/>
      <c r="I424" s="121"/>
      <c r="J424" s="121"/>
      <c r="K424" s="53"/>
      <c r="L424" s="120"/>
      <c r="M424" s="120"/>
      <c r="N424" s="120"/>
      <c r="O424" s="120"/>
      <c r="P424" s="120"/>
      <c r="Q424" s="120"/>
    </row>
    <row r="425" spans="6:17" x14ac:dyDescent="0.25">
      <c r="F425" s="120"/>
      <c r="G425" s="121"/>
      <c r="H425" s="120"/>
      <c r="I425" s="121"/>
      <c r="J425" s="121"/>
      <c r="K425" s="53"/>
      <c r="L425" s="120"/>
      <c r="M425" s="120"/>
      <c r="N425" s="120"/>
      <c r="O425" s="120"/>
      <c r="P425" s="120"/>
      <c r="Q425" s="120"/>
    </row>
    <row r="426" spans="6:17" x14ac:dyDescent="0.25">
      <c r="F426" s="120"/>
      <c r="G426" s="121"/>
      <c r="H426" s="120"/>
      <c r="I426" s="121"/>
      <c r="J426" s="121"/>
      <c r="K426" s="53"/>
      <c r="L426" s="120"/>
      <c r="M426" s="120"/>
      <c r="N426" s="120"/>
      <c r="O426" s="120"/>
      <c r="P426" s="120"/>
      <c r="Q426" s="120"/>
    </row>
    <row r="427" spans="6:17" x14ac:dyDescent="0.25">
      <c r="F427" s="120"/>
      <c r="G427" s="121"/>
      <c r="H427" s="120"/>
      <c r="I427" s="121"/>
      <c r="J427" s="121"/>
      <c r="K427" s="53"/>
      <c r="L427" s="120"/>
      <c r="M427" s="120"/>
      <c r="N427" s="120"/>
      <c r="O427" s="120"/>
      <c r="P427" s="120"/>
      <c r="Q427" s="120"/>
    </row>
    <row r="428" spans="6:17" x14ac:dyDescent="0.25">
      <c r="F428" s="120"/>
      <c r="G428" s="121"/>
      <c r="H428" s="120"/>
      <c r="I428" s="121"/>
      <c r="J428" s="121"/>
      <c r="K428" s="53"/>
      <c r="L428" s="120"/>
      <c r="M428" s="120"/>
      <c r="N428" s="120"/>
      <c r="O428" s="120"/>
      <c r="P428" s="120"/>
      <c r="Q428" s="120"/>
    </row>
    <row r="429" spans="6:17" x14ac:dyDescent="0.25">
      <c r="F429" s="120"/>
      <c r="G429" s="121"/>
      <c r="H429" s="120"/>
      <c r="I429" s="121"/>
      <c r="J429" s="121"/>
      <c r="K429" s="53"/>
      <c r="L429" s="120"/>
      <c r="M429" s="120"/>
      <c r="N429" s="120"/>
      <c r="O429" s="120"/>
      <c r="P429" s="120"/>
      <c r="Q429" s="120"/>
    </row>
    <row r="430" spans="6:17" x14ac:dyDescent="0.25">
      <c r="F430" s="120"/>
      <c r="G430" s="121"/>
      <c r="H430" s="120"/>
      <c r="I430" s="121"/>
      <c r="J430" s="121"/>
      <c r="K430" s="53"/>
      <c r="L430" s="120"/>
      <c r="M430" s="120"/>
      <c r="N430" s="120"/>
      <c r="O430" s="120"/>
      <c r="P430" s="120"/>
      <c r="Q430" s="120"/>
    </row>
    <row r="431" spans="6:17" x14ac:dyDescent="0.25">
      <c r="F431" s="120"/>
      <c r="G431" s="121"/>
      <c r="H431" s="120"/>
      <c r="I431" s="121"/>
      <c r="J431" s="121"/>
      <c r="K431" s="53"/>
      <c r="L431" s="120"/>
      <c r="M431" s="120"/>
      <c r="N431" s="120"/>
      <c r="O431" s="120"/>
      <c r="P431" s="120"/>
      <c r="Q431" s="120"/>
    </row>
    <row r="432" spans="6:17" x14ac:dyDescent="0.25">
      <c r="F432" s="120"/>
      <c r="G432" s="121"/>
      <c r="H432" s="120"/>
      <c r="I432" s="121"/>
      <c r="J432" s="121"/>
      <c r="K432" s="53"/>
      <c r="L432" s="120"/>
      <c r="M432" s="120"/>
      <c r="N432" s="120"/>
      <c r="O432" s="120"/>
      <c r="P432" s="120"/>
      <c r="Q432" s="120"/>
    </row>
    <row r="433" spans="6:17" x14ac:dyDescent="0.25">
      <c r="F433" s="120"/>
      <c r="G433" s="121"/>
      <c r="H433" s="120"/>
      <c r="I433" s="121"/>
      <c r="J433" s="121"/>
      <c r="K433" s="53"/>
      <c r="L433" s="120"/>
      <c r="M433" s="120"/>
      <c r="N433" s="120"/>
      <c r="O433" s="120"/>
      <c r="P433" s="120"/>
      <c r="Q433" s="120"/>
    </row>
    <row r="434" spans="6:17" x14ac:dyDescent="0.25">
      <c r="F434" s="120"/>
      <c r="G434" s="121"/>
      <c r="H434" s="120"/>
      <c r="I434" s="121"/>
      <c r="J434" s="121"/>
      <c r="K434" s="53"/>
      <c r="L434" s="120"/>
      <c r="M434" s="120"/>
      <c r="N434" s="120"/>
      <c r="O434" s="120"/>
      <c r="P434" s="120"/>
      <c r="Q434" s="120"/>
    </row>
    <row r="435" spans="6:17" x14ac:dyDescent="0.25">
      <c r="F435" s="120"/>
      <c r="G435" s="121"/>
      <c r="H435" s="120"/>
      <c r="I435" s="121"/>
      <c r="J435" s="121"/>
      <c r="K435" s="53"/>
      <c r="L435" s="120"/>
      <c r="M435" s="120"/>
      <c r="N435" s="120"/>
      <c r="O435" s="120"/>
      <c r="P435" s="120"/>
      <c r="Q435" s="120"/>
    </row>
    <row r="436" spans="6:17" x14ac:dyDescent="0.25">
      <c r="F436" s="120"/>
      <c r="G436" s="121"/>
      <c r="H436" s="120"/>
      <c r="I436" s="121"/>
      <c r="J436" s="121"/>
      <c r="K436" s="53"/>
      <c r="L436" s="120"/>
      <c r="M436" s="120"/>
      <c r="N436" s="120"/>
      <c r="O436" s="120"/>
      <c r="P436" s="120"/>
      <c r="Q436" s="120"/>
    </row>
    <row r="437" spans="6:17" x14ac:dyDescent="0.25">
      <c r="F437" s="120"/>
      <c r="G437" s="121"/>
      <c r="H437" s="120"/>
      <c r="I437" s="121"/>
      <c r="J437" s="121"/>
      <c r="K437" s="53"/>
      <c r="L437" s="120"/>
      <c r="M437" s="120"/>
      <c r="N437" s="120"/>
      <c r="O437" s="120"/>
      <c r="P437" s="120"/>
      <c r="Q437" s="120"/>
    </row>
    <row r="438" spans="6:17" x14ac:dyDescent="0.25">
      <c r="F438" s="120"/>
      <c r="G438" s="121"/>
      <c r="H438" s="120"/>
      <c r="I438" s="121"/>
      <c r="J438" s="121"/>
      <c r="K438" s="53"/>
      <c r="L438" s="120"/>
      <c r="M438" s="120"/>
      <c r="N438" s="120"/>
      <c r="O438" s="120"/>
      <c r="P438" s="120"/>
      <c r="Q438" s="120"/>
    </row>
    <row r="439" spans="6:17" x14ac:dyDescent="0.25">
      <c r="F439" s="120"/>
      <c r="G439" s="121"/>
      <c r="H439" s="120"/>
      <c r="I439" s="121"/>
      <c r="J439" s="121"/>
      <c r="K439" s="53"/>
      <c r="L439" s="120"/>
      <c r="M439" s="120"/>
      <c r="N439" s="120"/>
      <c r="O439" s="120"/>
      <c r="P439" s="120"/>
      <c r="Q439" s="120"/>
    </row>
    <row r="440" spans="6:17" x14ac:dyDescent="0.25">
      <c r="F440" s="120"/>
      <c r="G440" s="121"/>
      <c r="H440" s="120"/>
      <c r="I440" s="121"/>
      <c r="J440" s="121"/>
      <c r="K440" s="53"/>
      <c r="L440" s="120"/>
      <c r="M440" s="120"/>
      <c r="N440" s="120"/>
      <c r="O440" s="120"/>
      <c r="P440" s="120"/>
      <c r="Q440" s="120"/>
    </row>
    <row r="441" spans="6:17" x14ac:dyDescent="0.25">
      <c r="F441" s="120"/>
      <c r="G441" s="121"/>
      <c r="H441" s="120"/>
      <c r="I441" s="121"/>
      <c r="J441" s="121"/>
      <c r="K441" s="53"/>
      <c r="L441" s="120"/>
      <c r="M441" s="120"/>
      <c r="N441" s="120"/>
      <c r="O441" s="120"/>
      <c r="P441" s="120"/>
      <c r="Q441" s="120"/>
    </row>
    <row r="442" spans="6:17" x14ac:dyDescent="0.25">
      <c r="F442" s="120"/>
      <c r="G442" s="121"/>
      <c r="H442" s="120"/>
      <c r="I442" s="121"/>
      <c r="J442" s="121"/>
      <c r="K442" s="53"/>
      <c r="L442" s="120"/>
      <c r="M442" s="120"/>
      <c r="N442" s="120"/>
      <c r="O442" s="120"/>
      <c r="P442" s="120"/>
      <c r="Q442" s="120"/>
    </row>
    <row r="443" spans="6:17" x14ac:dyDescent="0.25">
      <c r="F443" s="120"/>
      <c r="G443" s="121"/>
      <c r="H443" s="120"/>
      <c r="I443" s="121"/>
      <c r="J443" s="121"/>
      <c r="K443" s="53"/>
      <c r="L443" s="120"/>
      <c r="M443" s="120"/>
      <c r="N443" s="120"/>
      <c r="O443" s="120"/>
      <c r="P443" s="120"/>
      <c r="Q443" s="120"/>
    </row>
    <row r="444" spans="6:17" x14ac:dyDescent="0.25">
      <c r="F444" s="120"/>
      <c r="G444" s="121"/>
      <c r="H444" s="120"/>
      <c r="I444" s="121"/>
      <c r="J444" s="121"/>
      <c r="K444" s="53"/>
      <c r="L444" s="120"/>
      <c r="M444" s="120"/>
      <c r="N444" s="120"/>
      <c r="O444" s="120"/>
      <c r="P444" s="120"/>
      <c r="Q444" s="120"/>
    </row>
    <row r="445" spans="6:17" x14ac:dyDescent="0.25">
      <c r="F445" s="120"/>
      <c r="G445" s="121"/>
      <c r="H445" s="120"/>
      <c r="I445" s="121"/>
      <c r="J445" s="121"/>
      <c r="K445" s="53"/>
      <c r="L445" s="120"/>
      <c r="M445" s="120"/>
      <c r="N445" s="120"/>
      <c r="O445" s="120"/>
      <c r="P445" s="120"/>
      <c r="Q445" s="120"/>
    </row>
    <row r="446" spans="6:17" x14ac:dyDescent="0.25">
      <c r="F446" s="120"/>
      <c r="G446" s="121"/>
      <c r="H446" s="120"/>
      <c r="I446" s="121"/>
      <c r="J446" s="121"/>
      <c r="K446" s="53"/>
      <c r="L446" s="120"/>
      <c r="M446" s="120"/>
      <c r="N446" s="120"/>
      <c r="O446" s="120"/>
      <c r="P446" s="120"/>
      <c r="Q446" s="120"/>
    </row>
    <row r="447" spans="6:17" x14ac:dyDescent="0.25">
      <c r="F447" s="120"/>
      <c r="G447" s="121"/>
      <c r="H447" s="120"/>
      <c r="I447" s="121"/>
      <c r="J447" s="121"/>
      <c r="K447" s="53"/>
      <c r="L447" s="120"/>
      <c r="M447" s="120"/>
      <c r="N447" s="120"/>
      <c r="O447" s="120"/>
      <c r="P447" s="120"/>
      <c r="Q447" s="120"/>
    </row>
    <row r="448" spans="6:17" x14ac:dyDescent="0.25">
      <c r="F448" s="120"/>
      <c r="G448" s="121"/>
      <c r="H448" s="120"/>
      <c r="I448" s="121"/>
      <c r="J448" s="121"/>
      <c r="K448" s="53"/>
      <c r="L448" s="120"/>
      <c r="M448" s="120"/>
      <c r="N448" s="120"/>
      <c r="O448" s="120"/>
      <c r="P448" s="120"/>
      <c r="Q448" s="120"/>
    </row>
    <row r="449" spans="6:17" x14ac:dyDescent="0.25">
      <c r="F449" s="120"/>
      <c r="G449" s="121"/>
      <c r="H449" s="120"/>
      <c r="I449" s="121"/>
      <c r="J449" s="121"/>
      <c r="K449" s="53"/>
      <c r="L449" s="120"/>
      <c r="M449" s="120"/>
      <c r="N449" s="120"/>
      <c r="O449" s="120"/>
      <c r="P449" s="120"/>
      <c r="Q449" s="120"/>
    </row>
    <row r="450" spans="6:17" x14ac:dyDescent="0.25">
      <c r="F450" s="120"/>
      <c r="G450" s="121"/>
      <c r="H450" s="120"/>
      <c r="I450" s="121"/>
      <c r="J450" s="121"/>
      <c r="K450" s="53"/>
      <c r="L450" s="120"/>
      <c r="M450" s="120"/>
      <c r="N450" s="120"/>
      <c r="O450" s="120"/>
      <c r="P450" s="120"/>
      <c r="Q450" s="120"/>
    </row>
    <row r="451" spans="6:17" x14ac:dyDescent="0.25">
      <c r="F451" s="120"/>
      <c r="G451" s="121"/>
      <c r="H451" s="120"/>
      <c r="I451" s="121"/>
      <c r="J451" s="121"/>
      <c r="K451" s="53"/>
      <c r="L451" s="120"/>
      <c r="M451" s="120"/>
      <c r="N451" s="120"/>
      <c r="O451" s="120"/>
      <c r="P451" s="120"/>
      <c r="Q451" s="120"/>
    </row>
    <row r="452" spans="6:17" x14ac:dyDescent="0.25">
      <c r="F452" s="120"/>
      <c r="G452" s="121"/>
      <c r="H452" s="120"/>
      <c r="I452" s="121"/>
      <c r="J452" s="121"/>
      <c r="K452" s="53"/>
      <c r="L452" s="120"/>
      <c r="M452" s="120"/>
      <c r="N452" s="120"/>
      <c r="O452" s="120"/>
      <c r="P452" s="120"/>
      <c r="Q452" s="120"/>
    </row>
    <row r="453" spans="6:17" x14ac:dyDescent="0.25">
      <c r="F453" s="120"/>
      <c r="G453" s="121"/>
      <c r="H453" s="120"/>
      <c r="I453" s="121"/>
      <c r="J453" s="121"/>
      <c r="K453" s="53"/>
      <c r="L453" s="120"/>
      <c r="M453" s="120"/>
      <c r="N453" s="120"/>
      <c r="O453" s="120"/>
      <c r="P453" s="120"/>
      <c r="Q453" s="120"/>
    </row>
    <row r="454" spans="6:17" x14ac:dyDescent="0.25">
      <c r="F454" s="120"/>
      <c r="G454" s="121"/>
      <c r="H454" s="120"/>
      <c r="I454" s="121"/>
      <c r="J454" s="121"/>
      <c r="K454" s="53"/>
      <c r="L454" s="120"/>
      <c r="M454" s="120"/>
      <c r="N454" s="120"/>
      <c r="O454" s="120"/>
      <c r="P454" s="120"/>
      <c r="Q454" s="120"/>
    </row>
    <row r="455" spans="6:17" x14ac:dyDescent="0.25">
      <c r="F455" s="120"/>
      <c r="G455" s="121"/>
      <c r="H455" s="120"/>
      <c r="I455" s="121"/>
      <c r="J455" s="121"/>
      <c r="K455" s="53"/>
      <c r="L455" s="120"/>
      <c r="M455" s="120"/>
      <c r="N455" s="120"/>
      <c r="O455" s="120"/>
      <c r="P455" s="120"/>
      <c r="Q455" s="120"/>
    </row>
    <row r="456" spans="6:17" x14ac:dyDescent="0.25">
      <c r="F456" s="120"/>
      <c r="G456" s="121"/>
      <c r="H456" s="120"/>
      <c r="I456" s="121"/>
      <c r="J456" s="121"/>
      <c r="K456" s="53"/>
      <c r="L456" s="120"/>
      <c r="M456" s="120"/>
      <c r="N456" s="120"/>
      <c r="O456" s="120"/>
      <c r="P456" s="120"/>
      <c r="Q456" s="120"/>
    </row>
    <row r="457" spans="6:17" x14ac:dyDescent="0.25">
      <c r="F457" s="120"/>
      <c r="G457" s="121"/>
      <c r="H457" s="120"/>
      <c r="I457" s="121"/>
      <c r="J457" s="121"/>
      <c r="K457" s="53"/>
      <c r="L457" s="120"/>
      <c r="M457" s="120"/>
      <c r="N457" s="120"/>
      <c r="O457" s="120"/>
      <c r="P457" s="120"/>
      <c r="Q457" s="120"/>
    </row>
    <row r="458" spans="6:17" x14ac:dyDescent="0.25">
      <c r="F458" s="120"/>
      <c r="G458" s="121"/>
      <c r="H458" s="120"/>
      <c r="I458" s="121"/>
      <c r="J458" s="121"/>
      <c r="K458" s="53"/>
      <c r="L458" s="120"/>
      <c r="M458" s="120"/>
      <c r="N458" s="120"/>
      <c r="O458" s="120"/>
      <c r="P458" s="120"/>
      <c r="Q458" s="120"/>
    </row>
    <row r="459" spans="6:17" x14ac:dyDescent="0.25">
      <c r="F459" s="120"/>
      <c r="G459" s="121"/>
      <c r="H459" s="120"/>
      <c r="I459" s="121"/>
      <c r="J459" s="121"/>
      <c r="K459" s="53"/>
      <c r="L459" s="120"/>
      <c r="M459" s="120"/>
      <c r="N459" s="120"/>
      <c r="O459" s="120"/>
      <c r="P459" s="120"/>
      <c r="Q459" s="120"/>
    </row>
    <row r="460" spans="6:17" x14ac:dyDescent="0.25">
      <c r="F460" s="120"/>
      <c r="G460" s="121"/>
      <c r="H460" s="120"/>
      <c r="I460" s="121"/>
      <c r="J460" s="121"/>
      <c r="K460" s="53"/>
      <c r="L460" s="120"/>
      <c r="M460" s="120"/>
      <c r="N460" s="120"/>
      <c r="O460" s="120"/>
      <c r="P460" s="120"/>
      <c r="Q460" s="120"/>
    </row>
    <row r="461" spans="6:17" x14ac:dyDescent="0.25">
      <c r="F461" s="120"/>
      <c r="G461" s="121"/>
      <c r="H461" s="120"/>
      <c r="I461" s="121"/>
      <c r="J461" s="121"/>
      <c r="K461" s="53"/>
      <c r="L461" s="120"/>
      <c r="M461" s="120"/>
      <c r="N461" s="120"/>
      <c r="O461" s="120"/>
      <c r="P461" s="120"/>
      <c r="Q461" s="120"/>
    </row>
    <row r="462" spans="6:17" x14ac:dyDescent="0.25">
      <c r="F462" s="120"/>
      <c r="G462" s="121"/>
      <c r="H462" s="120"/>
      <c r="I462" s="121"/>
      <c r="J462" s="121"/>
      <c r="K462" s="53"/>
      <c r="L462" s="120"/>
      <c r="M462" s="120"/>
      <c r="N462" s="120"/>
      <c r="O462" s="120"/>
      <c r="P462" s="120"/>
      <c r="Q462" s="120"/>
    </row>
    <row r="463" spans="6:17" x14ac:dyDescent="0.25">
      <c r="F463" s="120"/>
      <c r="G463" s="121"/>
      <c r="H463" s="120"/>
      <c r="I463" s="121"/>
      <c r="J463" s="121"/>
      <c r="K463" s="53"/>
      <c r="L463" s="120"/>
      <c r="M463" s="120"/>
      <c r="N463" s="120"/>
      <c r="O463" s="120"/>
      <c r="P463" s="120"/>
      <c r="Q463" s="120"/>
    </row>
    <row r="464" spans="6:17" x14ac:dyDescent="0.25">
      <c r="F464" s="120"/>
      <c r="G464" s="121"/>
      <c r="H464" s="120"/>
      <c r="I464" s="121"/>
      <c r="J464" s="121"/>
      <c r="K464" s="53"/>
      <c r="L464" s="120"/>
      <c r="M464" s="120"/>
      <c r="N464" s="120"/>
      <c r="O464" s="120"/>
      <c r="P464" s="120"/>
      <c r="Q464" s="120"/>
    </row>
    <row r="465" spans="6:17" x14ac:dyDescent="0.25">
      <c r="F465" s="120"/>
      <c r="G465" s="121"/>
      <c r="H465" s="120"/>
      <c r="I465" s="121"/>
      <c r="J465" s="121"/>
      <c r="K465" s="53"/>
      <c r="L465" s="120"/>
      <c r="M465" s="120"/>
      <c r="N465" s="120"/>
      <c r="O465" s="120"/>
      <c r="P465" s="120"/>
      <c r="Q465" s="120"/>
    </row>
    <row r="466" spans="6:17" x14ac:dyDescent="0.25">
      <c r="F466" s="120"/>
      <c r="G466" s="121"/>
      <c r="H466" s="120"/>
      <c r="I466" s="121"/>
      <c r="J466" s="121"/>
      <c r="K466" s="53"/>
      <c r="L466" s="120"/>
      <c r="M466" s="120"/>
      <c r="N466" s="120"/>
      <c r="O466" s="120"/>
      <c r="P466" s="120"/>
      <c r="Q466" s="120"/>
    </row>
    <row r="467" spans="6:17" x14ac:dyDescent="0.25">
      <c r="F467" s="120"/>
      <c r="G467" s="121"/>
      <c r="H467" s="120"/>
      <c r="I467" s="121"/>
      <c r="J467" s="121"/>
      <c r="K467" s="53"/>
      <c r="L467" s="120"/>
      <c r="M467" s="120"/>
      <c r="N467" s="120"/>
      <c r="O467" s="120"/>
      <c r="P467" s="120"/>
      <c r="Q467" s="120"/>
    </row>
    <row r="468" spans="6:17" x14ac:dyDescent="0.25">
      <c r="F468" s="120"/>
      <c r="G468" s="121"/>
      <c r="H468" s="120"/>
      <c r="I468" s="121"/>
      <c r="J468" s="121"/>
      <c r="K468" s="53"/>
      <c r="L468" s="120"/>
      <c r="M468" s="120"/>
      <c r="N468" s="120"/>
      <c r="O468" s="120"/>
      <c r="P468" s="120"/>
      <c r="Q468" s="120"/>
    </row>
    <row r="469" spans="6:17" x14ac:dyDescent="0.25">
      <c r="F469" s="120"/>
      <c r="G469" s="121"/>
      <c r="H469" s="120"/>
      <c r="I469" s="121"/>
      <c r="J469" s="121"/>
      <c r="K469" s="53"/>
      <c r="L469" s="120"/>
      <c r="M469" s="120"/>
      <c r="N469" s="120"/>
      <c r="O469" s="120"/>
      <c r="P469" s="120"/>
      <c r="Q469" s="120"/>
    </row>
    <row r="470" spans="6:17" x14ac:dyDescent="0.25">
      <c r="F470" s="120"/>
      <c r="G470" s="121"/>
      <c r="H470" s="120"/>
      <c r="I470" s="121"/>
      <c r="J470" s="121"/>
      <c r="K470" s="53"/>
      <c r="L470" s="120"/>
      <c r="M470" s="120"/>
      <c r="N470" s="120"/>
      <c r="O470" s="120"/>
      <c r="P470" s="120"/>
      <c r="Q470" s="120"/>
    </row>
    <row r="471" spans="6:17" x14ac:dyDescent="0.25">
      <c r="F471" s="120"/>
      <c r="G471" s="121"/>
      <c r="H471" s="120"/>
      <c r="I471" s="121"/>
      <c r="J471" s="121"/>
      <c r="K471" s="53"/>
      <c r="L471" s="120"/>
      <c r="M471" s="120"/>
      <c r="N471" s="120"/>
      <c r="O471" s="120"/>
      <c r="P471" s="120"/>
      <c r="Q471" s="120"/>
    </row>
    <row r="472" spans="6:17" x14ac:dyDescent="0.25">
      <c r="F472" s="120"/>
      <c r="G472" s="121"/>
      <c r="H472" s="120"/>
      <c r="I472" s="121"/>
      <c r="J472" s="121"/>
      <c r="K472" s="53"/>
      <c r="L472" s="120"/>
      <c r="M472" s="120"/>
      <c r="N472" s="120"/>
      <c r="O472" s="120"/>
      <c r="P472" s="120"/>
      <c r="Q472" s="120"/>
    </row>
    <row r="473" spans="6:17" x14ac:dyDescent="0.25">
      <c r="F473" s="120"/>
      <c r="G473" s="121"/>
      <c r="H473" s="120"/>
      <c r="I473" s="121"/>
      <c r="J473" s="121"/>
      <c r="K473" s="53"/>
      <c r="L473" s="120"/>
      <c r="M473" s="120"/>
      <c r="N473" s="120"/>
      <c r="O473" s="120"/>
      <c r="P473" s="120"/>
      <c r="Q473" s="120"/>
    </row>
    <row r="474" spans="6:17" x14ac:dyDescent="0.25">
      <c r="F474" s="120"/>
      <c r="G474" s="121"/>
      <c r="H474" s="120"/>
      <c r="I474" s="121"/>
      <c r="J474" s="121"/>
      <c r="K474" s="53"/>
      <c r="L474" s="120"/>
      <c r="M474" s="120"/>
      <c r="N474" s="120"/>
      <c r="O474" s="120"/>
      <c r="P474" s="120"/>
      <c r="Q474" s="120"/>
    </row>
    <row r="475" spans="6:17" x14ac:dyDescent="0.25">
      <c r="F475" s="120"/>
      <c r="G475" s="121"/>
      <c r="H475" s="120"/>
      <c r="I475" s="121"/>
      <c r="J475" s="121"/>
      <c r="K475" s="53"/>
      <c r="L475" s="120"/>
      <c r="M475" s="120"/>
      <c r="N475" s="120"/>
      <c r="O475" s="120"/>
      <c r="P475" s="120"/>
      <c r="Q475" s="120"/>
    </row>
    <row r="476" spans="6:17" x14ac:dyDescent="0.25">
      <c r="F476" s="120"/>
      <c r="G476" s="121"/>
      <c r="H476" s="120"/>
      <c r="I476" s="121"/>
      <c r="J476" s="121"/>
      <c r="K476" s="53"/>
      <c r="L476" s="120"/>
      <c r="M476" s="120"/>
      <c r="N476" s="120"/>
      <c r="O476" s="120"/>
      <c r="P476" s="120"/>
      <c r="Q476" s="120"/>
    </row>
    <row r="477" spans="6:17" x14ac:dyDescent="0.25">
      <c r="F477" s="120"/>
      <c r="G477" s="121"/>
      <c r="H477" s="120"/>
      <c r="I477" s="121"/>
      <c r="J477" s="121"/>
      <c r="K477" s="53"/>
      <c r="L477" s="120"/>
      <c r="M477" s="120"/>
      <c r="N477" s="120"/>
      <c r="O477" s="120"/>
      <c r="P477" s="120"/>
      <c r="Q477" s="120"/>
    </row>
    <row r="478" spans="6:17" x14ac:dyDescent="0.25">
      <c r="F478" s="120"/>
      <c r="G478" s="121"/>
      <c r="H478" s="120"/>
      <c r="I478" s="121"/>
      <c r="J478" s="121"/>
      <c r="K478" s="53"/>
      <c r="L478" s="120"/>
      <c r="M478" s="120"/>
      <c r="N478" s="120"/>
      <c r="O478" s="120"/>
      <c r="P478" s="120"/>
      <c r="Q478" s="120"/>
    </row>
    <row r="479" spans="6:17" x14ac:dyDescent="0.25">
      <c r="F479" s="120"/>
      <c r="G479" s="121"/>
      <c r="H479" s="120"/>
      <c r="I479" s="121"/>
      <c r="J479" s="121"/>
      <c r="K479" s="53"/>
      <c r="L479" s="120"/>
      <c r="M479" s="120"/>
      <c r="N479" s="120"/>
      <c r="O479" s="120"/>
      <c r="P479" s="120"/>
      <c r="Q479" s="120"/>
    </row>
    <row r="480" spans="6:17" x14ac:dyDescent="0.25">
      <c r="F480" s="120"/>
      <c r="G480" s="121"/>
      <c r="H480" s="120"/>
      <c r="I480" s="121"/>
      <c r="J480" s="121"/>
      <c r="K480" s="53"/>
      <c r="L480" s="120"/>
      <c r="M480" s="120"/>
      <c r="N480" s="120"/>
      <c r="O480" s="120"/>
      <c r="P480" s="120"/>
      <c r="Q480" s="120"/>
    </row>
    <row r="481" spans="6:17" x14ac:dyDescent="0.25">
      <c r="F481" s="120"/>
      <c r="G481" s="121"/>
      <c r="H481" s="120"/>
      <c r="I481" s="121"/>
      <c r="J481" s="121"/>
      <c r="K481" s="53"/>
      <c r="L481" s="120"/>
      <c r="M481" s="120"/>
      <c r="N481" s="120"/>
      <c r="O481" s="120"/>
      <c r="P481" s="120"/>
      <c r="Q481" s="120"/>
    </row>
    <row r="482" spans="6:17" x14ac:dyDescent="0.25">
      <c r="F482" s="120"/>
      <c r="G482" s="121"/>
      <c r="H482" s="120"/>
      <c r="I482" s="121"/>
      <c r="J482" s="121"/>
      <c r="K482" s="53"/>
      <c r="L482" s="120"/>
      <c r="M482" s="120"/>
      <c r="N482" s="120"/>
      <c r="O482" s="120"/>
      <c r="P482" s="120"/>
      <c r="Q482" s="120"/>
    </row>
    <row r="483" spans="6:17" x14ac:dyDescent="0.25">
      <c r="F483" s="120"/>
      <c r="G483" s="121"/>
      <c r="H483" s="120"/>
      <c r="I483" s="121"/>
      <c r="J483" s="121"/>
      <c r="K483" s="53"/>
      <c r="L483" s="120"/>
      <c r="M483" s="120"/>
      <c r="N483" s="120"/>
      <c r="O483" s="120"/>
      <c r="P483" s="120"/>
      <c r="Q483" s="120"/>
    </row>
    <row r="484" spans="6:17" x14ac:dyDescent="0.25">
      <c r="F484" s="120"/>
      <c r="G484" s="121"/>
      <c r="H484" s="120"/>
      <c r="I484" s="121"/>
      <c r="J484" s="121"/>
      <c r="K484" s="53"/>
      <c r="L484" s="120"/>
      <c r="M484" s="120"/>
      <c r="N484" s="120"/>
      <c r="O484" s="120"/>
      <c r="P484" s="120"/>
      <c r="Q484" s="120"/>
    </row>
    <row r="485" spans="6:17" x14ac:dyDescent="0.25">
      <c r="F485" s="120"/>
      <c r="G485" s="121"/>
      <c r="H485" s="120"/>
      <c r="I485" s="121"/>
      <c r="J485" s="121"/>
      <c r="K485" s="53"/>
      <c r="L485" s="120"/>
      <c r="M485" s="120"/>
      <c r="N485" s="120"/>
      <c r="O485" s="120"/>
      <c r="P485" s="120"/>
      <c r="Q485" s="120"/>
    </row>
    <row r="486" spans="6:17" x14ac:dyDescent="0.25">
      <c r="F486" s="120"/>
      <c r="G486" s="121"/>
      <c r="H486" s="120"/>
      <c r="I486" s="121"/>
      <c r="J486" s="121"/>
      <c r="K486" s="53"/>
      <c r="L486" s="120"/>
      <c r="M486" s="120"/>
      <c r="N486" s="120"/>
      <c r="O486" s="120"/>
      <c r="P486" s="120"/>
      <c r="Q486" s="120"/>
    </row>
    <row r="487" spans="6:17" x14ac:dyDescent="0.25">
      <c r="F487" s="120"/>
      <c r="G487" s="121"/>
      <c r="H487" s="120"/>
      <c r="I487" s="121"/>
      <c r="J487" s="121"/>
      <c r="K487" s="53"/>
      <c r="L487" s="120"/>
      <c r="M487" s="120"/>
      <c r="N487" s="120"/>
      <c r="O487" s="120"/>
      <c r="P487" s="120"/>
      <c r="Q487" s="120"/>
    </row>
    <row r="488" spans="6:17" x14ac:dyDescent="0.25">
      <c r="F488" s="120"/>
      <c r="G488" s="121"/>
      <c r="H488" s="120"/>
      <c r="I488" s="121"/>
      <c r="J488" s="121"/>
      <c r="K488" s="53"/>
      <c r="L488" s="120"/>
      <c r="M488" s="120"/>
      <c r="N488" s="120"/>
      <c r="O488" s="120"/>
      <c r="P488" s="120"/>
      <c r="Q488" s="120"/>
    </row>
    <row r="489" spans="6:17" x14ac:dyDescent="0.25">
      <c r="F489" s="120"/>
      <c r="G489" s="121"/>
      <c r="H489" s="120"/>
      <c r="I489" s="121"/>
      <c r="J489" s="121"/>
      <c r="K489" s="53"/>
      <c r="L489" s="120"/>
      <c r="M489" s="120"/>
      <c r="N489" s="120"/>
      <c r="O489" s="120"/>
      <c r="P489" s="120"/>
      <c r="Q489" s="120"/>
    </row>
    <row r="490" spans="6:17" x14ac:dyDescent="0.25">
      <c r="F490" s="120"/>
      <c r="G490" s="121"/>
      <c r="H490" s="120"/>
      <c r="I490" s="121"/>
      <c r="J490" s="121"/>
      <c r="K490" s="53"/>
      <c r="L490" s="120"/>
      <c r="M490" s="120"/>
      <c r="N490" s="120"/>
      <c r="O490" s="120"/>
      <c r="P490" s="120"/>
      <c r="Q490" s="120"/>
    </row>
    <row r="491" spans="6:17" x14ac:dyDescent="0.25">
      <c r="F491" s="120"/>
      <c r="G491" s="121"/>
      <c r="H491" s="120"/>
      <c r="I491" s="121"/>
      <c r="J491" s="121"/>
      <c r="K491" s="53"/>
      <c r="L491" s="120"/>
      <c r="M491" s="120"/>
      <c r="N491" s="120"/>
      <c r="O491" s="120"/>
      <c r="P491" s="120"/>
      <c r="Q491" s="120"/>
    </row>
    <row r="492" spans="6:17" x14ac:dyDescent="0.25">
      <c r="F492" s="120"/>
      <c r="G492" s="121"/>
      <c r="H492" s="120"/>
      <c r="I492" s="121"/>
      <c r="J492" s="121"/>
      <c r="K492" s="53"/>
      <c r="L492" s="120"/>
      <c r="M492" s="120"/>
      <c r="N492" s="120"/>
      <c r="O492" s="120"/>
      <c r="P492" s="120"/>
      <c r="Q492" s="120"/>
    </row>
    <row r="493" spans="6:17" x14ac:dyDescent="0.25">
      <c r="F493" s="120"/>
      <c r="G493" s="121"/>
      <c r="H493" s="120"/>
      <c r="I493" s="121"/>
      <c r="J493" s="121"/>
      <c r="K493" s="53"/>
      <c r="L493" s="120"/>
      <c r="M493" s="120"/>
      <c r="N493" s="120"/>
      <c r="O493" s="120"/>
      <c r="P493" s="120"/>
      <c r="Q493" s="120"/>
    </row>
    <row r="494" spans="6:17" x14ac:dyDescent="0.25">
      <c r="F494" s="120"/>
      <c r="G494" s="121"/>
      <c r="H494" s="120"/>
      <c r="I494" s="121"/>
      <c r="J494" s="121"/>
      <c r="K494" s="53"/>
      <c r="L494" s="120"/>
      <c r="M494" s="120"/>
      <c r="N494" s="120"/>
      <c r="O494" s="120"/>
      <c r="P494" s="120"/>
      <c r="Q494" s="120"/>
    </row>
    <row r="495" spans="6:17" x14ac:dyDescent="0.25">
      <c r="F495" s="120"/>
      <c r="G495" s="121"/>
      <c r="H495" s="120"/>
      <c r="I495" s="121"/>
      <c r="J495" s="121"/>
      <c r="K495" s="53"/>
      <c r="L495" s="120"/>
      <c r="M495" s="120"/>
      <c r="N495" s="120"/>
      <c r="O495" s="120"/>
      <c r="P495" s="120"/>
      <c r="Q495" s="120"/>
    </row>
    <row r="496" spans="6:17" x14ac:dyDescent="0.25">
      <c r="F496" s="120"/>
      <c r="G496" s="121"/>
      <c r="H496" s="120"/>
      <c r="I496" s="121"/>
      <c r="J496" s="121"/>
      <c r="K496" s="53"/>
      <c r="L496" s="120"/>
      <c r="M496" s="120"/>
      <c r="N496" s="120"/>
      <c r="O496" s="120"/>
      <c r="P496" s="120"/>
      <c r="Q496" s="120"/>
    </row>
    <row r="497" spans="6:17" x14ac:dyDescent="0.25">
      <c r="F497" s="120"/>
      <c r="G497" s="121"/>
      <c r="H497" s="120"/>
      <c r="I497" s="121"/>
      <c r="J497" s="121"/>
      <c r="K497" s="53"/>
      <c r="L497" s="120"/>
      <c r="M497" s="120"/>
      <c r="N497" s="120"/>
      <c r="O497" s="120"/>
      <c r="P497" s="120"/>
      <c r="Q497" s="120"/>
    </row>
    <row r="498" spans="6:17" x14ac:dyDescent="0.25">
      <c r="F498" s="120"/>
      <c r="G498" s="121"/>
      <c r="H498" s="120"/>
      <c r="I498" s="121"/>
      <c r="J498" s="121"/>
      <c r="K498" s="53"/>
      <c r="L498" s="120"/>
      <c r="M498" s="120"/>
      <c r="N498" s="120"/>
      <c r="O498" s="120"/>
      <c r="P498" s="120"/>
      <c r="Q498" s="120"/>
    </row>
    <row r="499" spans="6:17" x14ac:dyDescent="0.25">
      <c r="F499" s="120"/>
      <c r="G499" s="121"/>
      <c r="H499" s="120"/>
      <c r="I499" s="121"/>
      <c r="J499" s="121"/>
      <c r="K499" s="53"/>
      <c r="L499" s="120"/>
      <c r="M499" s="120"/>
      <c r="N499" s="120"/>
      <c r="O499" s="120"/>
      <c r="P499" s="120"/>
      <c r="Q499" s="120"/>
    </row>
    <row r="500" spans="6:17" x14ac:dyDescent="0.25">
      <c r="F500" s="120"/>
      <c r="G500" s="121"/>
      <c r="H500" s="120"/>
      <c r="I500" s="121"/>
      <c r="J500" s="121"/>
      <c r="K500" s="53"/>
      <c r="L500" s="120"/>
      <c r="M500" s="120"/>
      <c r="N500" s="120"/>
      <c r="O500" s="120"/>
      <c r="P500" s="120"/>
      <c r="Q500" s="120"/>
    </row>
    <row r="501" spans="6:17" x14ac:dyDescent="0.25">
      <c r="F501" s="120"/>
      <c r="G501" s="121"/>
      <c r="H501" s="120"/>
      <c r="I501" s="121"/>
      <c r="J501" s="121"/>
      <c r="K501" s="53"/>
      <c r="L501" s="120"/>
      <c r="M501" s="120"/>
      <c r="N501" s="120"/>
      <c r="O501" s="120"/>
      <c r="P501" s="120"/>
      <c r="Q501" s="120"/>
    </row>
    <row r="502" spans="6:17" x14ac:dyDescent="0.25">
      <c r="F502" s="120"/>
      <c r="G502" s="121"/>
      <c r="H502" s="120"/>
      <c r="I502" s="121"/>
      <c r="J502" s="121"/>
      <c r="K502" s="53"/>
      <c r="L502" s="120"/>
      <c r="M502" s="120"/>
      <c r="N502" s="120"/>
      <c r="O502" s="120"/>
      <c r="P502" s="120"/>
      <c r="Q502" s="120"/>
    </row>
    <row r="503" spans="6:17" x14ac:dyDescent="0.25">
      <c r="F503" s="120"/>
      <c r="G503" s="121"/>
      <c r="H503" s="120"/>
      <c r="I503" s="121"/>
      <c r="J503" s="121"/>
      <c r="K503" s="53"/>
      <c r="L503" s="120"/>
      <c r="M503" s="120"/>
      <c r="N503" s="120"/>
      <c r="O503" s="120"/>
      <c r="P503" s="120"/>
      <c r="Q503" s="120"/>
    </row>
    <row r="504" spans="6:17" x14ac:dyDescent="0.25">
      <c r="F504" s="120"/>
      <c r="G504" s="121"/>
      <c r="H504" s="120"/>
      <c r="I504" s="121"/>
      <c r="J504" s="121"/>
      <c r="K504" s="53"/>
      <c r="L504" s="120"/>
      <c r="M504" s="120"/>
      <c r="N504" s="120"/>
      <c r="O504" s="120"/>
      <c r="P504" s="120"/>
      <c r="Q504" s="120"/>
    </row>
    <row r="505" spans="6:17" x14ac:dyDescent="0.25">
      <c r="F505" s="120"/>
      <c r="G505" s="121"/>
      <c r="H505" s="120"/>
      <c r="I505" s="121"/>
      <c r="J505" s="121"/>
      <c r="K505" s="53"/>
      <c r="L505" s="120"/>
      <c r="M505" s="120"/>
      <c r="N505" s="120"/>
      <c r="O505" s="120"/>
      <c r="P505" s="120"/>
      <c r="Q505" s="120"/>
    </row>
    <row r="506" spans="6:17" x14ac:dyDescent="0.25">
      <c r="F506" s="120"/>
      <c r="G506" s="121"/>
      <c r="H506" s="120"/>
      <c r="I506" s="121"/>
      <c r="J506" s="121"/>
      <c r="K506" s="53"/>
      <c r="L506" s="120"/>
      <c r="M506" s="120"/>
      <c r="N506" s="120"/>
      <c r="O506" s="120"/>
      <c r="P506" s="120"/>
      <c r="Q506" s="120"/>
    </row>
    <row r="507" spans="6:17" x14ac:dyDescent="0.25">
      <c r="F507" s="120"/>
      <c r="G507" s="121"/>
      <c r="H507" s="120"/>
      <c r="I507" s="121"/>
      <c r="J507" s="121"/>
      <c r="K507" s="53"/>
      <c r="L507" s="120"/>
      <c r="M507" s="120"/>
      <c r="N507" s="120"/>
      <c r="O507" s="120"/>
      <c r="P507" s="120"/>
      <c r="Q507" s="120"/>
    </row>
    <row r="508" spans="6:17" x14ac:dyDescent="0.25">
      <c r="F508" s="120"/>
      <c r="G508" s="121"/>
      <c r="H508" s="120"/>
      <c r="I508" s="121"/>
      <c r="J508" s="121"/>
      <c r="K508" s="53"/>
      <c r="L508" s="120"/>
      <c r="M508" s="120"/>
      <c r="N508" s="120"/>
      <c r="O508" s="120"/>
      <c r="P508" s="120"/>
      <c r="Q508" s="120"/>
    </row>
    <row r="509" spans="6:17" x14ac:dyDescent="0.25">
      <c r="F509" s="120"/>
      <c r="G509" s="121"/>
      <c r="H509" s="120"/>
      <c r="I509" s="121"/>
      <c r="J509" s="121"/>
      <c r="K509" s="53"/>
      <c r="L509" s="120"/>
      <c r="M509" s="120"/>
      <c r="N509" s="120"/>
      <c r="O509" s="120"/>
      <c r="P509" s="120"/>
      <c r="Q509" s="120"/>
    </row>
    <row r="510" spans="6:17" x14ac:dyDescent="0.25">
      <c r="F510" s="120"/>
      <c r="G510" s="121"/>
      <c r="H510" s="120"/>
      <c r="I510" s="121"/>
      <c r="J510" s="121"/>
      <c r="K510" s="53"/>
      <c r="L510" s="120"/>
      <c r="M510" s="120"/>
      <c r="N510" s="120"/>
      <c r="O510" s="120"/>
      <c r="P510" s="120"/>
      <c r="Q510" s="120"/>
    </row>
    <row r="511" spans="6:17" x14ac:dyDescent="0.25">
      <c r="F511" s="120"/>
      <c r="G511" s="121"/>
      <c r="H511" s="120"/>
      <c r="I511" s="121"/>
      <c r="J511" s="121"/>
      <c r="K511" s="53"/>
      <c r="L511" s="120"/>
      <c r="M511" s="120"/>
      <c r="N511" s="120"/>
      <c r="O511" s="120"/>
      <c r="P511" s="120"/>
      <c r="Q511" s="120"/>
    </row>
    <row r="512" spans="6:17" x14ac:dyDescent="0.25">
      <c r="F512" s="120"/>
      <c r="G512" s="121"/>
      <c r="H512" s="120"/>
      <c r="I512" s="121"/>
      <c r="J512" s="121"/>
      <c r="K512" s="53"/>
      <c r="L512" s="120"/>
      <c r="M512" s="120"/>
      <c r="N512" s="120"/>
      <c r="O512" s="120"/>
      <c r="P512" s="120"/>
      <c r="Q512" s="120"/>
    </row>
    <row r="513" spans="6:17" x14ac:dyDescent="0.25">
      <c r="F513" s="120"/>
      <c r="G513" s="121"/>
      <c r="H513" s="120"/>
      <c r="I513" s="121"/>
      <c r="J513" s="121"/>
      <c r="K513" s="53"/>
      <c r="L513" s="120"/>
      <c r="M513" s="120"/>
      <c r="N513" s="120"/>
      <c r="O513" s="120"/>
      <c r="P513" s="120"/>
      <c r="Q513" s="120"/>
    </row>
    <row r="514" spans="6:17" x14ac:dyDescent="0.25">
      <c r="F514" s="120"/>
      <c r="G514" s="121"/>
      <c r="H514" s="120"/>
      <c r="I514" s="121"/>
      <c r="J514" s="121"/>
      <c r="K514" s="53"/>
      <c r="L514" s="120"/>
      <c r="M514" s="120"/>
      <c r="N514" s="120"/>
      <c r="O514" s="120"/>
      <c r="P514" s="120"/>
      <c r="Q514" s="120"/>
    </row>
    <row r="515" spans="6:17" x14ac:dyDescent="0.25">
      <c r="F515" s="120"/>
      <c r="G515" s="121"/>
      <c r="H515" s="120"/>
      <c r="I515" s="121"/>
      <c r="J515" s="121"/>
      <c r="K515" s="53"/>
      <c r="L515" s="120"/>
      <c r="M515" s="120"/>
      <c r="N515" s="120"/>
      <c r="O515" s="120"/>
      <c r="P515" s="120"/>
      <c r="Q515" s="120"/>
    </row>
    <row r="516" spans="6:17" x14ac:dyDescent="0.25">
      <c r="F516" s="120"/>
      <c r="G516" s="121"/>
      <c r="H516" s="120"/>
      <c r="I516" s="121"/>
      <c r="J516" s="121"/>
      <c r="K516" s="53"/>
      <c r="L516" s="120"/>
      <c r="M516" s="120"/>
      <c r="N516" s="120"/>
      <c r="O516" s="120"/>
      <c r="P516" s="120"/>
      <c r="Q516" s="120"/>
    </row>
    <row r="517" spans="6:17" x14ac:dyDescent="0.25">
      <c r="F517" s="120"/>
      <c r="G517" s="121"/>
      <c r="H517" s="120"/>
      <c r="I517" s="121"/>
      <c r="J517" s="121"/>
      <c r="K517" s="53"/>
      <c r="L517" s="120"/>
      <c r="M517" s="120"/>
      <c r="N517" s="120"/>
      <c r="O517" s="120"/>
      <c r="P517" s="120"/>
      <c r="Q517" s="120"/>
    </row>
    <row r="518" spans="6:17" x14ac:dyDescent="0.25">
      <c r="F518" s="120"/>
      <c r="G518" s="121"/>
      <c r="H518" s="120"/>
      <c r="I518" s="121"/>
      <c r="J518" s="121"/>
      <c r="K518" s="53"/>
      <c r="L518" s="120"/>
      <c r="M518" s="120"/>
      <c r="N518" s="120"/>
      <c r="O518" s="120"/>
      <c r="P518" s="120"/>
      <c r="Q518" s="120"/>
    </row>
    <row r="519" spans="6:17" x14ac:dyDescent="0.25">
      <c r="F519" s="120"/>
      <c r="G519" s="121"/>
      <c r="H519" s="120"/>
      <c r="I519" s="121"/>
      <c r="J519" s="121"/>
      <c r="K519" s="53"/>
      <c r="L519" s="120"/>
      <c r="M519" s="120"/>
      <c r="N519" s="120"/>
      <c r="O519" s="120"/>
      <c r="P519" s="120"/>
      <c r="Q519" s="120"/>
    </row>
    <row r="520" spans="6:17" x14ac:dyDescent="0.25">
      <c r="F520" s="120"/>
      <c r="G520" s="121"/>
      <c r="H520" s="120"/>
      <c r="I520" s="121"/>
      <c r="J520" s="121"/>
      <c r="K520" s="53"/>
      <c r="L520" s="120"/>
      <c r="M520" s="120"/>
      <c r="N520" s="120"/>
      <c r="O520" s="120"/>
      <c r="P520" s="120"/>
      <c r="Q520" s="120"/>
    </row>
    <row r="521" spans="6:17" x14ac:dyDescent="0.25">
      <c r="F521" s="120"/>
      <c r="G521" s="121"/>
      <c r="H521" s="120"/>
      <c r="I521" s="121"/>
      <c r="J521" s="121"/>
      <c r="K521" s="53"/>
      <c r="L521" s="120"/>
      <c r="M521" s="120"/>
      <c r="N521" s="120"/>
      <c r="O521" s="120"/>
      <c r="P521" s="120"/>
      <c r="Q521" s="120"/>
    </row>
    <row r="522" spans="6:17" x14ac:dyDescent="0.25">
      <c r="F522" s="120"/>
      <c r="G522" s="121"/>
      <c r="H522" s="120"/>
      <c r="I522" s="121"/>
      <c r="J522" s="121"/>
      <c r="K522" s="53"/>
      <c r="L522" s="120"/>
      <c r="M522" s="120"/>
      <c r="N522" s="120"/>
      <c r="O522" s="120"/>
      <c r="P522" s="120"/>
      <c r="Q522" s="120"/>
    </row>
    <row r="523" spans="6:17" x14ac:dyDescent="0.25">
      <c r="F523" s="120"/>
      <c r="G523" s="121"/>
      <c r="H523" s="120"/>
      <c r="I523" s="121"/>
      <c r="J523" s="121"/>
      <c r="K523" s="53"/>
      <c r="L523" s="120"/>
      <c r="M523" s="120"/>
      <c r="N523" s="120"/>
      <c r="O523" s="120"/>
      <c r="P523" s="120"/>
      <c r="Q523" s="120"/>
    </row>
    <row r="524" spans="6:17" x14ac:dyDescent="0.25">
      <c r="F524" s="120"/>
      <c r="G524" s="121"/>
      <c r="H524" s="120"/>
      <c r="I524" s="121"/>
      <c r="J524" s="121"/>
      <c r="K524" s="53"/>
      <c r="L524" s="120"/>
      <c r="M524" s="120"/>
      <c r="N524" s="120"/>
      <c r="O524" s="120"/>
      <c r="P524" s="120"/>
      <c r="Q524" s="120"/>
    </row>
    <row r="525" spans="6:17" x14ac:dyDescent="0.25">
      <c r="F525" s="120"/>
      <c r="G525" s="121"/>
      <c r="H525" s="120"/>
      <c r="I525" s="121"/>
      <c r="J525" s="121"/>
      <c r="K525" s="53"/>
      <c r="L525" s="120"/>
      <c r="M525" s="120"/>
      <c r="N525" s="120"/>
      <c r="O525" s="120"/>
      <c r="P525" s="120"/>
      <c r="Q525" s="120"/>
    </row>
    <row r="526" spans="6:17" x14ac:dyDescent="0.25">
      <c r="F526" s="120"/>
      <c r="G526" s="121"/>
      <c r="H526" s="120"/>
      <c r="I526" s="121"/>
      <c r="J526" s="121"/>
      <c r="K526" s="53"/>
      <c r="L526" s="120"/>
      <c r="M526" s="120"/>
      <c r="N526" s="120"/>
      <c r="O526" s="120"/>
      <c r="P526" s="120"/>
      <c r="Q526" s="120"/>
    </row>
    <row r="527" spans="6:17" x14ac:dyDescent="0.25">
      <c r="F527" s="120"/>
      <c r="G527" s="121"/>
      <c r="H527" s="120"/>
      <c r="I527" s="121"/>
      <c r="J527" s="121"/>
      <c r="K527" s="53"/>
      <c r="L527" s="120"/>
      <c r="M527" s="120"/>
      <c r="N527" s="120"/>
      <c r="O527" s="120"/>
      <c r="P527" s="120"/>
      <c r="Q527" s="120"/>
    </row>
    <row r="528" spans="6:17" x14ac:dyDescent="0.25">
      <c r="F528" s="120"/>
      <c r="G528" s="121"/>
      <c r="H528" s="120"/>
      <c r="I528" s="121"/>
      <c r="J528" s="121"/>
      <c r="K528" s="53"/>
      <c r="L528" s="120"/>
      <c r="M528" s="120"/>
      <c r="N528" s="120"/>
      <c r="O528" s="120"/>
      <c r="P528" s="120"/>
      <c r="Q528" s="120"/>
    </row>
    <row r="529" spans="6:17" x14ac:dyDescent="0.25">
      <c r="F529" s="120"/>
      <c r="G529" s="121"/>
      <c r="H529" s="120"/>
      <c r="I529" s="121"/>
      <c r="J529" s="121"/>
      <c r="K529" s="53"/>
      <c r="L529" s="120"/>
      <c r="M529" s="120"/>
      <c r="N529" s="120"/>
      <c r="O529" s="120"/>
      <c r="P529" s="120"/>
      <c r="Q529" s="120"/>
    </row>
    <row r="530" spans="6:17" x14ac:dyDescent="0.25">
      <c r="F530" s="120"/>
      <c r="G530" s="121"/>
      <c r="H530" s="120"/>
      <c r="I530" s="121"/>
      <c r="J530" s="121"/>
      <c r="K530" s="53"/>
      <c r="L530" s="120"/>
      <c r="M530" s="120"/>
      <c r="N530" s="120"/>
      <c r="O530" s="120"/>
      <c r="P530" s="120"/>
      <c r="Q530" s="120"/>
    </row>
    <row r="531" spans="6:17" x14ac:dyDescent="0.25">
      <c r="F531" s="120"/>
      <c r="G531" s="121"/>
      <c r="H531" s="120"/>
      <c r="I531" s="121"/>
      <c r="J531" s="121"/>
      <c r="K531" s="53"/>
      <c r="L531" s="120"/>
      <c r="M531" s="120"/>
      <c r="N531" s="120"/>
      <c r="O531" s="120"/>
      <c r="P531" s="120"/>
      <c r="Q531" s="120"/>
    </row>
    <row r="532" spans="6:17" x14ac:dyDescent="0.25">
      <c r="F532" s="120"/>
      <c r="G532" s="121"/>
      <c r="H532" s="120"/>
      <c r="I532" s="121"/>
      <c r="J532" s="121"/>
      <c r="K532" s="53"/>
      <c r="L532" s="120"/>
      <c r="M532" s="120"/>
      <c r="N532" s="120"/>
      <c r="O532" s="120"/>
      <c r="P532" s="120"/>
      <c r="Q532" s="120"/>
    </row>
    <row r="533" spans="6:17" x14ac:dyDescent="0.25">
      <c r="F533" s="120"/>
      <c r="G533" s="121"/>
      <c r="H533" s="120"/>
      <c r="I533" s="121"/>
      <c r="J533" s="121"/>
      <c r="K533" s="53"/>
      <c r="L533" s="120"/>
      <c r="M533" s="120"/>
      <c r="N533" s="120"/>
      <c r="O533" s="120"/>
      <c r="P533" s="120"/>
      <c r="Q533" s="120"/>
    </row>
    <row r="534" spans="6:17" x14ac:dyDescent="0.25">
      <c r="F534" s="120"/>
      <c r="G534" s="121"/>
      <c r="H534" s="120"/>
      <c r="I534" s="121"/>
      <c r="J534" s="121"/>
      <c r="K534" s="53"/>
      <c r="L534" s="120"/>
      <c r="M534" s="120"/>
      <c r="N534" s="120"/>
      <c r="O534" s="120"/>
      <c r="P534" s="120"/>
      <c r="Q534" s="120"/>
    </row>
    <row r="535" spans="6:17" x14ac:dyDescent="0.25">
      <c r="F535" s="120"/>
      <c r="G535" s="121"/>
      <c r="H535" s="120"/>
      <c r="I535" s="121"/>
      <c r="J535" s="121"/>
      <c r="K535" s="53"/>
      <c r="L535" s="120"/>
      <c r="M535" s="120"/>
      <c r="N535" s="120"/>
      <c r="O535" s="120"/>
      <c r="P535" s="120"/>
      <c r="Q535" s="120"/>
    </row>
    <row r="536" spans="6:17" x14ac:dyDescent="0.25">
      <c r="F536" s="120"/>
      <c r="G536" s="121"/>
      <c r="H536" s="120"/>
      <c r="I536" s="121"/>
      <c r="J536" s="121"/>
      <c r="K536" s="53"/>
      <c r="L536" s="120"/>
      <c r="M536" s="120"/>
      <c r="N536" s="120"/>
      <c r="O536" s="120"/>
      <c r="P536" s="120"/>
      <c r="Q536" s="120"/>
    </row>
    <row r="537" spans="6:17" x14ac:dyDescent="0.25">
      <c r="F537" s="120"/>
      <c r="G537" s="121"/>
      <c r="H537" s="120"/>
      <c r="I537" s="121"/>
      <c r="J537" s="121"/>
      <c r="K537" s="53"/>
      <c r="L537" s="120"/>
      <c r="M537" s="120"/>
      <c r="N537" s="120"/>
      <c r="O537" s="120"/>
      <c r="P537" s="120"/>
      <c r="Q537" s="120"/>
    </row>
    <row r="538" spans="6:17" x14ac:dyDescent="0.25">
      <c r="F538" s="120"/>
      <c r="G538" s="121"/>
      <c r="H538" s="120"/>
      <c r="I538" s="121"/>
      <c r="J538" s="121"/>
      <c r="K538" s="53"/>
      <c r="L538" s="120"/>
      <c r="M538" s="120"/>
      <c r="N538" s="120"/>
      <c r="O538" s="120"/>
      <c r="P538" s="120"/>
      <c r="Q538" s="120"/>
    </row>
    <row r="539" spans="6:17" x14ac:dyDescent="0.25">
      <c r="F539" s="120"/>
      <c r="G539" s="121"/>
      <c r="H539" s="120"/>
      <c r="I539" s="121"/>
      <c r="J539" s="121"/>
      <c r="K539" s="53"/>
      <c r="L539" s="120"/>
      <c r="M539" s="120"/>
      <c r="N539" s="120"/>
      <c r="O539" s="120"/>
      <c r="P539" s="120"/>
      <c r="Q539" s="120"/>
    </row>
    <row r="540" spans="6:17" x14ac:dyDescent="0.25">
      <c r="F540" s="120"/>
      <c r="G540" s="121"/>
      <c r="H540" s="120"/>
      <c r="I540" s="121"/>
      <c r="J540" s="121"/>
      <c r="K540" s="53"/>
      <c r="L540" s="120"/>
      <c r="M540" s="120"/>
      <c r="N540" s="120"/>
      <c r="O540" s="120"/>
      <c r="P540" s="120"/>
      <c r="Q540" s="120"/>
    </row>
    <row r="541" spans="6:17" x14ac:dyDescent="0.25">
      <c r="F541" s="120"/>
      <c r="G541" s="121"/>
      <c r="H541" s="120"/>
      <c r="I541" s="121"/>
      <c r="J541" s="121"/>
      <c r="K541" s="53"/>
      <c r="L541" s="120"/>
      <c r="M541" s="120"/>
      <c r="N541" s="120"/>
      <c r="O541" s="120"/>
      <c r="P541" s="120"/>
      <c r="Q541" s="120"/>
    </row>
    <row r="542" spans="6:17" x14ac:dyDescent="0.25">
      <c r="F542" s="120"/>
      <c r="G542" s="121"/>
      <c r="H542" s="120"/>
      <c r="I542" s="121"/>
      <c r="J542" s="121"/>
      <c r="K542" s="53"/>
      <c r="L542" s="120"/>
      <c r="M542" s="120"/>
      <c r="N542" s="120"/>
      <c r="O542" s="120"/>
      <c r="P542" s="120"/>
      <c r="Q542" s="120"/>
    </row>
    <row r="543" spans="6:17" x14ac:dyDescent="0.25">
      <c r="F543" s="120"/>
      <c r="G543" s="121"/>
      <c r="H543" s="120"/>
      <c r="I543" s="121"/>
      <c r="J543" s="121"/>
      <c r="K543" s="53"/>
      <c r="L543" s="120"/>
      <c r="M543" s="120"/>
      <c r="N543" s="120"/>
      <c r="O543" s="120"/>
      <c r="P543" s="120"/>
      <c r="Q543" s="120"/>
    </row>
    <row r="544" spans="6:17" x14ac:dyDescent="0.25">
      <c r="F544" s="120"/>
      <c r="G544" s="121"/>
      <c r="H544" s="120"/>
      <c r="I544" s="121"/>
      <c r="J544" s="121"/>
      <c r="K544" s="53"/>
      <c r="L544" s="120"/>
      <c r="M544" s="120"/>
      <c r="N544" s="120"/>
      <c r="O544" s="120"/>
      <c r="P544" s="120"/>
      <c r="Q544" s="120"/>
    </row>
    <row r="545" spans="6:17" x14ac:dyDescent="0.25">
      <c r="F545" s="120"/>
      <c r="G545" s="121"/>
      <c r="H545" s="120"/>
      <c r="I545" s="121"/>
      <c r="J545" s="121"/>
      <c r="K545" s="53"/>
      <c r="L545" s="120"/>
      <c r="M545" s="120"/>
      <c r="N545" s="120"/>
      <c r="O545" s="120"/>
      <c r="P545" s="120"/>
      <c r="Q545" s="120"/>
    </row>
    <row r="546" spans="6:17" x14ac:dyDescent="0.25">
      <c r="F546" s="120"/>
      <c r="G546" s="121"/>
      <c r="H546" s="120"/>
      <c r="I546" s="121"/>
      <c r="J546" s="121"/>
      <c r="K546" s="53"/>
      <c r="L546" s="120"/>
      <c r="M546" s="120"/>
      <c r="N546" s="120"/>
      <c r="O546" s="120"/>
      <c r="P546" s="120"/>
      <c r="Q546" s="120"/>
    </row>
    <row r="547" spans="6:17" x14ac:dyDescent="0.25">
      <c r="F547" s="120"/>
      <c r="G547" s="121"/>
      <c r="H547" s="120"/>
      <c r="I547" s="121"/>
      <c r="J547" s="121"/>
      <c r="K547" s="53"/>
      <c r="L547" s="120"/>
      <c r="M547" s="120"/>
      <c r="N547" s="120"/>
      <c r="O547" s="120"/>
      <c r="P547" s="120"/>
      <c r="Q547" s="120"/>
    </row>
    <row r="548" spans="6:17" x14ac:dyDescent="0.25">
      <c r="F548" s="120"/>
      <c r="G548" s="121"/>
      <c r="H548" s="120"/>
      <c r="I548" s="121"/>
      <c r="J548" s="121"/>
      <c r="K548" s="53"/>
      <c r="L548" s="120"/>
      <c r="M548" s="120"/>
      <c r="N548" s="120"/>
      <c r="O548" s="120"/>
      <c r="P548" s="120"/>
      <c r="Q548" s="120"/>
    </row>
    <row r="549" spans="6:17" x14ac:dyDescent="0.25">
      <c r="F549" s="120"/>
      <c r="G549" s="121"/>
      <c r="H549" s="120"/>
      <c r="I549" s="121"/>
      <c r="J549" s="121"/>
      <c r="K549" s="53"/>
      <c r="L549" s="120"/>
      <c r="M549" s="120"/>
      <c r="N549" s="120"/>
      <c r="O549" s="120"/>
      <c r="P549" s="120"/>
      <c r="Q549" s="120"/>
    </row>
    <row r="550" spans="6:17" x14ac:dyDescent="0.25">
      <c r="F550" s="120"/>
      <c r="G550" s="121"/>
      <c r="H550" s="120"/>
      <c r="I550" s="121"/>
      <c r="J550" s="121"/>
      <c r="K550" s="53"/>
      <c r="L550" s="120"/>
      <c r="M550" s="120"/>
      <c r="N550" s="120"/>
      <c r="O550" s="120"/>
      <c r="P550" s="120"/>
      <c r="Q550" s="120"/>
    </row>
    <row r="551" spans="6:17" x14ac:dyDescent="0.25">
      <c r="F551" s="120"/>
      <c r="G551" s="121"/>
      <c r="H551" s="120"/>
      <c r="I551" s="121"/>
      <c r="J551" s="121"/>
      <c r="K551" s="53"/>
      <c r="L551" s="120"/>
      <c r="M551" s="120"/>
      <c r="N551" s="120"/>
      <c r="O551" s="120"/>
      <c r="P551" s="120"/>
      <c r="Q551" s="120"/>
    </row>
    <row r="552" spans="6:17" x14ac:dyDescent="0.25">
      <c r="F552" s="120"/>
      <c r="G552" s="121"/>
      <c r="H552" s="120"/>
      <c r="I552" s="121"/>
      <c r="J552" s="121"/>
      <c r="K552" s="53"/>
      <c r="L552" s="120"/>
      <c r="M552" s="120"/>
      <c r="N552" s="120"/>
      <c r="O552" s="120"/>
      <c r="P552" s="120"/>
      <c r="Q552" s="120"/>
    </row>
    <row r="553" spans="6:17" x14ac:dyDescent="0.25">
      <c r="F553" s="120"/>
      <c r="G553" s="121"/>
      <c r="H553" s="120"/>
      <c r="I553" s="121"/>
      <c r="J553" s="121"/>
      <c r="K553" s="53"/>
      <c r="L553" s="120"/>
      <c r="M553" s="120"/>
      <c r="N553" s="120"/>
      <c r="O553" s="120"/>
      <c r="P553" s="120"/>
      <c r="Q553" s="120"/>
    </row>
    <row r="554" spans="6:17" x14ac:dyDescent="0.25">
      <c r="F554" s="120"/>
      <c r="G554" s="121"/>
      <c r="H554" s="120"/>
      <c r="I554" s="121"/>
      <c r="J554" s="121"/>
      <c r="K554" s="53"/>
      <c r="L554" s="120"/>
      <c r="M554" s="120"/>
      <c r="N554" s="120"/>
      <c r="O554" s="120"/>
      <c r="P554" s="120"/>
      <c r="Q554" s="120"/>
    </row>
    <row r="555" spans="6:17" x14ac:dyDescent="0.25">
      <c r="F555" s="120"/>
      <c r="G555" s="121"/>
      <c r="H555" s="120"/>
      <c r="I555" s="121"/>
      <c r="J555" s="121"/>
      <c r="K555" s="53"/>
      <c r="L555" s="120"/>
      <c r="M555" s="120"/>
      <c r="N555" s="120"/>
      <c r="O555" s="120"/>
      <c r="P555" s="120"/>
      <c r="Q555" s="120"/>
    </row>
    <row r="556" spans="6:17" x14ac:dyDescent="0.25">
      <c r="F556" s="120"/>
      <c r="G556" s="121"/>
      <c r="H556" s="120"/>
      <c r="I556" s="121"/>
      <c r="J556" s="121"/>
      <c r="K556" s="53"/>
      <c r="L556" s="120"/>
      <c r="M556" s="120"/>
      <c r="N556" s="120"/>
      <c r="O556" s="120"/>
      <c r="P556" s="120"/>
      <c r="Q556" s="120"/>
    </row>
    <row r="557" spans="6:17" x14ac:dyDescent="0.25">
      <c r="F557" s="120"/>
      <c r="G557" s="121"/>
      <c r="H557" s="120"/>
      <c r="I557" s="121"/>
      <c r="J557" s="121"/>
      <c r="K557" s="53"/>
      <c r="L557" s="120"/>
      <c r="M557" s="120"/>
      <c r="N557" s="120"/>
      <c r="O557" s="120"/>
      <c r="P557" s="120"/>
      <c r="Q557" s="120"/>
    </row>
    <row r="558" spans="6:17" x14ac:dyDescent="0.25">
      <c r="F558" s="120"/>
      <c r="G558" s="121"/>
      <c r="H558" s="120"/>
      <c r="I558" s="121"/>
      <c r="J558" s="121"/>
      <c r="K558" s="53"/>
      <c r="L558" s="120"/>
      <c r="M558" s="120"/>
      <c r="N558" s="120"/>
      <c r="O558" s="120"/>
      <c r="P558" s="120"/>
      <c r="Q558" s="120"/>
    </row>
    <row r="559" spans="6:17" x14ac:dyDescent="0.25">
      <c r="F559" s="120"/>
      <c r="G559" s="121"/>
      <c r="H559" s="120"/>
      <c r="I559" s="121"/>
      <c r="J559" s="121"/>
      <c r="K559" s="53"/>
      <c r="L559" s="120"/>
      <c r="M559" s="120"/>
      <c r="N559" s="120"/>
      <c r="O559" s="120"/>
      <c r="P559" s="120"/>
      <c r="Q559" s="120"/>
    </row>
    <row r="560" spans="6:17" x14ac:dyDescent="0.25">
      <c r="F560" s="120"/>
      <c r="G560" s="121"/>
      <c r="H560" s="120"/>
      <c r="I560" s="121"/>
      <c r="J560" s="121"/>
      <c r="K560" s="53"/>
      <c r="L560" s="120"/>
      <c r="M560" s="120"/>
      <c r="N560" s="120"/>
      <c r="O560" s="120"/>
      <c r="P560" s="120"/>
      <c r="Q560" s="120"/>
    </row>
    <row r="561" spans="6:17" x14ac:dyDescent="0.25">
      <c r="F561" s="120"/>
      <c r="G561" s="121"/>
      <c r="H561" s="120"/>
      <c r="I561" s="121"/>
      <c r="J561" s="121"/>
      <c r="K561" s="53"/>
      <c r="L561" s="120"/>
      <c r="M561" s="120"/>
      <c r="N561" s="120"/>
      <c r="O561" s="120"/>
      <c r="P561" s="120"/>
      <c r="Q561" s="120"/>
    </row>
    <row r="562" spans="6:17" x14ac:dyDescent="0.25">
      <c r="F562" s="120"/>
      <c r="G562" s="121"/>
      <c r="H562" s="120"/>
      <c r="I562" s="121"/>
      <c r="J562" s="121"/>
      <c r="K562" s="53"/>
      <c r="L562" s="120"/>
      <c r="M562" s="120"/>
      <c r="N562" s="120"/>
      <c r="O562" s="120"/>
      <c r="P562" s="120"/>
      <c r="Q562" s="120"/>
    </row>
    <row r="563" spans="6:17" x14ac:dyDescent="0.25">
      <c r="F563" s="120"/>
      <c r="G563" s="121"/>
      <c r="H563" s="120"/>
      <c r="I563" s="121"/>
      <c r="J563" s="121"/>
      <c r="K563" s="53"/>
      <c r="L563" s="120"/>
      <c r="M563" s="120"/>
      <c r="N563" s="120"/>
      <c r="O563" s="120"/>
      <c r="P563" s="120"/>
      <c r="Q563" s="120"/>
    </row>
    <row r="564" spans="6:17" x14ac:dyDescent="0.25">
      <c r="F564" s="120"/>
      <c r="G564" s="121"/>
      <c r="H564" s="120"/>
      <c r="I564" s="121"/>
      <c r="J564" s="121"/>
      <c r="K564" s="53"/>
      <c r="L564" s="120"/>
      <c r="M564" s="120"/>
      <c r="N564" s="120"/>
      <c r="O564" s="120"/>
      <c r="P564" s="120"/>
      <c r="Q564" s="120"/>
    </row>
    <row r="565" spans="6:17" x14ac:dyDescent="0.25">
      <c r="F565" s="120"/>
      <c r="G565" s="121"/>
      <c r="H565" s="120"/>
      <c r="I565" s="121"/>
      <c r="J565" s="121"/>
      <c r="K565" s="53"/>
      <c r="L565" s="120"/>
      <c r="M565" s="120"/>
      <c r="N565" s="120"/>
      <c r="O565" s="120"/>
      <c r="P565" s="120"/>
      <c r="Q565" s="120"/>
    </row>
    <row r="566" spans="6:17" x14ac:dyDescent="0.25">
      <c r="F566" s="120"/>
      <c r="G566" s="121"/>
      <c r="H566" s="120"/>
      <c r="I566" s="121"/>
      <c r="J566" s="121"/>
      <c r="K566" s="53"/>
      <c r="L566" s="120"/>
      <c r="M566" s="120"/>
      <c r="N566" s="120"/>
      <c r="O566" s="120"/>
      <c r="P566" s="120"/>
      <c r="Q566" s="120"/>
    </row>
    <row r="567" spans="6:17" x14ac:dyDescent="0.25">
      <c r="F567" s="120"/>
      <c r="G567" s="121"/>
      <c r="H567" s="120"/>
      <c r="I567" s="121"/>
      <c r="J567" s="121"/>
      <c r="K567" s="53"/>
      <c r="L567" s="120"/>
      <c r="M567" s="120"/>
      <c r="N567" s="120"/>
      <c r="O567" s="120"/>
      <c r="P567" s="120"/>
      <c r="Q567" s="120"/>
    </row>
    <row r="568" spans="6:17" x14ac:dyDescent="0.25">
      <c r="F568" s="120"/>
      <c r="G568" s="121"/>
      <c r="H568" s="120"/>
      <c r="I568" s="121"/>
      <c r="J568" s="121"/>
      <c r="K568" s="53"/>
      <c r="L568" s="120"/>
      <c r="M568" s="120"/>
      <c r="N568" s="120"/>
      <c r="O568" s="120"/>
      <c r="P568" s="120"/>
      <c r="Q568" s="120"/>
    </row>
    <row r="569" spans="6:17" x14ac:dyDescent="0.25">
      <c r="F569" s="120"/>
      <c r="G569" s="121"/>
      <c r="H569" s="120"/>
      <c r="I569" s="121"/>
      <c r="J569" s="121"/>
      <c r="K569" s="53"/>
      <c r="L569" s="120"/>
      <c r="M569" s="120"/>
      <c r="N569" s="120"/>
      <c r="O569" s="120"/>
      <c r="P569" s="120"/>
      <c r="Q569" s="120"/>
    </row>
    <row r="570" spans="6:17" x14ac:dyDescent="0.25">
      <c r="F570" s="120"/>
      <c r="G570" s="121"/>
      <c r="H570" s="120"/>
      <c r="I570" s="121"/>
      <c r="J570" s="121"/>
      <c r="K570" s="53"/>
      <c r="L570" s="120"/>
      <c r="M570" s="120"/>
      <c r="N570" s="120"/>
      <c r="O570" s="120"/>
      <c r="P570" s="120"/>
      <c r="Q570" s="120"/>
    </row>
    <row r="571" spans="6:17" x14ac:dyDescent="0.25">
      <c r="F571" s="120"/>
      <c r="G571" s="121"/>
      <c r="H571" s="120"/>
      <c r="I571" s="121"/>
      <c r="J571" s="121"/>
      <c r="K571" s="53"/>
      <c r="L571" s="120"/>
      <c r="M571" s="120"/>
      <c r="N571" s="120"/>
      <c r="O571" s="120"/>
      <c r="P571" s="120"/>
      <c r="Q571" s="120"/>
    </row>
    <row r="572" spans="6:17" x14ac:dyDescent="0.25">
      <c r="F572" s="120"/>
      <c r="G572" s="121"/>
      <c r="H572" s="120"/>
      <c r="I572" s="121"/>
      <c r="J572" s="121"/>
      <c r="K572" s="53"/>
      <c r="L572" s="120"/>
      <c r="M572" s="120"/>
      <c r="N572" s="120"/>
      <c r="O572" s="120"/>
      <c r="P572" s="120"/>
      <c r="Q572" s="120"/>
    </row>
    <row r="573" spans="6:17" x14ac:dyDescent="0.25">
      <c r="F573" s="120"/>
      <c r="G573" s="121"/>
      <c r="H573" s="120"/>
      <c r="I573" s="121"/>
      <c r="J573" s="121"/>
      <c r="K573" s="53"/>
      <c r="L573" s="120"/>
      <c r="M573" s="120"/>
      <c r="N573" s="120"/>
      <c r="O573" s="120"/>
      <c r="P573" s="120"/>
      <c r="Q573" s="120"/>
    </row>
    <row r="574" spans="6:17" x14ac:dyDescent="0.25">
      <c r="F574" s="120"/>
      <c r="G574" s="121"/>
      <c r="H574" s="120"/>
      <c r="I574" s="121"/>
      <c r="J574" s="121"/>
      <c r="K574" s="53"/>
      <c r="L574" s="120"/>
      <c r="M574" s="120"/>
      <c r="N574" s="120"/>
      <c r="O574" s="120"/>
      <c r="P574" s="120"/>
      <c r="Q574" s="120"/>
    </row>
    <row r="575" spans="6:17" x14ac:dyDescent="0.25">
      <c r="F575" s="120"/>
      <c r="G575" s="121"/>
      <c r="H575" s="120"/>
      <c r="I575" s="121"/>
      <c r="J575" s="121"/>
      <c r="K575" s="53"/>
      <c r="L575" s="120"/>
      <c r="M575" s="120"/>
      <c r="N575" s="120"/>
      <c r="O575" s="120"/>
      <c r="P575" s="120"/>
      <c r="Q575" s="120"/>
    </row>
    <row r="576" spans="6:17" x14ac:dyDescent="0.25">
      <c r="F576" s="120"/>
      <c r="G576" s="121"/>
      <c r="H576" s="120"/>
      <c r="I576" s="121"/>
      <c r="J576" s="121"/>
      <c r="K576" s="53"/>
      <c r="L576" s="120"/>
      <c r="M576" s="120"/>
      <c r="N576" s="120"/>
      <c r="O576" s="120"/>
      <c r="P576" s="120"/>
      <c r="Q576" s="120"/>
    </row>
    <row r="577" spans="6:17" x14ac:dyDescent="0.25">
      <c r="F577" s="120"/>
      <c r="G577" s="121"/>
      <c r="H577" s="120"/>
      <c r="I577" s="121"/>
      <c r="J577" s="121"/>
      <c r="K577" s="53"/>
      <c r="L577" s="120"/>
      <c r="M577" s="120"/>
      <c r="N577" s="120"/>
      <c r="O577" s="120"/>
      <c r="P577" s="120"/>
      <c r="Q577" s="120"/>
    </row>
    <row r="578" spans="6:17" x14ac:dyDescent="0.25">
      <c r="F578" s="120"/>
      <c r="G578" s="121"/>
      <c r="H578" s="120"/>
      <c r="I578" s="121"/>
      <c r="J578" s="121"/>
      <c r="K578" s="53"/>
      <c r="L578" s="120"/>
      <c r="M578" s="120"/>
      <c r="N578" s="120"/>
      <c r="O578" s="120"/>
      <c r="P578" s="120"/>
      <c r="Q578" s="120"/>
    </row>
    <row r="579" spans="6:17" x14ac:dyDescent="0.25">
      <c r="F579" s="120"/>
      <c r="G579" s="121"/>
      <c r="H579" s="120"/>
      <c r="I579" s="121"/>
      <c r="J579" s="121"/>
      <c r="K579" s="53"/>
      <c r="L579" s="120"/>
      <c r="M579" s="120"/>
      <c r="N579" s="120"/>
      <c r="O579" s="120"/>
      <c r="P579" s="120"/>
      <c r="Q579" s="120"/>
    </row>
    <row r="580" spans="6:17" x14ac:dyDescent="0.25">
      <c r="F580" s="120"/>
      <c r="G580" s="121"/>
      <c r="H580" s="120"/>
      <c r="I580" s="121"/>
      <c r="J580" s="121"/>
      <c r="K580" s="53"/>
      <c r="L580" s="120"/>
      <c r="M580" s="120"/>
      <c r="N580" s="120"/>
      <c r="O580" s="120"/>
      <c r="P580" s="120"/>
      <c r="Q580" s="120"/>
    </row>
    <row r="581" spans="6:17" x14ac:dyDescent="0.25">
      <c r="F581" s="120"/>
      <c r="G581" s="121"/>
      <c r="H581" s="120"/>
      <c r="I581" s="121"/>
      <c r="J581" s="121"/>
      <c r="K581" s="53"/>
      <c r="L581" s="120"/>
      <c r="M581" s="120"/>
      <c r="N581" s="120"/>
      <c r="O581" s="120"/>
      <c r="P581" s="120"/>
      <c r="Q581" s="120"/>
    </row>
    <row r="582" spans="6:17" x14ac:dyDescent="0.25">
      <c r="F582" s="120"/>
      <c r="G582" s="121"/>
      <c r="H582" s="120"/>
      <c r="I582" s="121"/>
      <c r="J582" s="121"/>
      <c r="K582" s="53"/>
      <c r="L582" s="120"/>
      <c r="M582" s="120"/>
      <c r="N582" s="120"/>
      <c r="O582" s="120"/>
      <c r="P582" s="120"/>
      <c r="Q582" s="120"/>
    </row>
    <row r="583" spans="6:17" x14ac:dyDescent="0.25">
      <c r="F583" s="120"/>
      <c r="G583" s="121"/>
      <c r="H583" s="120"/>
      <c r="I583" s="121"/>
      <c r="J583" s="121"/>
      <c r="K583" s="53"/>
      <c r="L583" s="120"/>
      <c r="M583" s="120"/>
      <c r="N583" s="120"/>
      <c r="O583" s="120"/>
      <c r="P583" s="120"/>
      <c r="Q583" s="120"/>
    </row>
    <row r="584" spans="6:17" x14ac:dyDescent="0.25">
      <c r="F584" s="120"/>
      <c r="G584" s="121"/>
      <c r="H584" s="120"/>
      <c r="I584" s="121"/>
      <c r="J584" s="121"/>
      <c r="K584" s="53"/>
      <c r="L584" s="120"/>
      <c r="M584" s="120"/>
      <c r="N584" s="120"/>
      <c r="O584" s="120"/>
      <c r="P584" s="120"/>
      <c r="Q584" s="120"/>
    </row>
    <row r="585" spans="6:17" x14ac:dyDescent="0.25">
      <c r="F585" s="120"/>
      <c r="G585" s="121"/>
      <c r="H585" s="120"/>
      <c r="I585" s="121"/>
      <c r="J585" s="121"/>
      <c r="K585" s="53"/>
      <c r="L585" s="120"/>
      <c r="M585" s="120"/>
      <c r="N585" s="120"/>
      <c r="O585" s="120"/>
      <c r="P585" s="120"/>
      <c r="Q585" s="120"/>
    </row>
    <row r="586" spans="6:17" x14ac:dyDescent="0.25">
      <c r="F586" s="120"/>
      <c r="G586" s="121"/>
      <c r="H586" s="120"/>
      <c r="I586" s="121"/>
      <c r="J586" s="121"/>
      <c r="K586" s="53"/>
      <c r="L586" s="120"/>
      <c r="M586" s="120"/>
      <c r="N586" s="120"/>
      <c r="O586" s="120"/>
      <c r="P586" s="120"/>
      <c r="Q586" s="120"/>
    </row>
    <row r="587" spans="6:17" x14ac:dyDescent="0.25">
      <c r="F587" s="120"/>
      <c r="G587" s="121"/>
      <c r="H587" s="120"/>
      <c r="I587" s="121"/>
      <c r="J587" s="121"/>
      <c r="K587" s="53"/>
      <c r="L587" s="120"/>
      <c r="M587" s="120"/>
      <c r="N587" s="120"/>
      <c r="O587" s="120"/>
      <c r="P587" s="120"/>
      <c r="Q587" s="120"/>
    </row>
    <row r="588" spans="6:17" x14ac:dyDescent="0.25">
      <c r="F588" s="120"/>
      <c r="G588" s="121"/>
      <c r="H588" s="120"/>
      <c r="I588" s="121"/>
      <c r="J588" s="121"/>
      <c r="K588" s="53"/>
      <c r="L588" s="120"/>
      <c r="M588" s="120"/>
      <c r="N588" s="120"/>
      <c r="O588" s="120"/>
      <c r="P588" s="120"/>
      <c r="Q588" s="120"/>
    </row>
    <row r="589" spans="6:17" x14ac:dyDescent="0.25">
      <c r="F589" s="120"/>
      <c r="G589" s="121"/>
      <c r="H589" s="120"/>
      <c r="I589" s="121"/>
      <c r="J589" s="121"/>
      <c r="K589" s="53"/>
      <c r="L589" s="120"/>
      <c r="M589" s="120"/>
      <c r="N589" s="120"/>
      <c r="O589" s="120"/>
      <c r="P589" s="120"/>
      <c r="Q589" s="120"/>
    </row>
    <row r="590" spans="6:17" x14ac:dyDescent="0.25">
      <c r="F590" s="120"/>
      <c r="G590" s="121"/>
      <c r="H590" s="120"/>
      <c r="I590" s="121"/>
      <c r="J590" s="121"/>
      <c r="K590" s="53"/>
      <c r="L590" s="120"/>
      <c r="M590" s="120"/>
      <c r="N590" s="120"/>
      <c r="O590" s="120"/>
      <c r="P590" s="120"/>
      <c r="Q590" s="120"/>
    </row>
    <row r="591" spans="6:17" x14ac:dyDescent="0.25">
      <c r="F591" s="120"/>
      <c r="G591" s="121"/>
      <c r="H591" s="120"/>
      <c r="I591" s="121"/>
      <c r="J591" s="121"/>
      <c r="K591" s="53"/>
      <c r="L591" s="120"/>
      <c r="M591" s="120"/>
      <c r="N591" s="120"/>
      <c r="O591" s="120"/>
      <c r="P591" s="120"/>
      <c r="Q591" s="120"/>
    </row>
    <row r="592" spans="6:17" x14ac:dyDescent="0.25">
      <c r="F592" s="120"/>
      <c r="G592" s="121"/>
      <c r="H592" s="120"/>
      <c r="I592" s="121"/>
      <c r="J592" s="121"/>
      <c r="K592" s="53"/>
      <c r="L592" s="120"/>
      <c r="M592" s="120"/>
      <c r="N592" s="120"/>
      <c r="O592" s="120"/>
      <c r="P592" s="120"/>
      <c r="Q592" s="120"/>
    </row>
    <row r="593" spans="6:17" x14ac:dyDescent="0.25">
      <c r="F593" s="120"/>
      <c r="G593" s="121"/>
      <c r="H593" s="120"/>
      <c r="I593" s="121"/>
      <c r="J593" s="121"/>
      <c r="K593" s="53"/>
      <c r="L593" s="120"/>
      <c r="M593" s="120"/>
      <c r="N593" s="120"/>
      <c r="O593" s="120"/>
      <c r="P593" s="120"/>
      <c r="Q593" s="120"/>
    </row>
    <row r="594" spans="6:17" x14ac:dyDescent="0.25">
      <c r="F594" s="120"/>
      <c r="G594" s="121"/>
      <c r="H594" s="120"/>
      <c r="I594" s="121"/>
      <c r="J594" s="121"/>
      <c r="K594" s="53"/>
      <c r="L594" s="120"/>
      <c r="M594" s="120"/>
      <c r="N594" s="120"/>
      <c r="O594" s="120"/>
      <c r="P594" s="120"/>
      <c r="Q594" s="120"/>
    </row>
    <row r="595" spans="6:17" x14ac:dyDescent="0.25">
      <c r="F595" s="120"/>
      <c r="G595" s="121"/>
      <c r="H595" s="120"/>
      <c r="I595" s="121"/>
      <c r="J595" s="121"/>
      <c r="K595" s="53"/>
      <c r="L595" s="120"/>
      <c r="M595" s="120"/>
      <c r="N595" s="120"/>
      <c r="O595" s="120"/>
      <c r="P595" s="120"/>
      <c r="Q595" s="120"/>
    </row>
    <row r="596" spans="6:17" x14ac:dyDescent="0.25">
      <c r="F596" s="120"/>
      <c r="G596" s="121"/>
      <c r="H596" s="120"/>
      <c r="I596" s="121"/>
      <c r="J596" s="121"/>
      <c r="K596" s="53"/>
      <c r="L596" s="120"/>
      <c r="M596" s="120"/>
      <c r="N596" s="120"/>
      <c r="O596" s="120"/>
      <c r="P596" s="120"/>
      <c r="Q596" s="120"/>
    </row>
    <row r="597" spans="6:17" x14ac:dyDescent="0.25">
      <c r="F597" s="120"/>
      <c r="G597" s="121"/>
      <c r="H597" s="120"/>
      <c r="I597" s="121"/>
      <c r="J597" s="121"/>
      <c r="K597" s="53"/>
      <c r="L597" s="120"/>
      <c r="M597" s="120"/>
      <c r="N597" s="120"/>
      <c r="O597" s="120"/>
      <c r="P597" s="120"/>
      <c r="Q597" s="120"/>
    </row>
    <row r="598" spans="6:17" x14ac:dyDescent="0.25">
      <c r="F598" s="120"/>
      <c r="G598" s="121"/>
      <c r="H598" s="120"/>
      <c r="I598" s="121"/>
      <c r="J598" s="121"/>
      <c r="K598" s="53"/>
      <c r="L598" s="120"/>
      <c r="M598" s="120"/>
      <c r="N598" s="120"/>
      <c r="O598" s="120"/>
      <c r="P598" s="120"/>
      <c r="Q598" s="120"/>
    </row>
    <row r="599" spans="6:17" x14ac:dyDescent="0.25">
      <c r="F599" s="120"/>
      <c r="G599" s="121"/>
      <c r="H599" s="120"/>
      <c r="I599" s="121"/>
      <c r="J599" s="121"/>
      <c r="K599" s="53"/>
      <c r="L599" s="120"/>
      <c r="M599" s="120"/>
      <c r="N599" s="120"/>
      <c r="O599" s="120"/>
      <c r="P599" s="120"/>
      <c r="Q599" s="120"/>
    </row>
    <row r="600" spans="6:17" x14ac:dyDescent="0.25">
      <c r="F600" s="120"/>
      <c r="G600" s="121"/>
      <c r="H600" s="120"/>
      <c r="I600" s="121"/>
      <c r="J600" s="121"/>
      <c r="K600" s="53"/>
      <c r="L600" s="120"/>
      <c r="M600" s="120"/>
      <c r="N600" s="120"/>
      <c r="O600" s="120"/>
      <c r="P600" s="120"/>
      <c r="Q600" s="120"/>
    </row>
    <row r="601" spans="6:17" x14ac:dyDescent="0.25">
      <c r="F601" s="120"/>
      <c r="G601" s="121"/>
      <c r="H601" s="120"/>
      <c r="I601" s="121"/>
      <c r="J601" s="121"/>
      <c r="K601" s="53"/>
      <c r="L601" s="120"/>
      <c r="M601" s="120"/>
      <c r="N601" s="120"/>
      <c r="O601" s="120"/>
      <c r="P601" s="120"/>
      <c r="Q601" s="120"/>
    </row>
    <row r="602" spans="6:17" x14ac:dyDescent="0.25">
      <c r="F602" s="120"/>
      <c r="G602" s="121"/>
      <c r="H602" s="120"/>
      <c r="I602" s="121"/>
      <c r="J602" s="121"/>
      <c r="K602" s="53"/>
      <c r="L602" s="120"/>
      <c r="M602" s="120"/>
      <c r="N602" s="120"/>
      <c r="O602" s="120"/>
      <c r="P602" s="120"/>
      <c r="Q602" s="120"/>
    </row>
    <row r="603" spans="6:17" x14ac:dyDescent="0.25">
      <c r="F603" s="120"/>
      <c r="G603" s="121"/>
      <c r="H603" s="120"/>
      <c r="I603" s="121"/>
      <c r="J603" s="121"/>
      <c r="K603" s="53"/>
      <c r="L603" s="120"/>
      <c r="M603" s="120"/>
      <c r="N603" s="120"/>
      <c r="O603" s="120"/>
      <c r="P603" s="120"/>
      <c r="Q603" s="120"/>
    </row>
    <row r="604" spans="6:17" x14ac:dyDescent="0.25">
      <c r="F604" s="120"/>
      <c r="G604" s="121"/>
      <c r="H604" s="120"/>
      <c r="I604" s="121"/>
      <c r="J604" s="121"/>
      <c r="K604" s="53"/>
      <c r="L604" s="120"/>
      <c r="M604" s="120"/>
      <c r="N604" s="120"/>
      <c r="O604" s="120"/>
      <c r="P604" s="120"/>
      <c r="Q604" s="120"/>
    </row>
    <row r="605" spans="6:17" x14ac:dyDescent="0.25">
      <c r="F605" s="120"/>
      <c r="G605" s="121"/>
      <c r="H605" s="120"/>
      <c r="I605" s="121"/>
      <c r="J605" s="121"/>
      <c r="K605" s="53"/>
      <c r="L605" s="120"/>
      <c r="M605" s="120"/>
      <c r="N605" s="120"/>
      <c r="O605" s="120"/>
      <c r="P605" s="120"/>
      <c r="Q605" s="120"/>
    </row>
    <row r="606" spans="6:17" x14ac:dyDescent="0.25">
      <c r="F606" s="120"/>
      <c r="G606" s="121"/>
      <c r="H606" s="120"/>
      <c r="I606" s="121"/>
      <c r="J606" s="121"/>
      <c r="K606" s="53"/>
      <c r="L606" s="120"/>
      <c r="M606" s="120"/>
      <c r="N606" s="120"/>
      <c r="O606" s="120"/>
      <c r="P606" s="120"/>
      <c r="Q606" s="120"/>
    </row>
    <row r="607" spans="6:17" x14ac:dyDescent="0.25">
      <c r="F607" s="120"/>
      <c r="G607" s="121"/>
      <c r="H607" s="120"/>
      <c r="I607" s="121"/>
      <c r="J607" s="121"/>
      <c r="K607" s="53"/>
      <c r="L607" s="120"/>
      <c r="M607" s="120"/>
      <c r="N607" s="120"/>
      <c r="O607" s="120"/>
      <c r="P607" s="120"/>
      <c r="Q607" s="120"/>
    </row>
    <row r="608" spans="6:17" x14ac:dyDescent="0.25">
      <c r="F608" s="120"/>
      <c r="G608" s="121"/>
      <c r="H608" s="120"/>
      <c r="I608" s="121"/>
      <c r="J608" s="121"/>
      <c r="K608" s="53"/>
      <c r="L608" s="120"/>
      <c r="M608" s="120"/>
      <c r="N608" s="120"/>
      <c r="O608" s="120"/>
      <c r="P608" s="120"/>
      <c r="Q608" s="120"/>
    </row>
    <row r="609" spans="6:17" x14ac:dyDescent="0.25">
      <c r="F609" s="120"/>
      <c r="G609" s="121"/>
      <c r="H609" s="120"/>
      <c r="I609" s="121"/>
      <c r="J609" s="121"/>
      <c r="K609" s="53"/>
      <c r="L609" s="120"/>
      <c r="M609" s="120"/>
      <c r="N609" s="120"/>
      <c r="O609" s="120"/>
      <c r="P609" s="120"/>
      <c r="Q609" s="120"/>
    </row>
    <row r="610" spans="6:17" x14ac:dyDescent="0.25">
      <c r="F610" s="120"/>
      <c r="G610" s="121"/>
      <c r="H610" s="120"/>
      <c r="I610" s="121"/>
      <c r="J610" s="121"/>
      <c r="K610" s="53"/>
      <c r="L610" s="120"/>
      <c r="M610" s="120"/>
      <c r="N610" s="120"/>
      <c r="O610" s="120"/>
      <c r="P610" s="120"/>
      <c r="Q610" s="120"/>
    </row>
    <row r="611" spans="6:17" x14ac:dyDescent="0.25">
      <c r="F611" s="120"/>
      <c r="G611" s="121"/>
      <c r="H611" s="120"/>
      <c r="I611" s="121"/>
      <c r="J611" s="121"/>
      <c r="K611" s="53"/>
      <c r="L611" s="120"/>
      <c r="M611" s="120"/>
      <c r="N611" s="120"/>
      <c r="O611" s="120"/>
      <c r="P611" s="120"/>
      <c r="Q611" s="120"/>
    </row>
    <row r="612" spans="6:17" x14ac:dyDescent="0.25">
      <c r="F612" s="120"/>
      <c r="G612" s="121"/>
      <c r="H612" s="120"/>
      <c r="I612" s="121"/>
      <c r="J612" s="121"/>
      <c r="K612" s="53"/>
      <c r="L612" s="120"/>
      <c r="M612" s="120"/>
      <c r="N612" s="120"/>
      <c r="O612" s="120"/>
      <c r="P612" s="120"/>
      <c r="Q612" s="120"/>
    </row>
    <row r="613" spans="6:17" x14ac:dyDescent="0.25">
      <c r="F613" s="120"/>
      <c r="G613" s="121"/>
      <c r="H613" s="120"/>
      <c r="I613" s="121"/>
      <c r="J613" s="121"/>
      <c r="K613" s="53"/>
      <c r="L613" s="120"/>
      <c r="M613" s="120"/>
      <c r="N613" s="120"/>
      <c r="O613" s="120"/>
      <c r="P613" s="120"/>
      <c r="Q613" s="120"/>
    </row>
    <row r="614" spans="6:17" x14ac:dyDescent="0.25">
      <c r="F614" s="120"/>
      <c r="G614" s="121"/>
      <c r="H614" s="120"/>
      <c r="I614" s="121"/>
      <c r="J614" s="121"/>
      <c r="K614" s="53"/>
      <c r="L614" s="120"/>
      <c r="M614" s="120"/>
      <c r="N614" s="120"/>
      <c r="O614" s="120"/>
      <c r="P614" s="120"/>
      <c r="Q614" s="120"/>
    </row>
    <row r="615" spans="6:17" x14ac:dyDescent="0.25">
      <c r="F615" s="120"/>
      <c r="G615" s="121"/>
      <c r="H615" s="120"/>
      <c r="I615" s="121"/>
      <c r="J615" s="121"/>
      <c r="K615" s="53"/>
      <c r="L615" s="120"/>
      <c r="M615" s="120"/>
      <c r="N615" s="120"/>
      <c r="O615" s="120"/>
      <c r="P615" s="120"/>
      <c r="Q615" s="120"/>
    </row>
    <row r="616" spans="6:17" x14ac:dyDescent="0.25">
      <c r="F616" s="120"/>
      <c r="G616" s="121"/>
      <c r="H616" s="120"/>
      <c r="I616" s="121"/>
      <c r="J616" s="121"/>
      <c r="K616" s="53"/>
      <c r="L616" s="120"/>
      <c r="M616" s="120"/>
      <c r="N616" s="120"/>
      <c r="O616" s="120"/>
      <c r="P616" s="120"/>
      <c r="Q616" s="120"/>
    </row>
    <row r="617" spans="6:17" x14ac:dyDescent="0.25">
      <c r="F617" s="120"/>
      <c r="G617" s="121"/>
      <c r="H617" s="120"/>
      <c r="I617" s="121"/>
      <c r="J617" s="121"/>
      <c r="K617" s="53"/>
      <c r="L617" s="120"/>
      <c r="M617" s="120"/>
      <c r="N617" s="120"/>
      <c r="O617" s="120"/>
      <c r="P617" s="120"/>
      <c r="Q617" s="120"/>
    </row>
    <row r="618" spans="6:17" x14ac:dyDescent="0.25">
      <c r="F618" s="120"/>
      <c r="G618" s="121"/>
      <c r="H618" s="120"/>
      <c r="I618" s="121"/>
      <c r="J618" s="121"/>
      <c r="K618" s="53"/>
      <c r="L618" s="120"/>
      <c r="M618" s="120"/>
      <c r="N618" s="120"/>
      <c r="O618" s="120"/>
      <c r="P618" s="120"/>
      <c r="Q618" s="120"/>
    </row>
    <row r="619" spans="6:17" x14ac:dyDescent="0.25">
      <c r="F619" s="120"/>
      <c r="G619" s="121"/>
      <c r="H619" s="120"/>
      <c r="I619" s="121"/>
      <c r="J619" s="121"/>
      <c r="K619" s="53"/>
      <c r="L619" s="120"/>
      <c r="M619" s="120"/>
      <c r="N619" s="120"/>
      <c r="O619" s="120"/>
      <c r="P619" s="120"/>
      <c r="Q619" s="120"/>
    </row>
    <row r="620" spans="6:17" x14ac:dyDescent="0.25">
      <c r="F620" s="120"/>
      <c r="G620" s="121"/>
      <c r="H620" s="120"/>
      <c r="I620" s="121"/>
      <c r="J620" s="121"/>
      <c r="K620" s="53"/>
      <c r="L620" s="120"/>
      <c r="M620" s="120"/>
      <c r="N620" s="120"/>
      <c r="O620" s="120"/>
      <c r="P620" s="120"/>
      <c r="Q620" s="120"/>
    </row>
    <row r="621" spans="6:17" x14ac:dyDescent="0.25">
      <c r="F621" s="120"/>
      <c r="G621" s="121"/>
      <c r="H621" s="120"/>
      <c r="I621" s="121"/>
      <c r="J621" s="121"/>
      <c r="K621" s="53"/>
      <c r="L621" s="120"/>
      <c r="M621" s="120"/>
      <c r="N621" s="120"/>
      <c r="O621" s="120"/>
      <c r="P621" s="120"/>
      <c r="Q621" s="120"/>
    </row>
    <row r="622" spans="6:17" x14ac:dyDescent="0.25">
      <c r="F622" s="120"/>
      <c r="G622" s="121"/>
      <c r="H622" s="120"/>
      <c r="I622" s="121"/>
      <c r="J622" s="121"/>
      <c r="K622" s="53"/>
      <c r="L622" s="120"/>
      <c r="M622" s="120"/>
      <c r="N622" s="120"/>
      <c r="O622" s="120"/>
      <c r="P622" s="120"/>
      <c r="Q622" s="120"/>
    </row>
    <row r="623" spans="6:17" x14ac:dyDescent="0.25">
      <c r="F623" s="120"/>
      <c r="G623" s="121"/>
      <c r="H623" s="120"/>
      <c r="I623" s="121"/>
      <c r="J623" s="121"/>
      <c r="K623" s="53"/>
      <c r="L623" s="120"/>
      <c r="M623" s="120"/>
      <c r="N623" s="120"/>
      <c r="O623" s="120"/>
      <c r="P623" s="120"/>
      <c r="Q623" s="120"/>
    </row>
    <row r="624" spans="6:17" x14ac:dyDescent="0.25">
      <c r="F624" s="120"/>
      <c r="G624" s="121"/>
      <c r="H624" s="120"/>
      <c r="I624" s="121"/>
      <c r="J624" s="121"/>
      <c r="K624" s="53"/>
      <c r="L624" s="120"/>
      <c r="M624" s="120"/>
      <c r="N624" s="120"/>
      <c r="O624" s="120"/>
      <c r="P624" s="120"/>
      <c r="Q624" s="120"/>
    </row>
    <row r="625" spans="6:17" x14ac:dyDescent="0.25">
      <c r="F625" s="120"/>
      <c r="G625" s="121"/>
      <c r="H625" s="120"/>
      <c r="I625" s="121"/>
      <c r="J625" s="121"/>
      <c r="K625" s="53"/>
      <c r="L625" s="120"/>
      <c r="M625" s="120"/>
      <c r="N625" s="120"/>
      <c r="O625" s="120"/>
      <c r="P625" s="120"/>
      <c r="Q625" s="120"/>
    </row>
    <row r="626" spans="6:17" x14ac:dyDescent="0.25">
      <c r="F626" s="120"/>
      <c r="G626" s="121"/>
      <c r="H626" s="120"/>
      <c r="I626" s="121"/>
      <c r="J626" s="121"/>
      <c r="K626" s="53"/>
      <c r="L626" s="120"/>
      <c r="M626" s="120"/>
      <c r="N626" s="120"/>
      <c r="O626" s="120"/>
      <c r="P626" s="120"/>
      <c r="Q626" s="120"/>
    </row>
    <row r="627" spans="6:17" x14ac:dyDescent="0.25">
      <c r="F627" s="120"/>
      <c r="G627" s="121"/>
      <c r="H627" s="120"/>
      <c r="I627" s="121"/>
      <c r="J627" s="121"/>
      <c r="K627" s="53"/>
      <c r="L627" s="120"/>
      <c r="M627" s="120"/>
      <c r="N627" s="120"/>
      <c r="O627" s="120"/>
      <c r="P627" s="120"/>
      <c r="Q627" s="120"/>
    </row>
    <row r="628" spans="6:17" x14ac:dyDescent="0.25">
      <c r="F628" s="120"/>
      <c r="G628" s="121"/>
      <c r="H628" s="120"/>
      <c r="I628" s="121"/>
      <c r="J628" s="121"/>
      <c r="K628" s="53"/>
      <c r="L628" s="120"/>
      <c r="M628" s="120"/>
      <c r="N628" s="120"/>
      <c r="O628" s="120"/>
      <c r="P628" s="120"/>
      <c r="Q628" s="120"/>
    </row>
    <row r="629" spans="6:17" x14ac:dyDescent="0.25">
      <c r="F629" s="120"/>
      <c r="G629" s="121"/>
      <c r="H629" s="120"/>
      <c r="I629" s="121"/>
      <c r="J629" s="121"/>
      <c r="K629" s="53"/>
      <c r="L629" s="120"/>
      <c r="M629" s="120"/>
      <c r="N629" s="120"/>
      <c r="O629" s="120"/>
      <c r="P629" s="120"/>
      <c r="Q629" s="120"/>
    </row>
    <row r="630" spans="6:17" x14ac:dyDescent="0.25">
      <c r="F630" s="120"/>
      <c r="G630" s="121"/>
      <c r="H630" s="120"/>
      <c r="I630" s="121"/>
      <c r="J630" s="121"/>
      <c r="K630" s="53"/>
      <c r="L630" s="120"/>
      <c r="M630" s="120"/>
      <c r="N630" s="120"/>
      <c r="O630" s="120"/>
      <c r="P630" s="120"/>
      <c r="Q630" s="120"/>
    </row>
    <row r="631" spans="6:17" x14ac:dyDescent="0.25">
      <c r="F631" s="120"/>
      <c r="G631" s="121"/>
      <c r="H631" s="120"/>
      <c r="I631" s="121"/>
      <c r="J631" s="121"/>
      <c r="K631" s="53"/>
      <c r="L631" s="120"/>
      <c r="M631" s="120"/>
      <c r="N631" s="120"/>
      <c r="O631" s="120"/>
      <c r="P631" s="120"/>
      <c r="Q631" s="120"/>
    </row>
    <row r="632" spans="6:17" x14ac:dyDescent="0.25">
      <c r="F632" s="120"/>
      <c r="G632" s="121"/>
      <c r="H632" s="120"/>
      <c r="I632" s="121"/>
      <c r="J632" s="121"/>
      <c r="K632" s="53"/>
      <c r="L632" s="120"/>
      <c r="M632" s="120"/>
      <c r="N632" s="120"/>
      <c r="O632" s="120"/>
      <c r="P632" s="120"/>
      <c r="Q632" s="120"/>
    </row>
    <row r="633" spans="6:17" x14ac:dyDescent="0.25">
      <c r="F633" s="120"/>
      <c r="G633" s="121"/>
      <c r="H633" s="120"/>
      <c r="I633" s="121"/>
      <c r="J633" s="121"/>
      <c r="K633" s="53"/>
      <c r="L633" s="120"/>
      <c r="M633" s="120"/>
      <c r="N633" s="120"/>
      <c r="O633" s="120"/>
      <c r="P633" s="120"/>
      <c r="Q633" s="120"/>
    </row>
    <row r="634" spans="6:17" x14ac:dyDescent="0.25">
      <c r="F634" s="120"/>
      <c r="G634" s="121"/>
      <c r="H634" s="120"/>
      <c r="I634" s="121"/>
      <c r="J634" s="121"/>
      <c r="K634" s="53"/>
      <c r="L634" s="120"/>
      <c r="M634" s="120"/>
      <c r="N634" s="120"/>
      <c r="O634" s="120"/>
      <c r="P634" s="120"/>
      <c r="Q634" s="120"/>
    </row>
    <row r="635" spans="6:17" x14ac:dyDescent="0.25">
      <c r="F635" s="120"/>
      <c r="G635" s="121"/>
      <c r="H635" s="120"/>
      <c r="I635" s="121"/>
      <c r="J635" s="121"/>
      <c r="K635" s="53"/>
      <c r="L635" s="120"/>
      <c r="M635" s="120"/>
      <c r="N635" s="120"/>
      <c r="O635" s="120"/>
      <c r="P635" s="120"/>
      <c r="Q635" s="120"/>
    </row>
    <row r="636" spans="6:17" x14ac:dyDescent="0.25">
      <c r="F636" s="120"/>
      <c r="G636" s="121"/>
      <c r="H636" s="120"/>
      <c r="I636" s="121"/>
      <c r="J636" s="121"/>
      <c r="K636" s="53"/>
      <c r="L636" s="120"/>
      <c r="M636" s="120"/>
      <c r="N636" s="120"/>
      <c r="O636" s="120"/>
      <c r="P636" s="120"/>
      <c r="Q636" s="120"/>
    </row>
    <row r="637" spans="6:17" x14ac:dyDescent="0.25">
      <c r="F637" s="120"/>
      <c r="G637" s="121"/>
      <c r="H637" s="120"/>
      <c r="I637" s="121"/>
      <c r="J637" s="121"/>
      <c r="K637" s="53"/>
      <c r="L637" s="120"/>
      <c r="M637" s="120"/>
      <c r="N637" s="120"/>
      <c r="O637" s="120"/>
      <c r="P637" s="120"/>
      <c r="Q637" s="120"/>
    </row>
    <row r="638" spans="6:17" x14ac:dyDescent="0.25">
      <c r="F638" s="120"/>
      <c r="G638" s="121"/>
      <c r="H638" s="120"/>
      <c r="I638" s="121"/>
      <c r="J638" s="121"/>
      <c r="K638" s="53"/>
      <c r="L638" s="120"/>
      <c r="M638" s="120"/>
      <c r="N638" s="120"/>
      <c r="O638" s="120"/>
      <c r="P638" s="120"/>
      <c r="Q638" s="120"/>
    </row>
    <row r="639" spans="6:17" x14ac:dyDescent="0.25">
      <c r="F639" s="120"/>
      <c r="G639" s="121"/>
      <c r="H639" s="120"/>
      <c r="I639" s="121"/>
      <c r="J639" s="121"/>
      <c r="K639" s="53"/>
      <c r="L639" s="120"/>
      <c r="M639" s="120"/>
      <c r="N639" s="120"/>
      <c r="O639" s="120"/>
      <c r="P639" s="120"/>
      <c r="Q639" s="120"/>
    </row>
    <row r="640" spans="6:17" x14ac:dyDescent="0.25">
      <c r="F640" s="120"/>
      <c r="G640" s="121"/>
      <c r="H640" s="120"/>
      <c r="I640" s="121"/>
      <c r="J640" s="121"/>
      <c r="K640" s="53"/>
      <c r="L640" s="120"/>
      <c r="M640" s="120"/>
      <c r="N640" s="120"/>
      <c r="O640" s="120"/>
      <c r="P640" s="120"/>
      <c r="Q640" s="120"/>
    </row>
    <row r="641" spans="6:17" x14ac:dyDescent="0.25">
      <c r="F641" s="120"/>
      <c r="G641" s="121"/>
      <c r="H641" s="120"/>
      <c r="I641" s="121"/>
      <c r="J641" s="121"/>
      <c r="K641" s="53"/>
      <c r="L641" s="120"/>
      <c r="M641" s="120"/>
      <c r="N641" s="120"/>
      <c r="O641" s="120"/>
      <c r="P641" s="120"/>
      <c r="Q641" s="120"/>
    </row>
    <row r="642" spans="6:17" x14ac:dyDescent="0.25">
      <c r="F642" s="120"/>
      <c r="G642" s="121"/>
      <c r="H642" s="120"/>
      <c r="I642" s="121"/>
      <c r="J642" s="121"/>
      <c r="K642" s="53"/>
      <c r="L642" s="120"/>
      <c r="M642" s="120"/>
      <c r="N642" s="120"/>
      <c r="O642" s="120"/>
      <c r="P642" s="120"/>
      <c r="Q642" s="120"/>
    </row>
    <row r="643" spans="6:17" x14ac:dyDescent="0.25">
      <c r="F643" s="120"/>
      <c r="G643" s="121"/>
      <c r="H643" s="120"/>
      <c r="I643" s="121"/>
      <c r="J643" s="121"/>
      <c r="K643" s="53"/>
      <c r="L643" s="120"/>
      <c r="M643" s="120"/>
      <c r="N643" s="120"/>
      <c r="O643" s="120"/>
      <c r="P643" s="120"/>
      <c r="Q643" s="120"/>
    </row>
    <row r="644" spans="6:17" x14ac:dyDescent="0.25">
      <c r="F644" s="120"/>
      <c r="G644" s="121"/>
      <c r="H644" s="120"/>
      <c r="I644" s="121"/>
      <c r="J644" s="121"/>
      <c r="K644" s="53"/>
      <c r="L644" s="120"/>
      <c r="M644" s="120"/>
      <c r="N644" s="120"/>
      <c r="O644" s="120"/>
      <c r="P644" s="120"/>
      <c r="Q644" s="120"/>
    </row>
    <row r="645" spans="6:17" x14ac:dyDescent="0.25">
      <c r="F645" s="120"/>
      <c r="G645" s="121"/>
      <c r="H645" s="120"/>
      <c r="I645" s="121"/>
      <c r="J645" s="121"/>
      <c r="K645" s="53"/>
      <c r="L645" s="120"/>
      <c r="M645" s="120"/>
      <c r="N645" s="120"/>
      <c r="O645" s="120"/>
      <c r="P645" s="120"/>
      <c r="Q645" s="120"/>
    </row>
    <row r="646" spans="6:17" x14ac:dyDescent="0.25">
      <c r="F646" s="120"/>
      <c r="G646" s="121"/>
      <c r="H646" s="120"/>
      <c r="I646" s="121"/>
      <c r="J646" s="121"/>
      <c r="K646" s="53"/>
      <c r="L646" s="120"/>
      <c r="M646" s="120"/>
      <c r="N646" s="120"/>
      <c r="O646" s="120"/>
      <c r="P646" s="120"/>
      <c r="Q646" s="120"/>
    </row>
    <row r="647" spans="6:17" x14ac:dyDescent="0.25">
      <c r="F647" s="120"/>
      <c r="G647" s="121"/>
      <c r="H647" s="120"/>
      <c r="I647" s="121"/>
      <c r="J647" s="121"/>
      <c r="K647" s="53"/>
      <c r="L647" s="120"/>
      <c r="M647" s="120"/>
      <c r="N647" s="120"/>
      <c r="O647" s="120"/>
      <c r="P647" s="120"/>
      <c r="Q647" s="120"/>
    </row>
    <row r="648" spans="6:17" x14ac:dyDescent="0.25">
      <c r="F648" s="120"/>
      <c r="G648" s="121"/>
      <c r="H648" s="120"/>
      <c r="I648" s="121"/>
      <c r="J648" s="121"/>
      <c r="K648" s="53"/>
      <c r="L648" s="120"/>
      <c r="M648" s="120"/>
      <c r="N648" s="120"/>
      <c r="O648" s="120"/>
      <c r="P648" s="120"/>
      <c r="Q648" s="120"/>
    </row>
    <row r="649" spans="6:17" x14ac:dyDescent="0.25">
      <c r="F649" s="120"/>
      <c r="G649" s="121"/>
      <c r="H649" s="120"/>
      <c r="I649" s="121"/>
      <c r="J649" s="121"/>
      <c r="K649" s="53"/>
      <c r="L649" s="120"/>
      <c r="M649" s="120"/>
      <c r="N649" s="120"/>
      <c r="O649" s="120"/>
      <c r="P649" s="120"/>
      <c r="Q649" s="120"/>
    </row>
    <row r="650" spans="6:17" x14ac:dyDescent="0.25">
      <c r="F650" s="120"/>
      <c r="G650" s="121"/>
      <c r="H650" s="120"/>
      <c r="I650" s="121"/>
      <c r="J650" s="121"/>
      <c r="K650" s="53"/>
      <c r="L650" s="120"/>
      <c r="M650" s="120"/>
      <c r="N650" s="120"/>
      <c r="O650" s="120"/>
      <c r="P650" s="120"/>
      <c r="Q650" s="120"/>
    </row>
    <row r="651" spans="6:17" x14ac:dyDescent="0.25">
      <c r="F651" s="120"/>
      <c r="G651" s="121"/>
      <c r="H651" s="120"/>
      <c r="I651" s="121"/>
      <c r="J651" s="121"/>
      <c r="K651" s="53"/>
      <c r="L651" s="120"/>
      <c r="M651" s="120"/>
      <c r="N651" s="120"/>
      <c r="O651" s="120"/>
      <c r="P651" s="120"/>
      <c r="Q651" s="120"/>
    </row>
    <row r="652" spans="6:17" x14ac:dyDescent="0.25">
      <c r="F652" s="120"/>
      <c r="G652" s="121"/>
      <c r="H652" s="120"/>
      <c r="I652" s="121"/>
      <c r="J652" s="121"/>
      <c r="K652" s="53"/>
      <c r="L652" s="120"/>
      <c r="M652" s="120"/>
      <c r="N652" s="120"/>
      <c r="O652" s="120"/>
      <c r="P652" s="120"/>
      <c r="Q652" s="120"/>
    </row>
    <row r="653" spans="6:17" x14ac:dyDescent="0.25">
      <c r="F653" s="120"/>
      <c r="G653" s="121"/>
      <c r="H653" s="120"/>
      <c r="I653" s="121"/>
      <c r="J653" s="121"/>
      <c r="K653" s="53"/>
      <c r="L653" s="120"/>
      <c r="M653" s="120"/>
      <c r="N653" s="120"/>
      <c r="O653" s="120"/>
      <c r="P653" s="120"/>
      <c r="Q653" s="120"/>
    </row>
    <row r="654" spans="6:17" x14ac:dyDescent="0.25">
      <c r="F654" s="120"/>
      <c r="G654" s="121"/>
      <c r="H654" s="120"/>
      <c r="I654" s="121"/>
      <c r="J654" s="121"/>
      <c r="K654" s="53"/>
      <c r="L654" s="120"/>
      <c r="M654" s="120"/>
      <c r="N654" s="120"/>
      <c r="O654" s="120"/>
      <c r="P654" s="120"/>
      <c r="Q654" s="120"/>
    </row>
    <row r="655" spans="6:17" x14ac:dyDescent="0.25">
      <c r="F655" s="120"/>
      <c r="G655" s="121"/>
      <c r="H655" s="120"/>
      <c r="I655" s="121"/>
      <c r="J655" s="121"/>
      <c r="K655" s="53"/>
      <c r="L655" s="120"/>
      <c r="M655" s="120"/>
      <c r="N655" s="120"/>
      <c r="O655" s="120"/>
      <c r="P655" s="120"/>
      <c r="Q655" s="120"/>
    </row>
    <row r="656" spans="6:17" x14ac:dyDescent="0.25">
      <c r="F656" s="120"/>
      <c r="G656" s="121"/>
      <c r="H656" s="120"/>
      <c r="I656" s="121"/>
      <c r="J656" s="121"/>
      <c r="K656" s="53"/>
      <c r="L656" s="120"/>
      <c r="M656" s="120"/>
      <c r="N656" s="120"/>
      <c r="O656" s="120"/>
      <c r="P656" s="120"/>
      <c r="Q656" s="120"/>
    </row>
    <row r="657" spans="6:17" x14ac:dyDescent="0.25">
      <c r="F657" s="120"/>
      <c r="G657" s="121"/>
      <c r="H657" s="120"/>
      <c r="I657" s="121"/>
      <c r="J657" s="121"/>
      <c r="K657" s="53"/>
      <c r="L657" s="120"/>
      <c r="M657" s="120"/>
      <c r="N657" s="120"/>
      <c r="O657" s="120"/>
      <c r="P657" s="120"/>
      <c r="Q657" s="120"/>
    </row>
    <row r="658" spans="6:17" x14ac:dyDescent="0.25">
      <c r="F658" s="120"/>
      <c r="G658" s="121"/>
      <c r="H658" s="120"/>
      <c r="I658" s="121"/>
      <c r="J658" s="121"/>
      <c r="K658" s="53"/>
      <c r="L658" s="120"/>
      <c r="M658" s="120"/>
      <c r="N658" s="120"/>
      <c r="O658" s="120"/>
      <c r="P658" s="120"/>
      <c r="Q658" s="120"/>
    </row>
    <row r="659" spans="6:17" x14ac:dyDescent="0.25">
      <c r="F659" s="120"/>
      <c r="G659" s="121"/>
      <c r="H659" s="120"/>
      <c r="I659" s="121"/>
      <c r="J659" s="121"/>
      <c r="K659" s="53"/>
      <c r="L659" s="120"/>
      <c r="M659" s="120"/>
      <c r="N659" s="120"/>
      <c r="O659" s="120"/>
      <c r="P659" s="120"/>
      <c r="Q659" s="120"/>
    </row>
    <row r="660" spans="6:17" x14ac:dyDescent="0.25">
      <c r="F660" s="120"/>
      <c r="G660" s="121"/>
      <c r="H660" s="120"/>
      <c r="I660" s="121"/>
      <c r="J660" s="121"/>
      <c r="K660" s="53"/>
      <c r="L660" s="120"/>
      <c r="M660" s="120"/>
      <c r="N660" s="120"/>
      <c r="O660" s="120"/>
      <c r="P660" s="120"/>
      <c r="Q660" s="120"/>
    </row>
    <row r="661" spans="6:17" x14ac:dyDescent="0.25">
      <c r="F661" s="120"/>
      <c r="G661" s="121"/>
      <c r="H661" s="120"/>
      <c r="I661" s="121"/>
      <c r="J661" s="121"/>
      <c r="K661" s="53"/>
      <c r="L661" s="120"/>
      <c r="M661" s="120"/>
      <c r="N661" s="120"/>
      <c r="O661" s="120"/>
      <c r="P661" s="120"/>
      <c r="Q661" s="120"/>
    </row>
    <row r="662" spans="6:17" x14ac:dyDescent="0.25">
      <c r="F662" s="120"/>
      <c r="G662" s="121"/>
      <c r="H662" s="120"/>
      <c r="I662" s="121"/>
      <c r="J662" s="121"/>
      <c r="K662" s="53"/>
      <c r="L662" s="120"/>
      <c r="M662" s="120"/>
      <c r="N662" s="120"/>
      <c r="O662" s="120"/>
      <c r="P662" s="120"/>
      <c r="Q662" s="120"/>
    </row>
    <row r="663" spans="6:17" x14ac:dyDescent="0.25">
      <c r="F663" s="120"/>
      <c r="G663" s="121"/>
      <c r="H663" s="120"/>
      <c r="I663" s="121"/>
      <c r="J663" s="121"/>
      <c r="K663" s="53"/>
      <c r="L663" s="120"/>
      <c r="M663" s="120"/>
      <c r="N663" s="120"/>
      <c r="O663" s="120"/>
      <c r="P663" s="120"/>
      <c r="Q663" s="120"/>
    </row>
    <row r="664" spans="6:17" x14ac:dyDescent="0.25">
      <c r="F664" s="120"/>
      <c r="G664" s="121"/>
      <c r="H664" s="120"/>
      <c r="I664" s="121"/>
      <c r="J664" s="121"/>
      <c r="K664" s="53"/>
      <c r="L664" s="120"/>
      <c r="M664" s="120"/>
      <c r="N664" s="120"/>
      <c r="O664" s="120"/>
      <c r="P664" s="120"/>
      <c r="Q664" s="120"/>
    </row>
    <row r="665" spans="6:17" x14ac:dyDescent="0.25">
      <c r="F665" s="120"/>
      <c r="G665" s="121"/>
      <c r="H665" s="120"/>
      <c r="I665" s="121"/>
      <c r="J665" s="121"/>
      <c r="K665" s="53"/>
      <c r="L665" s="120"/>
      <c r="M665" s="120"/>
      <c r="N665" s="120"/>
      <c r="O665" s="120"/>
      <c r="P665" s="120"/>
      <c r="Q665" s="120"/>
    </row>
    <row r="666" spans="6:17" x14ac:dyDescent="0.25">
      <c r="F666" s="120"/>
      <c r="G666" s="121"/>
      <c r="H666" s="120"/>
      <c r="I666" s="121"/>
      <c r="J666" s="121"/>
      <c r="K666" s="53"/>
      <c r="L666" s="120"/>
      <c r="M666" s="120"/>
      <c r="N666" s="120"/>
      <c r="O666" s="120"/>
      <c r="P666" s="120"/>
      <c r="Q666" s="120"/>
    </row>
    <row r="667" spans="6:17" x14ac:dyDescent="0.25">
      <c r="F667" s="120"/>
      <c r="G667" s="121"/>
      <c r="H667" s="120"/>
      <c r="I667" s="121"/>
      <c r="J667" s="121"/>
      <c r="K667" s="53"/>
      <c r="L667" s="120"/>
      <c r="M667" s="120"/>
      <c r="N667" s="120"/>
      <c r="O667" s="120"/>
      <c r="P667" s="120"/>
      <c r="Q667" s="120"/>
    </row>
    <row r="668" spans="6:17" x14ac:dyDescent="0.25">
      <c r="F668" s="120"/>
      <c r="G668" s="121"/>
      <c r="H668" s="120"/>
      <c r="I668" s="121"/>
      <c r="J668" s="121"/>
      <c r="K668" s="53"/>
      <c r="L668" s="120"/>
      <c r="M668" s="120"/>
      <c r="N668" s="120"/>
      <c r="O668" s="120"/>
      <c r="P668" s="120"/>
      <c r="Q668" s="120"/>
    </row>
    <row r="669" spans="6:17" x14ac:dyDescent="0.25">
      <c r="F669" s="120"/>
      <c r="G669" s="121"/>
      <c r="H669" s="120"/>
      <c r="I669" s="121"/>
      <c r="J669" s="121"/>
      <c r="K669" s="53"/>
      <c r="L669" s="120"/>
      <c r="M669" s="120"/>
      <c r="N669" s="120"/>
      <c r="O669" s="120"/>
      <c r="P669" s="120"/>
      <c r="Q669" s="120"/>
    </row>
    <row r="670" spans="6:17" x14ac:dyDescent="0.25">
      <c r="F670" s="120"/>
      <c r="G670" s="121"/>
      <c r="H670" s="120"/>
      <c r="I670" s="121"/>
      <c r="J670" s="121"/>
      <c r="K670" s="53"/>
      <c r="L670" s="120"/>
      <c r="M670" s="120"/>
      <c r="N670" s="120"/>
      <c r="O670" s="120"/>
      <c r="P670" s="120"/>
      <c r="Q670" s="120"/>
    </row>
    <row r="671" spans="6:17" x14ac:dyDescent="0.25">
      <c r="F671" s="120"/>
      <c r="G671" s="121"/>
      <c r="H671" s="120"/>
      <c r="I671" s="121"/>
      <c r="J671" s="121"/>
      <c r="K671" s="53"/>
      <c r="L671" s="120"/>
      <c r="M671" s="120"/>
      <c r="N671" s="120"/>
      <c r="O671" s="120"/>
      <c r="P671" s="120"/>
      <c r="Q671" s="120"/>
    </row>
    <row r="672" spans="6:17" x14ac:dyDescent="0.25">
      <c r="F672" s="120"/>
      <c r="G672" s="121"/>
      <c r="H672" s="120"/>
      <c r="I672" s="121"/>
      <c r="J672" s="121"/>
      <c r="K672" s="53"/>
      <c r="L672" s="120"/>
      <c r="M672" s="120"/>
      <c r="N672" s="120"/>
      <c r="O672" s="120"/>
      <c r="P672" s="120"/>
      <c r="Q672" s="120"/>
    </row>
    <row r="673" spans="6:17" x14ac:dyDescent="0.25">
      <c r="F673" s="120"/>
      <c r="G673" s="121"/>
      <c r="H673" s="120"/>
      <c r="I673" s="121"/>
      <c r="J673" s="121"/>
      <c r="K673" s="53"/>
      <c r="L673" s="120"/>
      <c r="M673" s="120"/>
      <c r="N673" s="120"/>
      <c r="O673" s="120"/>
      <c r="P673" s="120"/>
      <c r="Q673" s="120"/>
    </row>
    <row r="674" spans="6:17" x14ac:dyDescent="0.25">
      <c r="F674" s="120"/>
      <c r="G674" s="121"/>
      <c r="H674" s="120"/>
      <c r="I674" s="121"/>
      <c r="J674" s="121"/>
      <c r="K674" s="53"/>
      <c r="L674" s="120"/>
      <c r="M674" s="120"/>
      <c r="N674" s="120"/>
      <c r="O674" s="120"/>
      <c r="P674" s="120"/>
      <c r="Q674" s="120"/>
    </row>
    <row r="675" spans="6:17" x14ac:dyDescent="0.25">
      <c r="F675" s="120"/>
      <c r="G675" s="121"/>
      <c r="H675" s="120"/>
      <c r="I675" s="121"/>
      <c r="J675" s="121"/>
      <c r="K675" s="53"/>
      <c r="L675" s="120"/>
      <c r="M675" s="120"/>
      <c r="N675" s="120"/>
      <c r="O675" s="120"/>
      <c r="P675" s="120"/>
      <c r="Q675" s="120"/>
    </row>
    <row r="676" spans="6:17" x14ac:dyDescent="0.25">
      <c r="F676" s="120"/>
      <c r="G676" s="121"/>
      <c r="H676" s="120"/>
      <c r="I676" s="121"/>
      <c r="J676" s="121"/>
      <c r="K676" s="53"/>
      <c r="L676" s="120"/>
      <c r="M676" s="120"/>
      <c r="N676" s="120"/>
      <c r="O676" s="120"/>
      <c r="P676" s="120"/>
      <c r="Q676" s="120"/>
    </row>
    <row r="677" spans="6:17" x14ac:dyDescent="0.25">
      <c r="F677" s="120"/>
      <c r="G677" s="121"/>
      <c r="H677" s="120"/>
      <c r="I677" s="121"/>
      <c r="J677" s="121"/>
      <c r="K677" s="53"/>
      <c r="L677" s="120"/>
      <c r="M677" s="120"/>
      <c r="N677" s="120"/>
      <c r="O677" s="120"/>
      <c r="P677" s="120"/>
      <c r="Q677" s="120"/>
    </row>
    <row r="678" spans="6:17" x14ac:dyDescent="0.25">
      <c r="F678" s="120"/>
      <c r="G678" s="121"/>
      <c r="H678" s="120"/>
      <c r="I678" s="121"/>
      <c r="J678" s="121"/>
      <c r="K678" s="53"/>
      <c r="L678" s="120"/>
      <c r="M678" s="120"/>
      <c r="N678" s="120"/>
      <c r="O678" s="120"/>
      <c r="P678" s="120"/>
      <c r="Q678" s="120"/>
    </row>
    <row r="679" spans="6:17" x14ac:dyDescent="0.25">
      <c r="F679" s="120"/>
      <c r="G679" s="121"/>
      <c r="H679" s="120"/>
      <c r="I679" s="121"/>
      <c r="J679" s="121"/>
      <c r="K679" s="53"/>
      <c r="L679" s="120"/>
      <c r="M679" s="120"/>
      <c r="N679" s="120"/>
      <c r="O679" s="120"/>
      <c r="P679" s="120"/>
      <c r="Q679" s="120"/>
    </row>
    <row r="680" spans="6:17" x14ac:dyDescent="0.25">
      <c r="F680" s="120"/>
      <c r="G680" s="121"/>
      <c r="H680" s="120"/>
      <c r="I680" s="121"/>
      <c r="J680" s="121"/>
      <c r="K680" s="53"/>
      <c r="L680" s="120"/>
      <c r="M680" s="120"/>
      <c r="N680" s="120"/>
      <c r="O680" s="120"/>
      <c r="P680" s="120"/>
      <c r="Q680" s="120"/>
    </row>
    <row r="681" spans="6:17" x14ac:dyDescent="0.25">
      <c r="F681" s="120"/>
      <c r="G681" s="121"/>
      <c r="H681" s="120"/>
      <c r="I681" s="121"/>
      <c r="J681" s="121"/>
      <c r="K681" s="53"/>
      <c r="L681" s="120"/>
      <c r="M681" s="120"/>
      <c r="N681" s="120"/>
      <c r="O681" s="120"/>
      <c r="P681" s="120"/>
      <c r="Q681" s="120"/>
    </row>
    <row r="682" spans="6:17" x14ac:dyDescent="0.25">
      <c r="F682" s="120"/>
      <c r="G682" s="121"/>
      <c r="H682" s="120"/>
      <c r="I682" s="121"/>
      <c r="J682" s="121"/>
      <c r="K682" s="53"/>
      <c r="L682" s="120"/>
      <c r="M682" s="120"/>
      <c r="N682" s="120"/>
      <c r="O682" s="120"/>
      <c r="P682" s="120"/>
      <c r="Q682" s="120"/>
    </row>
    <row r="683" spans="6:17" x14ac:dyDescent="0.25">
      <c r="F683" s="120"/>
      <c r="G683" s="121"/>
      <c r="H683" s="120"/>
      <c r="I683" s="121"/>
      <c r="J683" s="121"/>
      <c r="K683" s="53"/>
      <c r="L683" s="120"/>
      <c r="M683" s="120"/>
      <c r="N683" s="120"/>
      <c r="O683" s="120"/>
      <c r="P683" s="120"/>
      <c r="Q683" s="120"/>
    </row>
    <row r="684" spans="6:17" x14ac:dyDescent="0.25">
      <c r="F684" s="120"/>
      <c r="G684" s="121"/>
      <c r="H684" s="120"/>
      <c r="I684" s="121"/>
      <c r="J684" s="121"/>
      <c r="K684" s="53"/>
      <c r="L684" s="120"/>
      <c r="M684" s="120"/>
      <c r="N684" s="120"/>
      <c r="O684" s="120"/>
      <c r="P684" s="120"/>
      <c r="Q684" s="120"/>
    </row>
    <row r="685" spans="6:17" x14ac:dyDescent="0.25">
      <c r="F685" s="120"/>
      <c r="G685" s="121"/>
      <c r="H685" s="120"/>
      <c r="I685" s="121"/>
      <c r="J685" s="121"/>
      <c r="K685" s="53"/>
      <c r="L685" s="120"/>
      <c r="M685" s="120"/>
      <c r="N685" s="120"/>
      <c r="O685" s="120"/>
      <c r="P685" s="120"/>
      <c r="Q685" s="120"/>
    </row>
    <row r="686" spans="6:17" x14ac:dyDescent="0.25">
      <c r="F686" s="120"/>
      <c r="G686" s="121"/>
      <c r="H686" s="120"/>
      <c r="I686" s="121"/>
      <c r="J686" s="121"/>
      <c r="K686" s="53"/>
      <c r="L686" s="120"/>
      <c r="M686" s="120"/>
      <c r="N686" s="120"/>
      <c r="O686" s="120"/>
      <c r="P686" s="120"/>
      <c r="Q686" s="120"/>
    </row>
    <row r="687" spans="6:17" x14ac:dyDescent="0.25">
      <c r="F687" s="120"/>
      <c r="G687" s="121"/>
      <c r="H687" s="120"/>
      <c r="I687" s="121"/>
      <c r="J687" s="121"/>
      <c r="K687" s="53"/>
      <c r="L687" s="120"/>
      <c r="M687" s="120"/>
      <c r="N687" s="120"/>
      <c r="O687" s="120"/>
      <c r="P687" s="120"/>
      <c r="Q687" s="120"/>
    </row>
    <row r="688" spans="6:17" x14ac:dyDescent="0.25">
      <c r="F688" s="120"/>
      <c r="G688" s="121"/>
      <c r="H688" s="120"/>
      <c r="I688" s="121"/>
      <c r="J688" s="121"/>
      <c r="K688" s="53"/>
      <c r="L688" s="120"/>
      <c r="M688" s="120"/>
      <c r="N688" s="120"/>
      <c r="O688" s="120"/>
      <c r="P688" s="120"/>
      <c r="Q688" s="120"/>
    </row>
    <row r="689" spans="6:17" x14ac:dyDescent="0.25">
      <c r="F689" s="120"/>
      <c r="G689" s="121"/>
      <c r="H689" s="120"/>
      <c r="I689" s="121"/>
      <c r="J689" s="121"/>
      <c r="K689" s="53"/>
      <c r="L689" s="120"/>
      <c r="M689" s="120"/>
      <c r="N689" s="120"/>
      <c r="O689" s="120"/>
      <c r="P689" s="120"/>
      <c r="Q689" s="120"/>
    </row>
    <row r="690" spans="6:17" x14ac:dyDescent="0.25">
      <c r="F690" s="120"/>
      <c r="G690" s="121"/>
      <c r="H690" s="120"/>
      <c r="I690" s="121"/>
      <c r="J690" s="121"/>
      <c r="K690" s="53"/>
      <c r="L690" s="120"/>
      <c r="M690" s="120"/>
      <c r="N690" s="120"/>
      <c r="O690" s="120"/>
      <c r="P690" s="120"/>
      <c r="Q690" s="120"/>
    </row>
    <row r="691" spans="6:17" x14ac:dyDescent="0.25">
      <c r="F691" s="120"/>
      <c r="G691" s="121"/>
      <c r="H691" s="120"/>
      <c r="I691" s="121"/>
      <c r="J691" s="121"/>
      <c r="K691" s="53"/>
      <c r="L691" s="120"/>
      <c r="M691" s="120"/>
      <c r="N691" s="120"/>
      <c r="O691" s="120"/>
      <c r="P691" s="120"/>
      <c r="Q691" s="120"/>
    </row>
    <row r="692" spans="6:17" x14ac:dyDescent="0.25">
      <c r="F692" s="120"/>
      <c r="G692" s="121"/>
      <c r="H692" s="120"/>
      <c r="I692" s="121"/>
      <c r="J692" s="121"/>
      <c r="K692" s="53"/>
      <c r="L692" s="120"/>
      <c r="M692" s="120"/>
      <c r="N692" s="120"/>
      <c r="O692" s="120"/>
      <c r="P692" s="120"/>
      <c r="Q692" s="120"/>
    </row>
    <row r="693" spans="6:17" x14ac:dyDescent="0.25">
      <c r="F693" s="120"/>
      <c r="G693" s="121"/>
      <c r="H693" s="120"/>
      <c r="I693" s="121"/>
      <c r="J693" s="121"/>
      <c r="K693" s="53"/>
      <c r="L693" s="120"/>
      <c r="M693" s="120"/>
      <c r="N693" s="120"/>
      <c r="O693" s="120"/>
      <c r="P693" s="120"/>
      <c r="Q693" s="120"/>
    </row>
    <row r="694" spans="6:17" x14ac:dyDescent="0.25">
      <c r="F694" s="120"/>
      <c r="G694" s="121"/>
      <c r="H694" s="120"/>
      <c r="I694" s="121"/>
      <c r="J694" s="121"/>
      <c r="K694" s="53"/>
      <c r="L694" s="120"/>
      <c r="M694" s="120"/>
      <c r="N694" s="120"/>
      <c r="O694" s="120"/>
      <c r="P694" s="120"/>
      <c r="Q694" s="120"/>
    </row>
    <row r="695" spans="6:17" x14ac:dyDescent="0.25">
      <c r="F695" s="120"/>
      <c r="G695" s="121"/>
      <c r="H695" s="120"/>
      <c r="I695" s="121"/>
      <c r="J695" s="121"/>
      <c r="K695" s="53"/>
      <c r="L695" s="120"/>
      <c r="M695" s="120"/>
      <c r="N695" s="120"/>
      <c r="O695" s="120"/>
      <c r="P695" s="120"/>
      <c r="Q695" s="120"/>
    </row>
    <row r="696" spans="6:17" x14ac:dyDescent="0.25">
      <c r="F696" s="120"/>
      <c r="G696" s="121"/>
      <c r="H696" s="120"/>
      <c r="I696" s="121"/>
      <c r="J696" s="121"/>
      <c r="K696" s="53"/>
      <c r="L696" s="120"/>
      <c r="M696" s="120"/>
      <c r="N696" s="120"/>
      <c r="O696" s="120"/>
      <c r="P696" s="120"/>
      <c r="Q696" s="120"/>
    </row>
    <row r="697" spans="6:17" x14ac:dyDescent="0.25">
      <c r="F697" s="120"/>
      <c r="G697" s="121"/>
      <c r="H697" s="120"/>
      <c r="I697" s="121"/>
      <c r="J697" s="121"/>
      <c r="K697" s="53"/>
      <c r="L697" s="120"/>
      <c r="M697" s="120"/>
      <c r="N697" s="120"/>
      <c r="O697" s="120"/>
      <c r="P697" s="120"/>
      <c r="Q697" s="120"/>
    </row>
    <row r="698" spans="6:17" x14ac:dyDescent="0.25">
      <c r="F698" s="120"/>
      <c r="G698" s="121"/>
      <c r="H698" s="120"/>
      <c r="I698" s="121"/>
      <c r="J698" s="121"/>
      <c r="K698" s="53"/>
      <c r="L698" s="120"/>
      <c r="M698" s="120"/>
      <c r="N698" s="120"/>
      <c r="O698" s="120"/>
      <c r="P698" s="120"/>
      <c r="Q698" s="120"/>
    </row>
    <row r="699" spans="6:17" x14ac:dyDescent="0.25">
      <c r="F699" s="120"/>
      <c r="G699" s="121"/>
      <c r="H699" s="120"/>
      <c r="I699" s="121"/>
      <c r="J699" s="121"/>
      <c r="K699" s="53"/>
      <c r="L699" s="120"/>
      <c r="M699" s="120"/>
      <c r="N699" s="120"/>
      <c r="O699" s="120"/>
      <c r="P699" s="120"/>
      <c r="Q699" s="120"/>
    </row>
    <row r="700" spans="6:17" x14ac:dyDescent="0.25">
      <c r="F700" s="120"/>
      <c r="G700" s="121"/>
      <c r="H700" s="120"/>
      <c r="I700" s="121"/>
      <c r="J700" s="121"/>
      <c r="K700" s="53"/>
      <c r="L700" s="120"/>
      <c r="M700" s="120"/>
      <c r="N700" s="120"/>
      <c r="O700" s="120"/>
      <c r="P700" s="120"/>
      <c r="Q700" s="120"/>
    </row>
    <row r="701" spans="6:17" x14ac:dyDescent="0.25">
      <c r="F701" s="120"/>
      <c r="G701" s="121"/>
      <c r="H701" s="120"/>
      <c r="I701" s="121"/>
      <c r="J701" s="121"/>
      <c r="K701" s="53"/>
      <c r="L701" s="120"/>
      <c r="M701" s="120"/>
      <c r="N701" s="120"/>
      <c r="O701" s="120"/>
      <c r="P701" s="120"/>
      <c r="Q701" s="120"/>
    </row>
    <row r="702" spans="6:17" x14ac:dyDescent="0.25">
      <c r="F702" s="120"/>
      <c r="G702" s="121"/>
      <c r="H702" s="120"/>
      <c r="I702" s="121"/>
      <c r="J702" s="121"/>
      <c r="K702" s="53"/>
      <c r="L702" s="120"/>
      <c r="M702" s="120"/>
      <c r="N702" s="120"/>
      <c r="O702" s="120"/>
      <c r="P702" s="120"/>
      <c r="Q702" s="120"/>
    </row>
    <row r="703" spans="6:17" x14ac:dyDescent="0.25">
      <c r="F703" s="120"/>
      <c r="G703" s="121"/>
      <c r="H703" s="120"/>
      <c r="I703" s="121"/>
      <c r="J703" s="121"/>
      <c r="K703" s="53"/>
      <c r="L703" s="120"/>
      <c r="M703" s="120"/>
      <c r="N703" s="120"/>
      <c r="O703" s="120"/>
      <c r="P703" s="120"/>
      <c r="Q703" s="120"/>
    </row>
    <row r="704" spans="6:17" x14ac:dyDescent="0.25">
      <c r="F704" s="120"/>
      <c r="G704" s="121"/>
      <c r="H704" s="120"/>
      <c r="I704" s="121"/>
      <c r="J704" s="121"/>
      <c r="K704" s="53"/>
      <c r="L704" s="120"/>
      <c r="M704" s="120"/>
      <c r="N704" s="120"/>
      <c r="O704" s="120"/>
      <c r="P704" s="120"/>
      <c r="Q704" s="120"/>
    </row>
    <row r="705" spans="6:17" x14ac:dyDescent="0.25">
      <c r="F705" s="120"/>
      <c r="G705" s="121"/>
      <c r="H705" s="120"/>
      <c r="I705" s="121"/>
      <c r="J705" s="121"/>
      <c r="K705" s="53"/>
      <c r="L705" s="120"/>
      <c r="M705" s="120"/>
      <c r="N705" s="120"/>
      <c r="O705" s="120"/>
      <c r="P705" s="120"/>
      <c r="Q705" s="120"/>
    </row>
    <row r="706" spans="6:17" x14ac:dyDescent="0.25">
      <c r="F706" s="120"/>
      <c r="G706" s="121"/>
      <c r="H706" s="120"/>
      <c r="I706" s="121"/>
      <c r="J706" s="121"/>
      <c r="K706" s="53"/>
      <c r="L706" s="120"/>
      <c r="M706" s="120"/>
      <c r="N706" s="120"/>
      <c r="O706" s="120"/>
      <c r="P706" s="120"/>
      <c r="Q706" s="120"/>
    </row>
    <row r="707" spans="6:17" x14ac:dyDescent="0.25">
      <c r="F707" s="120"/>
      <c r="G707" s="121"/>
      <c r="H707" s="120"/>
      <c r="I707" s="121"/>
      <c r="J707" s="121"/>
      <c r="K707" s="53"/>
      <c r="L707" s="120"/>
      <c r="M707" s="120"/>
      <c r="N707" s="120"/>
      <c r="O707" s="120"/>
      <c r="P707" s="120"/>
      <c r="Q707" s="120"/>
    </row>
    <row r="708" spans="6:17" x14ac:dyDescent="0.25">
      <c r="F708" s="120"/>
      <c r="G708" s="121"/>
      <c r="H708" s="120"/>
      <c r="I708" s="121"/>
      <c r="J708" s="121"/>
      <c r="K708" s="53"/>
      <c r="L708" s="120"/>
      <c r="M708" s="120"/>
      <c r="N708" s="120"/>
      <c r="O708" s="120"/>
      <c r="P708" s="120"/>
      <c r="Q708" s="120"/>
    </row>
    <row r="709" spans="6:17" x14ac:dyDescent="0.25">
      <c r="F709" s="120"/>
      <c r="G709" s="121"/>
      <c r="H709" s="120"/>
      <c r="I709" s="121"/>
      <c r="J709" s="121"/>
      <c r="K709" s="53"/>
      <c r="L709" s="120"/>
      <c r="M709" s="120"/>
      <c r="N709" s="120"/>
      <c r="O709" s="120"/>
      <c r="P709" s="120"/>
      <c r="Q709" s="120"/>
    </row>
    <row r="710" spans="6:17" x14ac:dyDescent="0.25">
      <c r="F710" s="120"/>
      <c r="G710" s="121"/>
      <c r="H710" s="120"/>
      <c r="I710" s="121"/>
      <c r="J710" s="121"/>
      <c r="K710" s="53"/>
      <c r="L710" s="120"/>
      <c r="M710" s="120"/>
      <c r="N710" s="120"/>
      <c r="O710" s="120"/>
      <c r="P710" s="120"/>
      <c r="Q710" s="120"/>
    </row>
    <row r="711" spans="6:17" x14ac:dyDescent="0.25">
      <c r="F711" s="120"/>
      <c r="G711" s="121"/>
      <c r="H711" s="120"/>
      <c r="I711" s="121"/>
      <c r="J711" s="121"/>
      <c r="K711" s="53"/>
      <c r="L711" s="120"/>
      <c r="M711" s="120"/>
      <c r="N711" s="120"/>
      <c r="O711" s="120"/>
      <c r="P711" s="120"/>
      <c r="Q711" s="120"/>
    </row>
    <row r="712" spans="6:17" x14ac:dyDescent="0.25">
      <c r="F712" s="120"/>
      <c r="G712" s="121"/>
      <c r="H712" s="120"/>
      <c r="I712" s="121"/>
      <c r="J712" s="121"/>
      <c r="K712" s="53"/>
      <c r="L712" s="120"/>
      <c r="M712" s="120"/>
      <c r="N712" s="120"/>
      <c r="O712" s="120"/>
      <c r="P712" s="120"/>
      <c r="Q712" s="120"/>
    </row>
    <row r="713" spans="6:17" x14ac:dyDescent="0.25">
      <c r="F713" s="120"/>
      <c r="G713" s="121"/>
      <c r="H713" s="120"/>
      <c r="I713" s="121"/>
      <c r="J713" s="121"/>
      <c r="K713" s="53"/>
      <c r="L713" s="120"/>
      <c r="M713" s="120"/>
      <c r="N713" s="120"/>
      <c r="O713" s="120"/>
      <c r="P713" s="120"/>
      <c r="Q713" s="120"/>
    </row>
    <row r="714" spans="6:17" x14ac:dyDescent="0.25">
      <c r="F714" s="120"/>
      <c r="G714" s="121"/>
      <c r="H714" s="120"/>
      <c r="I714" s="121"/>
      <c r="J714" s="121"/>
      <c r="K714" s="53"/>
      <c r="L714" s="120"/>
      <c r="M714" s="120"/>
      <c r="N714" s="120"/>
      <c r="O714" s="120"/>
      <c r="P714" s="120"/>
      <c r="Q714" s="120"/>
    </row>
    <row r="715" spans="6:17" x14ac:dyDescent="0.25">
      <c r="F715" s="120"/>
      <c r="G715" s="121"/>
      <c r="H715" s="120"/>
      <c r="I715" s="121"/>
      <c r="J715" s="121"/>
      <c r="K715" s="53"/>
      <c r="L715" s="120"/>
      <c r="M715" s="120"/>
      <c r="N715" s="120"/>
      <c r="O715" s="120"/>
      <c r="P715" s="120"/>
      <c r="Q715" s="120"/>
    </row>
    <row r="716" spans="6:17" x14ac:dyDescent="0.25">
      <c r="F716" s="120"/>
      <c r="G716" s="121"/>
      <c r="H716" s="120"/>
      <c r="I716" s="121"/>
      <c r="J716" s="121"/>
      <c r="K716" s="53"/>
      <c r="L716" s="120"/>
      <c r="M716" s="120"/>
      <c r="N716" s="120"/>
      <c r="O716" s="120"/>
      <c r="P716" s="120"/>
      <c r="Q716" s="120"/>
    </row>
    <row r="717" spans="6:17" x14ac:dyDescent="0.25">
      <c r="F717" s="120"/>
      <c r="G717" s="121"/>
      <c r="H717" s="120"/>
      <c r="I717" s="121"/>
      <c r="J717" s="121"/>
      <c r="K717" s="53"/>
      <c r="L717" s="120"/>
      <c r="M717" s="120"/>
      <c r="N717" s="120"/>
      <c r="O717" s="120"/>
      <c r="P717" s="120"/>
      <c r="Q717" s="120"/>
    </row>
    <row r="718" spans="6:17" x14ac:dyDescent="0.25">
      <c r="F718" s="120"/>
      <c r="G718" s="121"/>
      <c r="H718" s="120"/>
      <c r="I718" s="121"/>
      <c r="J718" s="121"/>
      <c r="K718" s="53"/>
      <c r="L718" s="120"/>
      <c r="M718" s="120"/>
      <c r="N718" s="120"/>
      <c r="O718" s="120"/>
      <c r="P718" s="120"/>
      <c r="Q718" s="120"/>
    </row>
    <row r="719" spans="6:17" x14ac:dyDescent="0.25">
      <c r="F719" s="120"/>
      <c r="G719" s="121"/>
      <c r="H719" s="120"/>
      <c r="I719" s="121"/>
      <c r="J719" s="121"/>
      <c r="K719" s="53"/>
      <c r="L719" s="120"/>
      <c r="M719" s="120"/>
      <c r="N719" s="120"/>
      <c r="O719" s="120"/>
      <c r="P719" s="120"/>
      <c r="Q719" s="120"/>
    </row>
    <row r="720" spans="6:17" x14ac:dyDescent="0.25">
      <c r="F720" s="120"/>
      <c r="G720" s="121"/>
      <c r="H720" s="120"/>
      <c r="I720" s="121"/>
      <c r="J720" s="121"/>
      <c r="K720" s="53"/>
      <c r="L720" s="120"/>
      <c r="M720" s="120"/>
      <c r="N720" s="120"/>
      <c r="O720" s="120"/>
      <c r="P720" s="120"/>
      <c r="Q720" s="120"/>
    </row>
    <row r="721" spans="6:17" x14ac:dyDescent="0.25">
      <c r="F721" s="120"/>
      <c r="G721" s="121"/>
      <c r="H721" s="120"/>
      <c r="I721" s="121"/>
      <c r="J721" s="121"/>
      <c r="K721" s="53"/>
      <c r="L721" s="120"/>
      <c r="M721" s="120"/>
      <c r="N721" s="120"/>
      <c r="O721" s="120"/>
      <c r="P721" s="120"/>
      <c r="Q721" s="120"/>
    </row>
    <row r="722" spans="6:17" x14ac:dyDescent="0.25">
      <c r="F722" s="120"/>
      <c r="G722" s="121"/>
      <c r="H722" s="120"/>
      <c r="I722" s="121"/>
      <c r="J722" s="121"/>
      <c r="K722" s="53"/>
      <c r="L722" s="120"/>
      <c r="M722" s="120"/>
      <c r="N722" s="120"/>
      <c r="O722" s="120"/>
      <c r="P722" s="120"/>
      <c r="Q722" s="120"/>
    </row>
    <row r="723" spans="6:17" x14ac:dyDescent="0.25">
      <c r="F723" s="120"/>
      <c r="G723" s="121"/>
      <c r="H723" s="120"/>
      <c r="I723" s="121"/>
      <c r="J723" s="121"/>
      <c r="K723" s="53"/>
      <c r="L723" s="120"/>
      <c r="M723" s="120"/>
      <c r="N723" s="120"/>
      <c r="O723" s="120"/>
      <c r="P723" s="120"/>
      <c r="Q723" s="120"/>
    </row>
    <row r="724" spans="6:17" x14ac:dyDescent="0.25">
      <c r="F724" s="120"/>
      <c r="G724" s="121"/>
      <c r="H724" s="120"/>
      <c r="I724" s="121"/>
      <c r="J724" s="121"/>
      <c r="K724" s="53"/>
      <c r="L724" s="120"/>
      <c r="M724" s="120"/>
      <c r="N724" s="120"/>
      <c r="O724" s="120"/>
      <c r="P724" s="120"/>
      <c r="Q724" s="120"/>
    </row>
    <row r="725" spans="6:17" x14ac:dyDescent="0.25">
      <c r="F725" s="120"/>
      <c r="G725" s="121"/>
      <c r="H725" s="120"/>
      <c r="I725" s="121"/>
      <c r="J725" s="121"/>
      <c r="K725" s="53"/>
      <c r="L725" s="120"/>
      <c r="M725" s="120"/>
      <c r="N725" s="120"/>
      <c r="O725" s="120"/>
      <c r="P725" s="120"/>
      <c r="Q725" s="120"/>
    </row>
    <row r="726" spans="6:17" x14ac:dyDescent="0.25">
      <c r="F726" s="120"/>
      <c r="G726" s="121"/>
      <c r="H726" s="120"/>
      <c r="I726" s="121"/>
      <c r="J726" s="121"/>
      <c r="K726" s="53"/>
      <c r="L726" s="120"/>
      <c r="M726" s="120"/>
      <c r="N726" s="120"/>
      <c r="O726" s="120"/>
      <c r="P726" s="120"/>
      <c r="Q726" s="120"/>
    </row>
    <row r="727" spans="6:17" x14ac:dyDescent="0.25">
      <c r="F727" s="120"/>
      <c r="G727" s="121"/>
      <c r="H727" s="120"/>
      <c r="I727" s="121"/>
      <c r="J727" s="121"/>
      <c r="K727" s="53"/>
      <c r="L727" s="120"/>
      <c r="M727" s="120"/>
      <c r="N727" s="120"/>
      <c r="O727" s="120"/>
      <c r="P727" s="120"/>
      <c r="Q727" s="120"/>
    </row>
    <row r="728" spans="6:17" x14ac:dyDescent="0.25">
      <c r="F728" s="120"/>
      <c r="G728" s="121"/>
      <c r="H728" s="120"/>
      <c r="I728" s="121"/>
      <c r="J728" s="121"/>
      <c r="K728" s="53"/>
      <c r="L728" s="120"/>
      <c r="M728" s="120"/>
      <c r="N728" s="120"/>
      <c r="O728" s="120"/>
      <c r="P728" s="120"/>
      <c r="Q728" s="120"/>
    </row>
    <row r="729" spans="6:17" x14ac:dyDescent="0.25">
      <c r="F729" s="120"/>
      <c r="G729" s="121"/>
      <c r="H729" s="120"/>
      <c r="I729" s="121"/>
      <c r="J729" s="121"/>
      <c r="K729" s="53"/>
      <c r="L729" s="120"/>
      <c r="M729" s="120"/>
      <c r="N729" s="120"/>
      <c r="O729" s="120"/>
      <c r="P729" s="120"/>
      <c r="Q729" s="120"/>
    </row>
    <row r="730" spans="6:17" x14ac:dyDescent="0.25">
      <c r="F730" s="120"/>
      <c r="G730" s="121"/>
      <c r="H730" s="120"/>
      <c r="I730" s="121"/>
      <c r="J730" s="121"/>
      <c r="K730" s="53"/>
      <c r="L730" s="120"/>
      <c r="M730" s="120"/>
      <c r="N730" s="120"/>
      <c r="O730" s="120"/>
      <c r="P730" s="120"/>
      <c r="Q730" s="120"/>
    </row>
    <row r="731" spans="6:17" x14ac:dyDescent="0.25">
      <c r="F731" s="120"/>
      <c r="G731" s="121"/>
      <c r="H731" s="120"/>
      <c r="I731" s="121"/>
      <c r="J731" s="121"/>
      <c r="K731" s="53"/>
      <c r="L731" s="120"/>
      <c r="M731" s="120"/>
      <c r="N731" s="120"/>
      <c r="O731" s="120"/>
      <c r="P731" s="120"/>
      <c r="Q731" s="120"/>
    </row>
    <row r="732" spans="6:17" x14ac:dyDescent="0.25">
      <c r="F732" s="120"/>
      <c r="G732" s="121"/>
      <c r="H732" s="120"/>
      <c r="I732" s="121"/>
      <c r="J732" s="121"/>
      <c r="K732" s="53"/>
      <c r="L732" s="120"/>
      <c r="M732" s="120"/>
      <c r="N732" s="120"/>
      <c r="O732" s="120"/>
      <c r="P732" s="120"/>
      <c r="Q732" s="120"/>
    </row>
    <row r="733" spans="6:17" x14ac:dyDescent="0.25">
      <c r="F733" s="120"/>
      <c r="G733" s="121"/>
      <c r="H733" s="120"/>
      <c r="I733" s="121"/>
      <c r="J733" s="121"/>
      <c r="K733" s="53"/>
      <c r="L733" s="120"/>
      <c r="M733" s="120"/>
      <c r="N733" s="120"/>
      <c r="O733" s="120"/>
      <c r="P733" s="120"/>
      <c r="Q733" s="120"/>
    </row>
    <row r="734" spans="6:17" x14ac:dyDescent="0.25">
      <c r="F734" s="120"/>
      <c r="G734" s="121"/>
      <c r="H734" s="120"/>
      <c r="I734" s="121"/>
      <c r="J734" s="121"/>
      <c r="K734" s="53"/>
      <c r="L734" s="120"/>
      <c r="M734" s="120"/>
      <c r="N734" s="120"/>
      <c r="O734" s="120"/>
      <c r="P734" s="120"/>
      <c r="Q734" s="120"/>
    </row>
    <row r="735" spans="6:17" x14ac:dyDescent="0.25">
      <c r="F735" s="120"/>
      <c r="G735" s="121"/>
      <c r="H735" s="120"/>
      <c r="I735" s="121"/>
      <c r="J735" s="121"/>
      <c r="K735" s="53"/>
      <c r="L735" s="120"/>
      <c r="M735" s="120"/>
      <c r="N735" s="120"/>
      <c r="O735" s="120"/>
      <c r="P735" s="120"/>
      <c r="Q735" s="120"/>
    </row>
    <row r="736" spans="6:17" x14ac:dyDescent="0.25">
      <c r="F736" s="120"/>
      <c r="G736" s="121"/>
      <c r="H736" s="120"/>
      <c r="I736" s="121"/>
      <c r="J736" s="121"/>
      <c r="K736" s="53"/>
      <c r="L736" s="120"/>
      <c r="M736" s="120"/>
      <c r="N736" s="120"/>
      <c r="O736" s="120"/>
      <c r="P736" s="120"/>
      <c r="Q736" s="120"/>
    </row>
    <row r="737" spans="6:17" x14ac:dyDescent="0.25">
      <c r="F737" s="120"/>
      <c r="G737" s="121"/>
      <c r="H737" s="120"/>
      <c r="I737" s="121"/>
      <c r="J737" s="121"/>
      <c r="K737" s="53"/>
      <c r="L737" s="120"/>
      <c r="M737" s="120"/>
      <c r="N737" s="120"/>
      <c r="O737" s="120"/>
      <c r="P737" s="120"/>
      <c r="Q737" s="120"/>
    </row>
    <row r="738" spans="6:17" x14ac:dyDescent="0.25">
      <c r="F738" s="120"/>
      <c r="G738" s="121"/>
      <c r="H738" s="120"/>
      <c r="I738" s="121"/>
      <c r="J738" s="121"/>
      <c r="K738" s="53"/>
      <c r="L738" s="120"/>
      <c r="M738" s="120"/>
      <c r="N738" s="120"/>
      <c r="O738" s="120"/>
      <c r="P738" s="120"/>
      <c r="Q738" s="120"/>
    </row>
    <row r="739" spans="6:17" x14ac:dyDescent="0.25">
      <c r="F739" s="120"/>
      <c r="G739" s="121"/>
      <c r="H739" s="120"/>
      <c r="I739" s="121"/>
      <c r="J739" s="121"/>
      <c r="K739" s="53"/>
      <c r="L739" s="120"/>
      <c r="M739" s="120"/>
      <c r="N739" s="120"/>
      <c r="O739" s="120"/>
      <c r="P739" s="120"/>
      <c r="Q739" s="120"/>
    </row>
    <row r="740" spans="6:17" x14ac:dyDescent="0.25">
      <c r="F740" s="120"/>
      <c r="G740" s="121"/>
      <c r="H740" s="120"/>
      <c r="I740" s="121"/>
      <c r="J740" s="121"/>
      <c r="K740" s="53"/>
      <c r="L740" s="120"/>
      <c r="M740" s="120"/>
      <c r="N740" s="120"/>
      <c r="O740" s="120"/>
      <c r="P740" s="120"/>
      <c r="Q740" s="120"/>
    </row>
    <row r="741" spans="6:17" x14ac:dyDescent="0.25">
      <c r="F741" s="120"/>
      <c r="G741" s="121"/>
      <c r="H741" s="120"/>
      <c r="I741" s="121"/>
      <c r="J741" s="121"/>
      <c r="K741" s="53"/>
      <c r="L741" s="120"/>
      <c r="M741" s="120"/>
      <c r="N741" s="120"/>
      <c r="O741" s="120"/>
      <c r="P741" s="120"/>
      <c r="Q741" s="120"/>
    </row>
    <row r="742" spans="6:17" x14ac:dyDescent="0.25">
      <c r="F742" s="120"/>
      <c r="G742" s="121"/>
      <c r="H742" s="120"/>
      <c r="I742" s="121"/>
      <c r="J742" s="121"/>
      <c r="K742" s="53"/>
      <c r="L742" s="120"/>
      <c r="M742" s="120"/>
      <c r="N742" s="120"/>
      <c r="O742" s="120"/>
      <c r="P742" s="120"/>
      <c r="Q742" s="120"/>
    </row>
    <row r="743" spans="6:17" x14ac:dyDescent="0.25">
      <c r="F743" s="120"/>
      <c r="G743" s="121"/>
      <c r="H743" s="120"/>
      <c r="I743" s="121"/>
      <c r="J743" s="121"/>
      <c r="K743" s="53"/>
      <c r="L743" s="120"/>
      <c r="M743" s="120"/>
      <c r="N743" s="120"/>
      <c r="O743" s="120"/>
      <c r="P743" s="120"/>
      <c r="Q743" s="120"/>
    </row>
    <row r="744" spans="6:17" x14ac:dyDescent="0.25">
      <c r="F744" s="120"/>
      <c r="G744" s="121"/>
      <c r="H744" s="120"/>
      <c r="I744" s="121"/>
      <c r="J744" s="121"/>
      <c r="K744" s="53"/>
      <c r="L744" s="120"/>
      <c r="M744" s="120"/>
      <c r="N744" s="120"/>
      <c r="O744" s="120"/>
      <c r="P744" s="120"/>
      <c r="Q744" s="120"/>
    </row>
    <row r="745" spans="6:17" x14ac:dyDescent="0.25">
      <c r="F745" s="120"/>
      <c r="G745" s="121"/>
      <c r="H745" s="120"/>
      <c r="I745" s="121"/>
      <c r="J745" s="121"/>
      <c r="K745" s="53"/>
      <c r="L745" s="120"/>
      <c r="M745" s="120"/>
      <c r="N745" s="120"/>
      <c r="O745" s="120"/>
      <c r="P745" s="120"/>
      <c r="Q745" s="120"/>
    </row>
    <row r="746" spans="6:17" x14ac:dyDescent="0.25">
      <c r="F746" s="120"/>
      <c r="G746" s="121"/>
      <c r="H746" s="120"/>
      <c r="I746" s="121"/>
      <c r="J746" s="121"/>
      <c r="K746" s="53"/>
      <c r="L746" s="120"/>
      <c r="M746" s="120"/>
      <c r="N746" s="120"/>
      <c r="O746" s="120"/>
      <c r="P746" s="120"/>
      <c r="Q746" s="120"/>
    </row>
    <row r="747" spans="6:17" x14ac:dyDescent="0.25">
      <c r="F747" s="120"/>
      <c r="G747" s="121"/>
      <c r="H747" s="120"/>
      <c r="I747" s="121"/>
      <c r="J747" s="121"/>
      <c r="K747" s="53"/>
      <c r="L747" s="120"/>
      <c r="M747" s="120"/>
      <c r="N747" s="120"/>
      <c r="O747" s="120"/>
      <c r="P747" s="120"/>
      <c r="Q747" s="120"/>
    </row>
    <row r="748" spans="6:17" x14ac:dyDescent="0.25">
      <c r="F748" s="120"/>
      <c r="G748" s="121"/>
      <c r="H748" s="120"/>
      <c r="I748" s="121"/>
      <c r="J748" s="121"/>
      <c r="K748" s="53"/>
      <c r="L748" s="120"/>
      <c r="M748" s="120"/>
      <c r="N748" s="120"/>
      <c r="O748" s="120"/>
      <c r="P748" s="120"/>
      <c r="Q748" s="120"/>
    </row>
    <row r="749" spans="6:17" x14ac:dyDescent="0.25">
      <c r="F749" s="120"/>
      <c r="G749" s="121"/>
      <c r="H749" s="120"/>
      <c r="I749" s="121"/>
      <c r="J749" s="121"/>
      <c r="K749" s="53"/>
      <c r="L749" s="120"/>
      <c r="M749" s="120"/>
      <c r="N749" s="120"/>
      <c r="O749" s="120"/>
      <c r="P749" s="120"/>
      <c r="Q749" s="120"/>
    </row>
    <row r="750" spans="6:17" x14ac:dyDescent="0.25">
      <c r="F750" s="120"/>
      <c r="G750" s="121"/>
      <c r="H750" s="120"/>
      <c r="I750" s="121"/>
      <c r="J750" s="121"/>
      <c r="K750" s="53"/>
      <c r="L750" s="120"/>
      <c r="M750" s="120"/>
      <c r="N750" s="120"/>
      <c r="O750" s="120"/>
      <c r="P750" s="120"/>
      <c r="Q750" s="120"/>
    </row>
    <row r="751" spans="6:17" x14ac:dyDescent="0.25">
      <c r="F751" s="120"/>
      <c r="G751" s="121"/>
      <c r="H751" s="120"/>
      <c r="I751" s="121"/>
      <c r="J751" s="121"/>
      <c r="K751" s="53"/>
      <c r="L751" s="120"/>
      <c r="M751" s="120"/>
      <c r="N751" s="120"/>
      <c r="O751" s="120"/>
      <c r="P751" s="120"/>
      <c r="Q751" s="120"/>
    </row>
    <row r="752" spans="6:17" x14ac:dyDescent="0.25">
      <c r="F752" s="120"/>
      <c r="G752" s="121"/>
      <c r="H752" s="120"/>
      <c r="I752" s="121"/>
      <c r="J752" s="121"/>
      <c r="K752" s="53"/>
      <c r="L752" s="120"/>
      <c r="M752" s="120"/>
      <c r="N752" s="120"/>
      <c r="O752" s="120"/>
      <c r="P752" s="120"/>
      <c r="Q752" s="120"/>
    </row>
    <row r="753" spans="6:17" x14ac:dyDescent="0.25">
      <c r="F753" s="120"/>
      <c r="G753" s="121"/>
      <c r="H753" s="120"/>
      <c r="I753" s="121"/>
      <c r="J753" s="121"/>
      <c r="K753" s="53"/>
      <c r="L753" s="120"/>
      <c r="M753" s="120"/>
      <c r="N753" s="120"/>
      <c r="O753" s="120"/>
      <c r="P753" s="120"/>
      <c r="Q753" s="120"/>
    </row>
    <row r="754" spans="6:17" x14ac:dyDescent="0.25">
      <c r="F754" s="120"/>
      <c r="G754" s="121"/>
      <c r="H754" s="120"/>
      <c r="I754" s="121"/>
      <c r="J754" s="121"/>
      <c r="K754" s="53"/>
      <c r="L754" s="120"/>
      <c r="M754" s="120"/>
      <c r="N754" s="120"/>
      <c r="O754" s="120"/>
      <c r="P754" s="120"/>
      <c r="Q754" s="120"/>
    </row>
    <row r="755" spans="6:17" x14ac:dyDescent="0.25">
      <c r="F755" s="120"/>
      <c r="G755" s="121"/>
      <c r="H755" s="120"/>
      <c r="I755" s="121"/>
      <c r="J755" s="121"/>
      <c r="K755" s="53"/>
      <c r="L755" s="120"/>
      <c r="M755" s="120"/>
      <c r="N755" s="120"/>
      <c r="O755" s="120"/>
      <c r="P755" s="120"/>
      <c r="Q755" s="120"/>
    </row>
    <row r="756" spans="6:17" x14ac:dyDescent="0.25">
      <c r="F756" s="120"/>
      <c r="G756" s="121"/>
      <c r="H756" s="120"/>
      <c r="I756" s="121"/>
      <c r="J756" s="121"/>
      <c r="K756" s="53"/>
      <c r="L756" s="120"/>
      <c r="M756" s="120"/>
      <c r="N756" s="120"/>
      <c r="O756" s="120"/>
      <c r="P756" s="120"/>
      <c r="Q756" s="120"/>
    </row>
    <row r="757" spans="6:17" x14ac:dyDescent="0.25">
      <c r="F757" s="120"/>
      <c r="G757" s="121"/>
      <c r="H757" s="120"/>
      <c r="I757" s="121"/>
      <c r="J757" s="121"/>
      <c r="K757" s="53"/>
      <c r="L757" s="120"/>
      <c r="M757" s="120"/>
      <c r="N757" s="120"/>
      <c r="O757" s="120"/>
      <c r="P757" s="120"/>
      <c r="Q757" s="120"/>
    </row>
    <row r="758" spans="6:17" x14ac:dyDescent="0.25">
      <c r="F758" s="120"/>
      <c r="G758" s="121"/>
      <c r="H758" s="120"/>
      <c r="I758" s="121"/>
      <c r="J758" s="121"/>
      <c r="K758" s="53"/>
      <c r="L758" s="120"/>
      <c r="M758" s="120"/>
      <c r="N758" s="120"/>
      <c r="O758" s="120"/>
      <c r="P758" s="120"/>
      <c r="Q758" s="120"/>
    </row>
    <row r="759" spans="6:17" x14ac:dyDescent="0.25">
      <c r="F759" s="120"/>
      <c r="G759" s="121"/>
      <c r="H759" s="120"/>
      <c r="I759" s="121"/>
      <c r="J759" s="121"/>
      <c r="K759" s="53"/>
      <c r="L759" s="120"/>
      <c r="M759" s="120"/>
      <c r="N759" s="120"/>
      <c r="O759" s="120"/>
      <c r="P759" s="120"/>
      <c r="Q759" s="120"/>
    </row>
    <row r="760" spans="6:17" x14ac:dyDescent="0.25">
      <c r="F760" s="120"/>
      <c r="G760" s="121"/>
      <c r="H760" s="120"/>
      <c r="I760" s="121"/>
      <c r="J760" s="121"/>
      <c r="K760" s="53"/>
      <c r="L760" s="120"/>
      <c r="M760" s="120"/>
      <c r="N760" s="120"/>
      <c r="O760" s="120"/>
      <c r="P760" s="120"/>
      <c r="Q760" s="120"/>
    </row>
    <row r="761" spans="6:17" x14ac:dyDescent="0.25">
      <c r="F761" s="120"/>
      <c r="G761" s="121"/>
      <c r="H761" s="120"/>
      <c r="I761" s="121"/>
      <c r="J761" s="121"/>
      <c r="K761" s="53"/>
      <c r="L761" s="120"/>
      <c r="M761" s="120"/>
      <c r="N761" s="120"/>
      <c r="O761" s="120"/>
      <c r="P761" s="120"/>
      <c r="Q761" s="120"/>
    </row>
    <row r="762" spans="6:17" x14ac:dyDescent="0.25">
      <c r="F762" s="120"/>
      <c r="G762" s="121"/>
      <c r="H762" s="120"/>
      <c r="I762" s="121"/>
      <c r="J762" s="121"/>
      <c r="K762" s="53"/>
      <c r="L762" s="120"/>
      <c r="M762" s="120"/>
      <c r="N762" s="120"/>
      <c r="O762" s="120"/>
      <c r="P762" s="120"/>
      <c r="Q762" s="120"/>
    </row>
    <row r="763" spans="6:17" x14ac:dyDescent="0.25">
      <c r="F763" s="120"/>
      <c r="G763" s="121"/>
      <c r="H763" s="120"/>
      <c r="I763" s="121"/>
      <c r="J763" s="121"/>
      <c r="K763" s="53"/>
      <c r="L763" s="120"/>
      <c r="M763" s="120"/>
      <c r="N763" s="120"/>
      <c r="O763" s="120"/>
      <c r="P763" s="120"/>
      <c r="Q763" s="120"/>
    </row>
    <row r="764" spans="6:17" x14ac:dyDescent="0.25">
      <c r="F764" s="120"/>
      <c r="G764" s="121"/>
      <c r="H764" s="120"/>
      <c r="I764" s="121"/>
      <c r="J764" s="121"/>
      <c r="K764" s="53"/>
      <c r="L764" s="120"/>
      <c r="M764" s="120"/>
      <c r="N764" s="120"/>
      <c r="O764" s="120"/>
      <c r="P764" s="120"/>
      <c r="Q764" s="120"/>
    </row>
    <row r="765" spans="6:17" x14ac:dyDescent="0.25">
      <c r="F765" s="120"/>
      <c r="G765" s="121"/>
      <c r="H765" s="120"/>
      <c r="I765" s="121"/>
      <c r="J765" s="121"/>
      <c r="K765" s="53"/>
      <c r="L765" s="120"/>
      <c r="M765" s="120"/>
      <c r="N765" s="120"/>
      <c r="O765" s="120"/>
      <c r="P765" s="120"/>
      <c r="Q765" s="120"/>
    </row>
    <row r="766" spans="6:17" x14ac:dyDescent="0.25">
      <c r="F766" s="120"/>
      <c r="G766" s="121"/>
      <c r="H766" s="120"/>
      <c r="I766" s="121"/>
      <c r="J766" s="121"/>
      <c r="K766" s="53"/>
      <c r="L766" s="120"/>
      <c r="M766" s="120"/>
      <c r="N766" s="120"/>
      <c r="O766" s="120"/>
      <c r="P766" s="120"/>
      <c r="Q766" s="120"/>
    </row>
    <row r="767" spans="6:17" x14ac:dyDescent="0.25">
      <c r="F767" s="120"/>
      <c r="G767" s="121"/>
      <c r="H767" s="120"/>
      <c r="I767" s="121"/>
      <c r="J767" s="121"/>
      <c r="K767" s="53"/>
      <c r="L767" s="120"/>
      <c r="M767" s="120"/>
      <c r="N767" s="120"/>
      <c r="O767" s="120"/>
      <c r="P767" s="120"/>
      <c r="Q767" s="120"/>
    </row>
    <row r="768" spans="6:17" x14ac:dyDescent="0.25">
      <c r="F768" s="120"/>
      <c r="G768" s="121"/>
      <c r="H768" s="120"/>
      <c r="I768" s="121"/>
      <c r="J768" s="121"/>
      <c r="K768" s="53"/>
      <c r="L768" s="120"/>
      <c r="M768" s="120"/>
      <c r="N768" s="120"/>
      <c r="O768" s="120"/>
      <c r="P768" s="120"/>
      <c r="Q768" s="120"/>
    </row>
    <row r="769" spans="6:17" x14ac:dyDescent="0.25">
      <c r="F769" s="120"/>
      <c r="G769" s="121"/>
      <c r="H769" s="120"/>
      <c r="I769" s="121"/>
      <c r="J769" s="121"/>
      <c r="K769" s="53"/>
      <c r="L769" s="120"/>
      <c r="M769" s="120"/>
      <c r="N769" s="120"/>
      <c r="O769" s="120"/>
      <c r="P769" s="120"/>
      <c r="Q769" s="120"/>
    </row>
    <row r="770" spans="6:17" x14ac:dyDescent="0.25">
      <c r="F770" s="120"/>
      <c r="G770" s="121"/>
      <c r="H770" s="120"/>
      <c r="I770" s="121"/>
      <c r="J770" s="121"/>
      <c r="K770" s="53"/>
      <c r="L770" s="120"/>
      <c r="M770" s="120"/>
      <c r="N770" s="120"/>
      <c r="O770" s="120"/>
      <c r="P770" s="120"/>
      <c r="Q770" s="120"/>
    </row>
    <row r="771" spans="6:17" x14ac:dyDescent="0.25">
      <c r="F771" s="120"/>
      <c r="G771" s="121"/>
      <c r="H771" s="120"/>
      <c r="I771" s="121"/>
      <c r="J771" s="121"/>
      <c r="K771" s="53"/>
      <c r="L771" s="120"/>
      <c r="M771" s="120"/>
      <c r="N771" s="120"/>
      <c r="O771" s="120"/>
      <c r="P771" s="120"/>
      <c r="Q771" s="120"/>
    </row>
    <row r="772" spans="6:17" x14ac:dyDescent="0.25">
      <c r="F772" s="120"/>
      <c r="G772" s="121"/>
      <c r="H772" s="120"/>
      <c r="I772" s="121"/>
      <c r="J772" s="121"/>
      <c r="K772" s="53"/>
      <c r="L772" s="120"/>
      <c r="M772" s="120"/>
      <c r="N772" s="120"/>
      <c r="O772" s="120"/>
      <c r="P772" s="120"/>
      <c r="Q772" s="120"/>
    </row>
    <row r="773" spans="6:17" x14ac:dyDescent="0.25">
      <c r="F773" s="120"/>
      <c r="G773" s="121"/>
      <c r="H773" s="120"/>
      <c r="I773" s="121"/>
      <c r="J773" s="121"/>
      <c r="K773" s="53"/>
      <c r="L773" s="120"/>
      <c r="M773" s="120"/>
      <c r="N773" s="120"/>
      <c r="O773" s="120"/>
      <c r="P773" s="120"/>
      <c r="Q773" s="120"/>
    </row>
    <row r="774" spans="6:17" x14ac:dyDescent="0.25">
      <c r="F774" s="120"/>
      <c r="G774" s="121"/>
      <c r="H774" s="120"/>
      <c r="I774" s="121"/>
      <c r="J774" s="121"/>
      <c r="K774" s="53"/>
      <c r="L774" s="120"/>
      <c r="M774" s="120"/>
      <c r="N774" s="120"/>
      <c r="O774" s="120"/>
      <c r="P774" s="120"/>
      <c r="Q774" s="120"/>
    </row>
    <row r="775" spans="6:17" x14ac:dyDescent="0.25">
      <c r="F775" s="120"/>
      <c r="G775" s="121"/>
      <c r="H775" s="120"/>
      <c r="I775" s="121"/>
      <c r="J775" s="121"/>
      <c r="K775" s="53"/>
      <c r="L775" s="120"/>
      <c r="M775" s="120"/>
      <c r="N775" s="120"/>
      <c r="O775" s="120"/>
      <c r="P775" s="120"/>
      <c r="Q775" s="120"/>
    </row>
    <row r="776" spans="6:17" x14ac:dyDescent="0.25">
      <c r="F776" s="120"/>
      <c r="G776" s="121"/>
      <c r="H776" s="120"/>
      <c r="I776" s="121"/>
      <c r="J776" s="121"/>
      <c r="K776" s="53"/>
      <c r="L776" s="120"/>
      <c r="M776" s="120"/>
      <c r="N776" s="120"/>
      <c r="O776" s="120"/>
      <c r="P776" s="120"/>
      <c r="Q776" s="120"/>
    </row>
    <row r="777" spans="6:17" x14ac:dyDescent="0.25">
      <c r="F777" s="120"/>
      <c r="G777" s="121"/>
      <c r="H777" s="120"/>
      <c r="I777" s="121"/>
      <c r="J777" s="121"/>
      <c r="K777" s="53"/>
      <c r="L777" s="120"/>
      <c r="M777" s="120"/>
      <c r="N777" s="120"/>
      <c r="O777" s="120"/>
      <c r="P777" s="120"/>
      <c r="Q777" s="120"/>
    </row>
    <row r="778" spans="6:17" x14ac:dyDescent="0.25">
      <c r="F778" s="120"/>
      <c r="G778" s="121"/>
      <c r="H778" s="120"/>
      <c r="I778" s="121"/>
      <c r="J778" s="121"/>
      <c r="K778" s="53"/>
      <c r="L778" s="120"/>
      <c r="M778" s="120"/>
      <c r="N778" s="120"/>
      <c r="O778" s="120"/>
      <c r="P778" s="120"/>
      <c r="Q778" s="120"/>
    </row>
    <row r="779" spans="6:17" x14ac:dyDescent="0.25">
      <c r="F779" s="120"/>
      <c r="G779" s="121"/>
      <c r="H779" s="120"/>
      <c r="I779" s="121"/>
      <c r="J779" s="121"/>
      <c r="K779" s="53"/>
      <c r="L779" s="120"/>
      <c r="M779" s="120"/>
      <c r="N779" s="120"/>
      <c r="O779" s="120"/>
      <c r="P779" s="120"/>
      <c r="Q779" s="120"/>
    </row>
    <row r="780" spans="6:17" x14ac:dyDescent="0.25">
      <c r="F780" s="120"/>
      <c r="G780" s="121"/>
      <c r="H780" s="120"/>
      <c r="I780" s="121"/>
      <c r="J780" s="121"/>
      <c r="K780" s="53"/>
      <c r="L780" s="120"/>
      <c r="M780" s="120"/>
      <c r="N780" s="120"/>
      <c r="O780" s="120"/>
      <c r="P780" s="120"/>
      <c r="Q780" s="120"/>
    </row>
    <row r="781" spans="6:17" x14ac:dyDescent="0.25">
      <c r="F781" s="120"/>
      <c r="G781" s="121"/>
      <c r="H781" s="120"/>
      <c r="I781" s="121"/>
      <c r="J781" s="121"/>
      <c r="K781" s="53"/>
      <c r="L781" s="120"/>
      <c r="M781" s="120"/>
      <c r="N781" s="120"/>
      <c r="O781" s="120"/>
      <c r="P781" s="120"/>
      <c r="Q781" s="120"/>
    </row>
    <row r="782" spans="6:17" x14ac:dyDescent="0.25">
      <c r="F782" s="120"/>
      <c r="G782" s="121"/>
      <c r="H782" s="120"/>
      <c r="I782" s="121"/>
      <c r="J782" s="121"/>
      <c r="K782" s="53"/>
      <c r="L782" s="120"/>
      <c r="M782" s="120"/>
      <c r="N782" s="120"/>
      <c r="O782" s="120"/>
      <c r="P782" s="120"/>
      <c r="Q782" s="120"/>
    </row>
    <row r="783" spans="6:17" x14ac:dyDescent="0.25">
      <c r="F783" s="120"/>
      <c r="G783" s="121"/>
      <c r="H783" s="120"/>
      <c r="I783" s="121"/>
      <c r="J783" s="121"/>
      <c r="K783" s="53"/>
      <c r="L783" s="120"/>
      <c r="M783" s="120"/>
      <c r="N783" s="120"/>
      <c r="O783" s="120"/>
      <c r="P783" s="120"/>
      <c r="Q783" s="120"/>
    </row>
    <row r="784" spans="6:17" x14ac:dyDescent="0.25">
      <c r="F784" s="120"/>
      <c r="G784" s="121"/>
      <c r="H784" s="120"/>
      <c r="I784" s="121"/>
      <c r="J784" s="121"/>
      <c r="K784" s="53"/>
      <c r="L784" s="120"/>
      <c r="M784" s="120"/>
      <c r="N784" s="120"/>
      <c r="O784" s="120"/>
      <c r="P784" s="120"/>
      <c r="Q784" s="120"/>
    </row>
    <row r="785" spans="6:17" x14ac:dyDescent="0.25">
      <c r="F785" s="120"/>
      <c r="G785" s="121"/>
      <c r="H785" s="120"/>
      <c r="I785" s="121"/>
      <c r="J785" s="121"/>
      <c r="K785" s="53"/>
      <c r="L785" s="120"/>
      <c r="M785" s="120"/>
      <c r="N785" s="120"/>
      <c r="O785" s="120"/>
      <c r="P785" s="120"/>
      <c r="Q785" s="120"/>
    </row>
    <row r="786" spans="6:17" x14ac:dyDescent="0.25">
      <c r="F786" s="120"/>
      <c r="G786" s="121"/>
      <c r="H786" s="120"/>
      <c r="I786" s="121"/>
      <c r="J786" s="121"/>
      <c r="K786" s="53"/>
      <c r="L786" s="120"/>
      <c r="M786" s="120"/>
      <c r="N786" s="120"/>
      <c r="O786" s="120"/>
      <c r="P786" s="120"/>
      <c r="Q786" s="120"/>
    </row>
    <row r="787" spans="6:17" x14ac:dyDescent="0.25">
      <c r="F787" s="120"/>
      <c r="G787" s="121"/>
      <c r="H787" s="120"/>
      <c r="I787" s="121"/>
      <c r="J787" s="121"/>
      <c r="K787" s="53"/>
      <c r="L787" s="120"/>
      <c r="M787" s="120"/>
      <c r="N787" s="120"/>
      <c r="O787" s="120"/>
      <c r="P787" s="120"/>
      <c r="Q787" s="120"/>
    </row>
    <row r="788" spans="6:17" x14ac:dyDescent="0.25">
      <c r="F788" s="120"/>
      <c r="G788" s="121"/>
      <c r="H788" s="120"/>
      <c r="I788" s="121"/>
      <c r="J788" s="121"/>
      <c r="K788" s="53"/>
      <c r="L788" s="120"/>
      <c r="M788" s="120"/>
      <c r="N788" s="120"/>
      <c r="O788" s="120"/>
      <c r="P788" s="120"/>
      <c r="Q788" s="120"/>
    </row>
    <row r="789" spans="6:17" x14ac:dyDescent="0.25">
      <c r="F789" s="120"/>
      <c r="G789" s="121"/>
      <c r="H789" s="120"/>
      <c r="I789" s="121"/>
      <c r="J789" s="121"/>
      <c r="K789" s="53"/>
      <c r="L789" s="120"/>
      <c r="M789" s="120"/>
      <c r="N789" s="120"/>
      <c r="O789" s="120"/>
      <c r="P789" s="120"/>
      <c r="Q789" s="120"/>
    </row>
    <row r="790" spans="6:17" x14ac:dyDescent="0.25">
      <c r="F790" s="120"/>
      <c r="G790" s="121"/>
      <c r="H790" s="120"/>
      <c r="I790" s="121"/>
      <c r="J790" s="121"/>
      <c r="K790" s="53"/>
      <c r="L790" s="120"/>
      <c r="M790" s="120"/>
      <c r="N790" s="120"/>
      <c r="O790" s="120"/>
      <c r="P790" s="120"/>
      <c r="Q790" s="120"/>
    </row>
    <row r="791" spans="6:17" x14ac:dyDescent="0.25">
      <c r="F791" s="120"/>
      <c r="G791" s="121"/>
      <c r="H791" s="120"/>
      <c r="I791" s="121"/>
      <c r="J791" s="121"/>
      <c r="K791" s="53"/>
      <c r="L791" s="120"/>
      <c r="M791" s="120"/>
      <c r="N791" s="120"/>
      <c r="O791" s="120"/>
      <c r="P791" s="120"/>
      <c r="Q791" s="120"/>
    </row>
    <row r="792" spans="6:17" x14ac:dyDescent="0.25">
      <c r="F792" s="120"/>
      <c r="G792" s="121"/>
      <c r="H792" s="120"/>
      <c r="I792" s="121"/>
      <c r="J792" s="121"/>
      <c r="K792" s="53"/>
      <c r="L792" s="120"/>
      <c r="M792" s="120"/>
      <c r="N792" s="120"/>
      <c r="O792" s="120"/>
      <c r="P792" s="120"/>
      <c r="Q792" s="120"/>
    </row>
    <row r="793" spans="6:17" x14ac:dyDescent="0.25">
      <c r="F793" s="120"/>
      <c r="G793" s="121"/>
      <c r="H793" s="120"/>
      <c r="I793" s="121"/>
      <c r="J793" s="121"/>
      <c r="K793" s="53"/>
      <c r="L793" s="120"/>
      <c r="M793" s="120"/>
      <c r="N793" s="120"/>
      <c r="O793" s="120"/>
      <c r="P793" s="120"/>
      <c r="Q793" s="120"/>
    </row>
    <row r="794" spans="6:17" x14ac:dyDescent="0.25">
      <c r="F794" s="120"/>
      <c r="G794" s="121"/>
      <c r="H794" s="120"/>
      <c r="I794" s="121"/>
      <c r="J794" s="121"/>
      <c r="K794" s="53"/>
      <c r="L794" s="120"/>
      <c r="M794" s="120"/>
      <c r="N794" s="120"/>
      <c r="O794" s="120"/>
      <c r="P794" s="120"/>
      <c r="Q794" s="120"/>
    </row>
    <row r="795" spans="6:17" x14ac:dyDescent="0.25">
      <c r="F795" s="120"/>
      <c r="G795" s="121"/>
      <c r="H795" s="120"/>
      <c r="I795" s="121"/>
      <c r="J795" s="121"/>
      <c r="K795" s="53"/>
      <c r="L795" s="120"/>
      <c r="M795" s="120"/>
      <c r="N795" s="120"/>
      <c r="O795" s="120"/>
      <c r="P795" s="120"/>
      <c r="Q795" s="120"/>
    </row>
    <row r="796" spans="6:17" x14ac:dyDescent="0.25">
      <c r="F796" s="120"/>
      <c r="G796" s="121"/>
      <c r="H796" s="120"/>
      <c r="I796" s="121"/>
      <c r="J796" s="121"/>
      <c r="K796" s="53"/>
      <c r="L796" s="120"/>
      <c r="M796" s="120"/>
      <c r="N796" s="120"/>
      <c r="O796" s="120"/>
      <c r="P796" s="120"/>
      <c r="Q796" s="120"/>
    </row>
    <row r="797" spans="6:17" x14ac:dyDescent="0.25">
      <c r="F797" s="120"/>
      <c r="G797" s="121"/>
      <c r="H797" s="120"/>
      <c r="I797" s="121"/>
      <c r="J797" s="121"/>
      <c r="K797" s="53"/>
      <c r="L797" s="120"/>
      <c r="M797" s="120"/>
      <c r="N797" s="120"/>
      <c r="O797" s="120"/>
      <c r="P797" s="120"/>
      <c r="Q797" s="120"/>
    </row>
    <row r="798" spans="6:17" x14ac:dyDescent="0.25">
      <c r="F798" s="120"/>
      <c r="G798" s="121"/>
      <c r="H798" s="120"/>
      <c r="I798" s="121"/>
      <c r="J798" s="121"/>
      <c r="K798" s="53"/>
      <c r="L798" s="120"/>
      <c r="M798" s="120"/>
      <c r="N798" s="120"/>
      <c r="O798" s="120"/>
      <c r="P798" s="120"/>
      <c r="Q798" s="120"/>
    </row>
    <row r="799" spans="6:17" x14ac:dyDescent="0.25">
      <c r="F799" s="120"/>
      <c r="G799" s="121"/>
      <c r="H799" s="120"/>
      <c r="I799" s="121"/>
      <c r="J799" s="121"/>
      <c r="K799" s="53"/>
      <c r="L799" s="120"/>
      <c r="M799" s="120"/>
      <c r="N799" s="120"/>
      <c r="O799" s="120"/>
      <c r="P799" s="120"/>
      <c r="Q799" s="120"/>
    </row>
    <row r="800" spans="6:17" x14ac:dyDescent="0.25">
      <c r="F800" s="120"/>
      <c r="G800" s="121"/>
      <c r="H800" s="120"/>
      <c r="I800" s="121"/>
      <c r="J800" s="121"/>
      <c r="K800" s="53"/>
      <c r="L800" s="120"/>
      <c r="M800" s="120"/>
      <c r="N800" s="120"/>
      <c r="O800" s="120"/>
      <c r="P800" s="120"/>
      <c r="Q800" s="120"/>
    </row>
    <row r="801" spans="6:17" x14ac:dyDescent="0.25">
      <c r="F801" s="120"/>
      <c r="G801" s="121"/>
      <c r="H801" s="120"/>
      <c r="I801" s="121"/>
      <c r="J801" s="121"/>
      <c r="K801" s="53"/>
      <c r="L801" s="120"/>
      <c r="M801" s="120"/>
      <c r="N801" s="120"/>
      <c r="O801" s="120"/>
      <c r="P801" s="120"/>
      <c r="Q801" s="120"/>
    </row>
    <row r="802" spans="6:17" x14ac:dyDescent="0.25">
      <c r="F802" s="120"/>
      <c r="G802" s="121"/>
      <c r="H802" s="120"/>
      <c r="I802" s="121"/>
      <c r="J802" s="121"/>
      <c r="K802" s="53"/>
      <c r="L802" s="120"/>
      <c r="M802" s="120"/>
      <c r="N802" s="120"/>
      <c r="O802" s="120"/>
      <c r="P802" s="120"/>
      <c r="Q802" s="120"/>
    </row>
    <row r="803" spans="6:17" x14ac:dyDescent="0.25">
      <c r="F803" s="120"/>
      <c r="G803" s="121"/>
      <c r="H803" s="120"/>
      <c r="I803" s="121"/>
      <c r="J803" s="121"/>
      <c r="K803" s="53"/>
      <c r="L803" s="120"/>
      <c r="M803" s="120"/>
      <c r="N803" s="120"/>
      <c r="O803" s="120"/>
      <c r="P803" s="120"/>
      <c r="Q803" s="120"/>
    </row>
    <row r="804" spans="6:17" x14ac:dyDescent="0.25">
      <c r="F804" s="120"/>
      <c r="G804" s="121"/>
      <c r="H804" s="120"/>
      <c r="I804" s="121"/>
      <c r="J804" s="121"/>
      <c r="K804" s="53"/>
      <c r="L804" s="120"/>
      <c r="M804" s="120"/>
      <c r="N804" s="120"/>
      <c r="O804" s="120"/>
      <c r="P804" s="120"/>
      <c r="Q804" s="120"/>
    </row>
    <row r="805" spans="6:17" x14ac:dyDescent="0.25">
      <c r="F805" s="120"/>
      <c r="G805" s="121"/>
      <c r="H805" s="120"/>
      <c r="I805" s="121"/>
      <c r="J805" s="121"/>
      <c r="K805" s="53"/>
      <c r="L805" s="120"/>
      <c r="M805" s="120"/>
      <c r="N805" s="120"/>
      <c r="O805" s="120"/>
      <c r="P805" s="120"/>
      <c r="Q805" s="120"/>
    </row>
    <row r="806" spans="6:17" x14ac:dyDescent="0.25">
      <c r="F806" s="120"/>
      <c r="G806" s="121"/>
      <c r="H806" s="120"/>
      <c r="I806" s="121"/>
      <c r="J806" s="121"/>
      <c r="K806" s="53"/>
      <c r="L806" s="120"/>
      <c r="M806" s="120"/>
      <c r="N806" s="120"/>
      <c r="O806" s="120"/>
      <c r="P806" s="120"/>
      <c r="Q806" s="120"/>
    </row>
    <row r="807" spans="6:17" x14ac:dyDescent="0.25">
      <c r="F807" s="120"/>
      <c r="G807" s="121"/>
      <c r="H807" s="120"/>
      <c r="I807" s="121"/>
      <c r="J807" s="121"/>
      <c r="K807" s="53"/>
      <c r="L807" s="120"/>
      <c r="M807" s="120"/>
      <c r="N807" s="120"/>
      <c r="O807" s="120"/>
      <c r="P807" s="120"/>
      <c r="Q807" s="120"/>
    </row>
    <row r="808" spans="6:17" x14ac:dyDescent="0.25">
      <c r="F808" s="120"/>
      <c r="G808" s="121"/>
      <c r="H808" s="120"/>
      <c r="I808" s="121"/>
      <c r="J808" s="121"/>
      <c r="K808" s="53"/>
      <c r="L808" s="120"/>
      <c r="M808" s="120"/>
      <c r="N808" s="120"/>
      <c r="O808" s="120"/>
      <c r="P808" s="120"/>
      <c r="Q808" s="120"/>
    </row>
    <row r="809" spans="6:17" x14ac:dyDescent="0.25">
      <c r="F809" s="120"/>
      <c r="G809" s="121"/>
      <c r="H809" s="120"/>
      <c r="I809" s="121"/>
      <c r="J809" s="121"/>
      <c r="K809" s="53"/>
      <c r="L809" s="120"/>
      <c r="M809" s="120"/>
      <c r="N809" s="120"/>
      <c r="O809" s="120"/>
      <c r="P809" s="120"/>
      <c r="Q809" s="120"/>
    </row>
    <row r="810" spans="6:17" x14ac:dyDescent="0.25">
      <c r="F810" s="120"/>
      <c r="G810" s="121"/>
      <c r="H810" s="120"/>
      <c r="I810" s="121"/>
      <c r="J810" s="121"/>
      <c r="K810" s="53"/>
      <c r="L810" s="120"/>
      <c r="M810" s="120"/>
      <c r="N810" s="120"/>
      <c r="O810" s="120"/>
      <c r="P810" s="120"/>
      <c r="Q810" s="120"/>
    </row>
    <row r="811" spans="6:17" x14ac:dyDescent="0.25">
      <c r="F811" s="120"/>
      <c r="G811" s="121"/>
      <c r="H811" s="120"/>
      <c r="I811" s="121"/>
      <c r="J811" s="121"/>
      <c r="K811" s="53"/>
      <c r="L811" s="120"/>
      <c r="M811" s="120"/>
      <c r="N811" s="120"/>
      <c r="O811" s="120"/>
      <c r="P811" s="120"/>
      <c r="Q811" s="120"/>
    </row>
    <row r="812" spans="6:17" x14ac:dyDescent="0.25">
      <c r="F812" s="120"/>
      <c r="G812" s="121"/>
      <c r="H812" s="120"/>
      <c r="I812" s="121"/>
      <c r="J812" s="121"/>
      <c r="K812" s="53"/>
      <c r="L812" s="120"/>
      <c r="M812" s="120"/>
      <c r="N812" s="120"/>
      <c r="O812" s="120"/>
      <c r="P812" s="120"/>
      <c r="Q812" s="120"/>
    </row>
    <row r="813" spans="6:17" x14ac:dyDescent="0.25">
      <c r="F813" s="120"/>
      <c r="G813" s="121"/>
      <c r="H813" s="120"/>
      <c r="I813" s="121"/>
      <c r="J813" s="121"/>
      <c r="K813" s="53"/>
      <c r="L813" s="120"/>
      <c r="M813" s="120"/>
      <c r="N813" s="120"/>
      <c r="O813" s="120"/>
      <c r="P813" s="120"/>
      <c r="Q813" s="120"/>
    </row>
    <row r="814" spans="6:17" x14ac:dyDescent="0.25">
      <c r="F814" s="120"/>
      <c r="G814" s="121"/>
      <c r="H814" s="120"/>
      <c r="I814" s="121"/>
      <c r="J814" s="121"/>
      <c r="K814" s="53"/>
      <c r="L814" s="120"/>
      <c r="M814" s="120"/>
      <c r="N814" s="120"/>
      <c r="O814" s="120"/>
      <c r="P814" s="120"/>
      <c r="Q814" s="120"/>
    </row>
    <row r="815" spans="6:17" x14ac:dyDescent="0.25">
      <c r="F815" s="120"/>
      <c r="G815" s="121"/>
      <c r="H815" s="120"/>
      <c r="I815" s="121"/>
      <c r="J815" s="121"/>
      <c r="K815" s="53"/>
      <c r="L815" s="120"/>
      <c r="M815" s="120"/>
      <c r="N815" s="120"/>
      <c r="O815" s="120"/>
      <c r="P815" s="120"/>
      <c r="Q815" s="120"/>
    </row>
    <row r="816" spans="6:17" x14ac:dyDescent="0.25">
      <c r="F816" s="120"/>
      <c r="G816" s="121"/>
      <c r="H816" s="120"/>
      <c r="I816" s="121"/>
      <c r="J816" s="121"/>
      <c r="K816" s="53"/>
      <c r="L816" s="120"/>
      <c r="M816" s="120"/>
      <c r="N816" s="120"/>
      <c r="O816" s="120"/>
      <c r="P816" s="120"/>
      <c r="Q816" s="120"/>
    </row>
    <row r="817" spans="6:17" x14ac:dyDescent="0.25">
      <c r="F817" s="120"/>
      <c r="G817" s="121"/>
      <c r="H817" s="120"/>
      <c r="I817" s="121"/>
      <c r="J817" s="121"/>
      <c r="K817" s="53"/>
      <c r="L817" s="120"/>
      <c r="M817" s="120"/>
      <c r="N817" s="120"/>
      <c r="O817" s="120"/>
      <c r="P817" s="120"/>
      <c r="Q817" s="120"/>
    </row>
    <row r="818" spans="6:17" x14ac:dyDescent="0.25">
      <c r="F818" s="120"/>
      <c r="G818" s="121"/>
      <c r="H818" s="120"/>
      <c r="I818" s="121"/>
      <c r="J818" s="121"/>
      <c r="K818" s="53"/>
      <c r="L818" s="120"/>
      <c r="M818" s="120"/>
      <c r="N818" s="120"/>
      <c r="O818" s="120"/>
      <c r="P818" s="120"/>
      <c r="Q818" s="120"/>
    </row>
    <row r="819" spans="6:17" x14ac:dyDescent="0.25">
      <c r="F819" s="120"/>
      <c r="G819" s="121"/>
      <c r="H819" s="120"/>
      <c r="I819" s="121"/>
      <c r="J819" s="121"/>
      <c r="K819" s="53"/>
      <c r="L819" s="120"/>
      <c r="M819" s="120"/>
      <c r="N819" s="120"/>
      <c r="O819" s="120"/>
      <c r="P819" s="120"/>
      <c r="Q819" s="120"/>
    </row>
    <row r="820" spans="6:17" x14ac:dyDescent="0.25">
      <c r="F820" s="120"/>
      <c r="G820" s="121"/>
      <c r="H820" s="120"/>
      <c r="I820" s="121"/>
      <c r="J820" s="121"/>
      <c r="K820" s="53"/>
      <c r="L820" s="120"/>
      <c r="M820" s="120"/>
      <c r="N820" s="120"/>
      <c r="O820" s="120"/>
      <c r="P820" s="120"/>
      <c r="Q820" s="120"/>
    </row>
    <row r="821" spans="6:17" x14ac:dyDescent="0.25">
      <c r="F821" s="120"/>
      <c r="G821" s="121"/>
      <c r="H821" s="120"/>
      <c r="I821" s="121"/>
      <c r="J821" s="121"/>
      <c r="K821" s="53"/>
      <c r="L821" s="120"/>
      <c r="M821" s="120"/>
      <c r="N821" s="120"/>
      <c r="O821" s="120"/>
      <c r="P821" s="120"/>
      <c r="Q821" s="120"/>
    </row>
    <row r="822" spans="6:17" x14ac:dyDescent="0.25">
      <c r="F822" s="120"/>
      <c r="G822" s="121"/>
      <c r="H822" s="120"/>
      <c r="I822" s="121"/>
      <c r="J822" s="121"/>
      <c r="K822" s="53"/>
      <c r="L822" s="120"/>
      <c r="M822" s="120"/>
      <c r="N822" s="120"/>
      <c r="O822" s="120"/>
      <c r="P822" s="120"/>
      <c r="Q822" s="120"/>
    </row>
    <row r="823" spans="6:17" x14ac:dyDescent="0.25">
      <c r="F823" s="120"/>
      <c r="G823" s="121"/>
      <c r="H823" s="120"/>
      <c r="I823" s="121"/>
      <c r="J823" s="121"/>
      <c r="K823" s="53"/>
      <c r="L823" s="120"/>
      <c r="M823" s="120"/>
      <c r="N823" s="120"/>
      <c r="O823" s="120"/>
      <c r="P823" s="120"/>
      <c r="Q823" s="120"/>
    </row>
    <row r="824" spans="6:17" x14ac:dyDescent="0.25">
      <c r="F824" s="120"/>
      <c r="G824" s="121"/>
      <c r="H824" s="120"/>
      <c r="I824" s="121"/>
      <c r="J824" s="121"/>
      <c r="K824" s="53"/>
      <c r="L824" s="120"/>
      <c r="M824" s="120"/>
      <c r="N824" s="120"/>
      <c r="O824" s="120"/>
      <c r="P824" s="120"/>
      <c r="Q824" s="120"/>
    </row>
    <row r="825" spans="6:17" x14ac:dyDescent="0.25">
      <c r="F825" s="120"/>
      <c r="G825" s="121"/>
      <c r="H825" s="120"/>
      <c r="I825" s="121"/>
      <c r="J825" s="121"/>
      <c r="K825" s="53"/>
      <c r="L825" s="120"/>
      <c r="M825" s="120"/>
      <c r="N825" s="120"/>
      <c r="O825" s="120"/>
      <c r="P825" s="120"/>
      <c r="Q825" s="120"/>
    </row>
    <row r="826" spans="6:17" x14ac:dyDescent="0.25">
      <c r="F826" s="120"/>
      <c r="G826" s="121"/>
      <c r="H826" s="120"/>
      <c r="I826" s="121"/>
      <c r="J826" s="121"/>
      <c r="K826" s="53"/>
      <c r="L826" s="120"/>
      <c r="M826" s="120"/>
      <c r="N826" s="120"/>
      <c r="O826" s="120"/>
      <c r="P826" s="120"/>
      <c r="Q826" s="120"/>
    </row>
    <row r="827" spans="6:17" x14ac:dyDescent="0.25">
      <c r="F827" s="120"/>
      <c r="G827" s="121"/>
      <c r="H827" s="120"/>
      <c r="I827" s="121"/>
      <c r="J827" s="121"/>
      <c r="K827" s="53"/>
      <c r="L827" s="120"/>
      <c r="M827" s="120"/>
      <c r="N827" s="120"/>
      <c r="O827" s="120"/>
      <c r="P827" s="120"/>
      <c r="Q827" s="120"/>
    </row>
    <row r="828" spans="6:17" x14ac:dyDescent="0.25">
      <c r="F828" s="120"/>
      <c r="G828" s="121"/>
      <c r="H828" s="120"/>
      <c r="I828" s="121"/>
      <c r="J828" s="121"/>
      <c r="K828" s="53"/>
      <c r="L828" s="120"/>
      <c r="M828" s="120"/>
      <c r="N828" s="120"/>
      <c r="O828" s="120"/>
      <c r="P828" s="120"/>
      <c r="Q828" s="120"/>
    </row>
    <row r="829" spans="6:17" x14ac:dyDescent="0.25">
      <c r="F829" s="120"/>
      <c r="G829" s="121"/>
      <c r="H829" s="120"/>
      <c r="I829" s="121"/>
      <c r="J829" s="121"/>
      <c r="K829" s="53"/>
      <c r="L829" s="120"/>
      <c r="M829" s="120"/>
      <c r="N829" s="120"/>
      <c r="O829" s="120"/>
      <c r="P829" s="120"/>
      <c r="Q829" s="120"/>
    </row>
    <row r="830" spans="6:17" x14ac:dyDescent="0.25">
      <c r="F830" s="120"/>
      <c r="G830" s="121"/>
      <c r="H830" s="120"/>
      <c r="I830" s="121"/>
      <c r="J830" s="121"/>
      <c r="K830" s="53"/>
      <c r="L830" s="120"/>
      <c r="M830" s="120"/>
      <c r="N830" s="120"/>
      <c r="O830" s="120"/>
      <c r="P830" s="120"/>
      <c r="Q830" s="120"/>
    </row>
    <row r="831" spans="6:17" x14ac:dyDescent="0.25">
      <c r="F831" s="120"/>
      <c r="G831" s="121"/>
      <c r="H831" s="120"/>
      <c r="I831" s="121"/>
      <c r="J831" s="121"/>
      <c r="K831" s="53"/>
      <c r="L831" s="120"/>
      <c r="M831" s="120"/>
      <c r="N831" s="120"/>
      <c r="O831" s="120"/>
      <c r="P831" s="120"/>
      <c r="Q831" s="120"/>
    </row>
    <row r="832" spans="6:17" x14ac:dyDescent="0.25">
      <c r="F832" s="120"/>
      <c r="G832" s="121"/>
      <c r="H832" s="120"/>
      <c r="I832" s="121"/>
      <c r="J832" s="121"/>
      <c r="K832" s="53"/>
      <c r="L832" s="120"/>
      <c r="M832" s="120"/>
      <c r="N832" s="120"/>
      <c r="O832" s="120"/>
      <c r="P832" s="120"/>
      <c r="Q832" s="120"/>
    </row>
    <row r="833" spans="6:17" x14ac:dyDescent="0.25">
      <c r="F833" s="120"/>
      <c r="G833" s="121"/>
      <c r="H833" s="120"/>
      <c r="I833" s="121"/>
      <c r="J833" s="121"/>
      <c r="K833" s="53"/>
      <c r="L833" s="120"/>
      <c r="M833" s="120"/>
      <c r="N833" s="120"/>
      <c r="O833" s="120"/>
      <c r="P833" s="120"/>
      <c r="Q833" s="120"/>
    </row>
    <row r="834" spans="6:17" x14ac:dyDescent="0.25">
      <c r="F834" s="120"/>
      <c r="G834" s="121"/>
      <c r="H834" s="120"/>
      <c r="I834" s="121"/>
      <c r="J834" s="121"/>
      <c r="K834" s="53"/>
      <c r="L834" s="120"/>
      <c r="M834" s="120"/>
      <c r="N834" s="120"/>
      <c r="O834" s="120"/>
      <c r="P834" s="120"/>
      <c r="Q834" s="120"/>
    </row>
    <row r="835" spans="6:17" x14ac:dyDescent="0.25">
      <c r="F835" s="120"/>
      <c r="G835" s="121"/>
      <c r="H835" s="120"/>
      <c r="I835" s="121"/>
      <c r="J835" s="121"/>
      <c r="K835" s="53"/>
      <c r="L835" s="120"/>
      <c r="M835" s="120"/>
      <c r="N835" s="120"/>
      <c r="O835" s="120"/>
      <c r="P835" s="120"/>
      <c r="Q835" s="120"/>
    </row>
    <row r="836" spans="6:17" x14ac:dyDescent="0.25">
      <c r="F836" s="120"/>
      <c r="G836" s="121"/>
      <c r="H836" s="120"/>
      <c r="I836" s="121"/>
      <c r="J836" s="121"/>
      <c r="K836" s="53"/>
      <c r="L836" s="120"/>
      <c r="M836" s="120"/>
      <c r="N836" s="120"/>
      <c r="O836" s="120"/>
      <c r="P836" s="120"/>
      <c r="Q836" s="120"/>
    </row>
    <row r="837" spans="6:17" x14ac:dyDescent="0.25">
      <c r="F837" s="120"/>
      <c r="G837" s="121"/>
      <c r="H837" s="120"/>
      <c r="I837" s="121"/>
      <c r="J837" s="121"/>
      <c r="K837" s="53"/>
      <c r="L837" s="120"/>
      <c r="M837" s="120"/>
      <c r="N837" s="120"/>
      <c r="O837" s="120"/>
      <c r="P837" s="120"/>
      <c r="Q837" s="120"/>
    </row>
    <row r="838" spans="6:17" x14ac:dyDescent="0.25">
      <c r="F838" s="120"/>
      <c r="G838" s="121"/>
      <c r="H838" s="120"/>
      <c r="I838" s="121"/>
      <c r="J838" s="121"/>
      <c r="K838" s="53"/>
      <c r="L838" s="120"/>
      <c r="M838" s="120"/>
      <c r="N838" s="120"/>
      <c r="O838" s="120"/>
      <c r="P838" s="120"/>
      <c r="Q838" s="120"/>
    </row>
    <row r="839" spans="6:17" x14ac:dyDescent="0.25">
      <c r="F839" s="120"/>
      <c r="G839" s="121"/>
      <c r="H839" s="120"/>
      <c r="I839" s="121"/>
      <c r="J839" s="121"/>
      <c r="K839" s="53"/>
      <c r="L839" s="120"/>
      <c r="M839" s="120"/>
      <c r="N839" s="120"/>
      <c r="O839" s="120"/>
      <c r="P839" s="120"/>
      <c r="Q839" s="120"/>
    </row>
    <row r="840" spans="6:17" x14ac:dyDescent="0.25">
      <c r="F840" s="120"/>
      <c r="G840" s="121"/>
      <c r="H840" s="120"/>
      <c r="I840" s="121"/>
      <c r="J840" s="121"/>
      <c r="K840" s="53"/>
      <c r="L840" s="120"/>
      <c r="M840" s="120"/>
      <c r="N840" s="120"/>
      <c r="O840" s="120"/>
      <c r="P840" s="120"/>
      <c r="Q840" s="120"/>
    </row>
    <row r="841" spans="6:17" x14ac:dyDescent="0.25">
      <c r="F841" s="120"/>
      <c r="G841" s="121"/>
      <c r="H841" s="120"/>
      <c r="I841" s="121"/>
      <c r="J841" s="121"/>
      <c r="K841" s="53"/>
      <c r="L841" s="120"/>
      <c r="M841" s="120"/>
      <c r="N841" s="120"/>
      <c r="O841" s="120"/>
      <c r="P841" s="120"/>
      <c r="Q841" s="120"/>
    </row>
    <row r="842" spans="6:17" x14ac:dyDescent="0.25">
      <c r="F842" s="120"/>
      <c r="G842" s="121"/>
      <c r="H842" s="120"/>
      <c r="I842" s="121"/>
      <c r="J842" s="121"/>
      <c r="K842" s="53"/>
      <c r="L842" s="120"/>
      <c r="M842" s="120"/>
      <c r="N842" s="120"/>
      <c r="O842" s="120"/>
      <c r="P842" s="120"/>
      <c r="Q842" s="120"/>
    </row>
    <row r="843" spans="6:17" x14ac:dyDescent="0.25">
      <c r="F843" s="120"/>
      <c r="G843" s="121"/>
      <c r="H843" s="120"/>
      <c r="I843" s="121"/>
      <c r="J843" s="121"/>
      <c r="K843" s="53"/>
      <c r="L843" s="120"/>
      <c r="M843" s="120"/>
      <c r="N843" s="120"/>
      <c r="O843" s="120"/>
      <c r="P843" s="120"/>
      <c r="Q843" s="120"/>
    </row>
    <row r="844" spans="6:17" x14ac:dyDescent="0.25">
      <c r="F844" s="120"/>
      <c r="G844" s="121"/>
      <c r="H844" s="120"/>
      <c r="I844" s="121"/>
      <c r="J844" s="121"/>
      <c r="K844" s="53"/>
      <c r="L844" s="120"/>
      <c r="M844" s="120"/>
      <c r="N844" s="120"/>
      <c r="O844" s="120"/>
      <c r="P844" s="120"/>
      <c r="Q844" s="120"/>
    </row>
    <row r="845" spans="6:17" x14ac:dyDescent="0.25">
      <c r="F845" s="120"/>
      <c r="G845" s="121"/>
      <c r="H845" s="120"/>
      <c r="I845" s="121"/>
      <c r="J845" s="121"/>
      <c r="K845" s="53"/>
      <c r="L845" s="120"/>
      <c r="M845" s="120"/>
      <c r="N845" s="120"/>
      <c r="O845" s="120"/>
      <c r="P845" s="120"/>
      <c r="Q845" s="120"/>
    </row>
    <row r="846" spans="6:17" x14ac:dyDescent="0.25">
      <c r="F846" s="120"/>
      <c r="G846" s="121"/>
      <c r="H846" s="120"/>
      <c r="I846" s="121"/>
      <c r="J846" s="121"/>
      <c r="K846" s="53"/>
      <c r="L846" s="120"/>
      <c r="M846" s="120"/>
      <c r="N846" s="120"/>
      <c r="O846" s="120"/>
      <c r="P846" s="120"/>
      <c r="Q846" s="120"/>
    </row>
    <row r="847" spans="6:17" x14ac:dyDescent="0.25">
      <c r="F847" s="120"/>
      <c r="G847" s="121"/>
      <c r="H847" s="120"/>
      <c r="I847" s="121"/>
      <c r="J847" s="121"/>
      <c r="K847" s="53"/>
      <c r="L847" s="120"/>
      <c r="M847" s="120"/>
      <c r="N847" s="120"/>
      <c r="O847" s="120"/>
      <c r="P847" s="120"/>
      <c r="Q847" s="120"/>
    </row>
    <row r="848" spans="6:17" x14ac:dyDescent="0.25">
      <c r="F848" s="120"/>
      <c r="G848" s="121"/>
      <c r="H848" s="120"/>
      <c r="I848" s="121"/>
      <c r="J848" s="121"/>
      <c r="K848" s="53"/>
      <c r="L848" s="120"/>
      <c r="M848" s="120"/>
      <c r="N848" s="120"/>
      <c r="O848" s="120"/>
      <c r="P848" s="120"/>
      <c r="Q848" s="120"/>
    </row>
    <row r="849" spans="6:17" x14ac:dyDescent="0.25">
      <c r="F849" s="120"/>
      <c r="G849" s="121"/>
      <c r="H849" s="120"/>
      <c r="I849" s="121"/>
      <c r="J849" s="121"/>
      <c r="K849" s="53"/>
      <c r="L849" s="120"/>
      <c r="M849" s="120"/>
      <c r="N849" s="120"/>
      <c r="O849" s="120"/>
      <c r="P849" s="120"/>
      <c r="Q849" s="120"/>
    </row>
    <row r="850" spans="6:17" x14ac:dyDescent="0.25">
      <c r="F850" s="120"/>
      <c r="G850" s="121"/>
      <c r="H850" s="120"/>
      <c r="I850" s="121"/>
      <c r="J850" s="121"/>
      <c r="K850" s="53"/>
      <c r="L850" s="120"/>
      <c r="M850" s="120"/>
      <c r="N850" s="120"/>
      <c r="O850" s="120"/>
      <c r="P850" s="120"/>
      <c r="Q850" s="120"/>
    </row>
    <row r="851" spans="6:17" x14ac:dyDescent="0.25">
      <c r="F851" s="120"/>
      <c r="G851" s="121"/>
      <c r="H851" s="120"/>
      <c r="I851" s="121"/>
      <c r="J851" s="121"/>
      <c r="K851" s="53"/>
      <c r="L851" s="120"/>
      <c r="M851" s="120"/>
      <c r="N851" s="120"/>
      <c r="O851" s="120"/>
      <c r="P851" s="120"/>
      <c r="Q851" s="120"/>
    </row>
    <row r="852" spans="6:17" x14ac:dyDescent="0.25">
      <c r="F852" s="120"/>
      <c r="G852" s="121"/>
      <c r="H852" s="120"/>
      <c r="I852" s="121"/>
      <c r="J852" s="121"/>
      <c r="K852" s="53"/>
      <c r="L852" s="120"/>
      <c r="M852" s="120"/>
      <c r="N852" s="120"/>
      <c r="O852" s="120"/>
      <c r="P852" s="120"/>
      <c r="Q852" s="120"/>
    </row>
    <row r="853" spans="6:17" x14ac:dyDescent="0.25">
      <c r="F853" s="120"/>
      <c r="G853" s="121"/>
      <c r="H853" s="120"/>
      <c r="I853" s="121"/>
      <c r="J853" s="121"/>
      <c r="K853" s="53"/>
      <c r="L853" s="120"/>
      <c r="M853" s="120"/>
      <c r="N853" s="120"/>
      <c r="O853" s="120"/>
      <c r="P853" s="120"/>
      <c r="Q853" s="120"/>
    </row>
    <row r="854" spans="6:17" x14ac:dyDescent="0.25">
      <c r="F854" s="120"/>
      <c r="G854" s="121"/>
      <c r="H854" s="120"/>
      <c r="I854" s="121"/>
      <c r="J854" s="121"/>
      <c r="K854" s="53"/>
      <c r="L854" s="120"/>
      <c r="M854" s="120"/>
      <c r="N854" s="120"/>
      <c r="O854" s="120"/>
      <c r="P854" s="120"/>
      <c r="Q854" s="120"/>
    </row>
    <row r="855" spans="6:17" x14ac:dyDescent="0.25">
      <c r="F855" s="120"/>
      <c r="G855" s="121"/>
      <c r="H855" s="120"/>
      <c r="I855" s="121"/>
      <c r="J855" s="121"/>
      <c r="K855" s="53"/>
      <c r="L855" s="120"/>
      <c r="M855" s="120"/>
      <c r="N855" s="120"/>
      <c r="O855" s="120"/>
      <c r="P855" s="120"/>
      <c r="Q855" s="120"/>
    </row>
    <row r="856" spans="6:17" x14ac:dyDescent="0.25">
      <c r="F856" s="120"/>
      <c r="G856" s="121"/>
      <c r="H856" s="120"/>
      <c r="I856" s="121"/>
      <c r="J856" s="121"/>
      <c r="K856" s="53"/>
      <c r="L856" s="120"/>
      <c r="M856" s="120"/>
      <c r="N856" s="120"/>
      <c r="O856" s="120"/>
      <c r="P856" s="120"/>
      <c r="Q856" s="120"/>
    </row>
    <row r="857" spans="6:17" x14ac:dyDescent="0.25">
      <c r="F857" s="120"/>
      <c r="G857" s="121"/>
      <c r="H857" s="120"/>
      <c r="I857" s="121"/>
      <c r="J857" s="121"/>
      <c r="K857" s="53"/>
      <c r="L857" s="120"/>
      <c r="M857" s="120"/>
      <c r="N857" s="120"/>
      <c r="O857" s="120"/>
      <c r="P857" s="120"/>
      <c r="Q857" s="120"/>
    </row>
    <row r="858" spans="6:17" x14ac:dyDescent="0.25">
      <c r="F858" s="120"/>
      <c r="G858" s="121"/>
      <c r="H858" s="120"/>
      <c r="I858" s="121"/>
      <c r="J858" s="121"/>
      <c r="K858" s="53"/>
      <c r="L858" s="120"/>
      <c r="M858" s="120"/>
      <c r="N858" s="120"/>
      <c r="O858" s="120"/>
      <c r="P858" s="120"/>
      <c r="Q858" s="120"/>
    </row>
    <row r="859" spans="6:17" x14ac:dyDescent="0.25">
      <c r="F859" s="120"/>
      <c r="G859" s="121"/>
      <c r="H859" s="120"/>
      <c r="I859" s="121"/>
      <c r="J859" s="121"/>
      <c r="K859" s="53"/>
      <c r="L859" s="120"/>
      <c r="M859" s="120"/>
      <c r="N859" s="120"/>
      <c r="O859" s="120"/>
      <c r="P859" s="120"/>
      <c r="Q859" s="120"/>
    </row>
  </sheetData>
  <sheetProtection sheet="1" sort="0" autoFilter="0"/>
  <mergeCells count="2">
    <mergeCell ref="C5:K5"/>
    <mergeCell ref="A1:K1"/>
  </mergeCells>
  <dataValidations count="1">
    <dataValidation type="list" allowBlank="1" showInputMessage="1" showErrorMessage="1" prompt="Click down arrow at the bottom right corner of this cell to choose a response option." sqref="I12:J21" xr:uid="{2233449E-82CD-46F4-9F9B-3A87F341DECF}">
      <formula1>$L12:$Q12</formula1>
    </dataValidation>
  </dataValidations>
  <hyperlinks>
    <hyperlink ref="G12" r:id="rId1" display="https://malegislature.gov/Laws/GeneralLaws/PartI/TitleXVI/Chapter111/Section109" xr:uid="{062F34B9-5E5C-48A5-BF79-45266A1CD8B4}"/>
    <hyperlink ref="G13" r:id="rId2" display="https://malegislature.gov/Laws/GeneralLaws/PartI/TitleXX/Chapter140/Section145a" xr:uid="{111F4507-365F-49E0-81C1-461462217531}"/>
    <hyperlink ref="G14" r:id="rId3" display="https://www.mass.gov/doc/105-cmr-300-reportable-diseases-surveillance-and-isolation-and-quarantine-requirements/download" xr:uid="{B30AEE26-1094-4C17-B0A0-CC0BAC08681A}"/>
    <hyperlink ref="G15" r:id="rId4" display="https://www.mass.gov/doc/105-cmr-300-reportable-diseases-surveillance-and-isolation-and-quarantine-requirements/download" xr:uid="{468FDB96-DC2A-4443-8EEC-C087DF9735A5}"/>
    <hyperlink ref="G16" r:id="rId5" display="https://www.mass.gov/doc/105-cmr-300-reportable-diseases-surveillance-and-isolation-and-quarantine-requirements/download" xr:uid="{7B392EED-A5B2-49AF-BF79-F572C9B595AA}"/>
    <hyperlink ref="G17" r:id="rId6" display="https://www.mass.gov/doc/105-cmr-300-reportable-diseases-surveillance-and-isolation-and-quarantine-requirements/download" xr:uid="{A1FDBDD8-5C72-4787-BE18-68D09B98D9DA}"/>
    <hyperlink ref="G18" r:id="rId7" display="https://www.mass.gov/doc/105-cmr-300-reportable-diseases-surveillance-and-isolation-and-quarantine-requirements/download" xr:uid="{DBE7FF36-9D94-4A70-B087-C6079036BA3C}"/>
    <hyperlink ref="G19" r:id="rId8" display="https://www.mass.gov/doc/105-cmr-300-reportable-diseases-surveillance-and-isolation-and-quarantine-requirements/download" xr:uid="{C32A6267-4CB4-4039-9370-3918C6D93F0A}"/>
    <hyperlink ref="G20" r:id="rId9" display="https://malegislature.gov/Laws/GeneralLaws/PartI/TitleXVI/Chapter111/Section94A" xr:uid="{E58F0E19-90C8-4988-8A3A-24E65897E844}"/>
    <hyperlink ref="G21" r:id="rId10" display="https://www.mass.gov/doc/105-cmr-365-standards-for-management-of-tuberculosis-outside-hospitals/download" xr:uid="{E569A8D2-2F14-4B74-AE97-2FE8B9CC802A}"/>
  </hyperlinks>
  <pageMargins left="0.7" right="0.7" top="0.75" bottom="0.75" header="0" footer="0"/>
  <pageSetup orientation="landscape" r:id="rId11"/>
  <tableParts count="1">
    <tablePart r:id="rId1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A469F-6AE9-4986-8089-45CC3D8D3612}">
  <sheetPr codeName="Sheet7"/>
  <dimension ref="A1:AF869"/>
  <sheetViews>
    <sheetView showGridLines="0" showRowColHeaders="0" zoomScaleNormal="100" workbookViewId="0">
      <selection sqref="A1:K1"/>
    </sheetView>
  </sheetViews>
  <sheetFormatPr defaultColWidth="14.42578125" defaultRowHeight="15" x14ac:dyDescent="0.25"/>
  <cols>
    <col min="1" max="1" width="1.42578125" style="7" customWidth="1"/>
    <col min="2" max="2" width="1.7109375" style="7" customWidth="1"/>
    <col min="3" max="3" width="6.7109375" style="5" bestFit="1" customWidth="1"/>
    <col min="4" max="4" width="15.28515625" style="12" customWidth="1"/>
    <col min="5" max="5" width="30.42578125" style="11" hidden="1" customWidth="1"/>
    <col min="6" max="6" width="91" style="12" customWidth="1"/>
    <col min="7" max="7" width="9.42578125" style="5" customWidth="1"/>
    <col min="8" max="8" width="52.42578125" style="11" customWidth="1"/>
    <col min="9" max="10" width="26.85546875" style="5" customWidth="1"/>
    <col min="11" max="11" width="29.7109375" style="54" customWidth="1"/>
    <col min="12" max="16" width="15.7109375" style="11" hidden="1" customWidth="1"/>
    <col min="17" max="17" width="16.42578125" style="11" hidden="1" customWidth="1"/>
    <col min="18" max="32" width="8.7109375" style="7" customWidth="1"/>
    <col min="33" max="16384" width="14.42578125" style="7"/>
  </cols>
  <sheetData>
    <row r="1" spans="1:32" customFormat="1" ht="48" customHeight="1" x14ac:dyDescent="0.25">
      <c r="A1" s="156" t="s">
        <v>0</v>
      </c>
      <c r="B1" s="156"/>
      <c r="C1" s="156"/>
      <c r="D1" s="156"/>
      <c r="E1" s="156"/>
      <c r="F1" s="156"/>
      <c r="G1" s="156"/>
      <c r="H1" s="156"/>
      <c r="I1" s="156"/>
      <c r="J1" s="156"/>
      <c r="K1" s="156"/>
      <c r="L1" s="22"/>
      <c r="M1" s="22"/>
      <c r="N1" s="22"/>
      <c r="O1" s="22"/>
      <c r="P1" s="22"/>
      <c r="Q1" s="22"/>
    </row>
    <row r="2" spans="1:32" customFormat="1" ht="30" customHeight="1" x14ac:dyDescent="0.25">
      <c r="A2" s="1" t="s">
        <v>585</v>
      </c>
      <c r="B2" s="1"/>
      <c r="C2" s="1"/>
      <c r="D2" s="1"/>
      <c r="E2" s="1"/>
      <c r="F2" s="1"/>
      <c r="G2" s="1"/>
      <c r="H2" s="1"/>
      <c r="I2" s="1"/>
      <c r="J2" s="1"/>
      <c r="K2" s="1"/>
      <c r="L2" s="1"/>
      <c r="M2" s="1"/>
      <c r="N2" s="1"/>
      <c r="O2" s="1"/>
      <c r="P2" s="1"/>
      <c r="Q2" s="1"/>
    </row>
    <row r="3" spans="1:32" customFormat="1" ht="8.25" customHeight="1" x14ac:dyDescent="0.25">
      <c r="A3" s="2"/>
      <c r="B3" s="2"/>
      <c r="C3" s="3"/>
      <c r="D3" s="8"/>
      <c r="E3" s="2"/>
      <c r="F3" s="2"/>
      <c r="G3" s="3"/>
      <c r="H3" s="2"/>
      <c r="I3" s="3"/>
      <c r="J3" s="3"/>
      <c r="K3" s="3"/>
      <c r="L3" s="2"/>
      <c r="M3" s="2"/>
      <c r="N3" s="2"/>
      <c r="O3" s="2"/>
      <c r="P3" s="2"/>
      <c r="Q3" s="2"/>
    </row>
    <row r="4" spans="1:32" customFormat="1" ht="30" customHeight="1" x14ac:dyDescent="0.25">
      <c r="A4" s="2"/>
      <c r="B4" s="23" t="s">
        <v>47</v>
      </c>
      <c r="C4" s="23"/>
      <c r="D4" s="23"/>
      <c r="E4" s="23"/>
      <c r="F4" s="23"/>
      <c r="G4" s="23"/>
      <c r="H4" s="23"/>
      <c r="I4" s="23"/>
      <c r="J4" s="23"/>
      <c r="K4" s="23"/>
      <c r="L4" s="23"/>
      <c r="M4" s="23"/>
      <c r="N4" s="23"/>
      <c r="O4" s="23"/>
      <c r="P4" s="23"/>
      <c r="Q4" s="23"/>
    </row>
    <row r="5" spans="1:32" customFormat="1" ht="34.5" customHeight="1" x14ac:dyDescent="0.25">
      <c r="A5" s="2"/>
      <c r="B5" s="4"/>
      <c r="C5" s="165" t="s">
        <v>586</v>
      </c>
      <c r="D5" s="165"/>
      <c r="E5" s="165"/>
      <c r="F5" s="165"/>
      <c r="G5" s="165"/>
      <c r="H5" s="165"/>
      <c r="I5" s="165"/>
      <c r="J5" s="165"/>
      <c r="K5" s="165"/>
      <c r="L5" s="56"/>
      <c r="M5" s="56"/>
      <c r="N5" s="56"/>
      <c r="O5" s="56"/>
      <c r="P5" s="56"/>
      <c r="Q5" s="56"/>
    </row>
    <row r="6" spans="1:32" s="24" customFormat="1" ht="20.100000000000001" customHeight="1" x14ac:dyDescent="0.3">
      <c r="C6" s="41" t="s">
        <v>11</v>
      </c>
      <c r="D6" s="42" t="s">
        <v>49</v>
      </c>
      <c r="E6" s="42"/>
      <c r="F6" s="42"/>
      <c r="G6" s="43"/>
      <c r="H6" s="42"/>
      <c r="I6" s="43"/>
      <c r="J6" s="43"/>
      <c r="K6" s="50"/>
      <c r="L6" s="42"/>
      <c r="M6" s="42"/>
      <c r="N6" s="42"/>
      <c r="O6" s="42"/>
      <c r="P6" s="42"/>
      <c r="Q6" s="42"/>
    </row>
    <row r="7" spans="1:32" s="24" customFormat="1" ht="20.100000000000001" customHeight="1" x14ac:dyDescent="0.3">
      <c r="C7" s="41" t="s">
        <v>11</v>
      </c>
      <c r="D7" s="80" t="s">
        <v>573</v>
      </c>
      <c r="E7" s="42"/>
      <c r="F7" s="42"/>
      <c r="G7" s="43"/>
      <c r="H7" s="42"/>
      <c r="I7" s="43"/>
      <c r="J7" s="43"/>
      <c r="K7" s="50"/>
      <c r="L7" s="42"/>
      <c r="M7" s="42"/>
      <c r="N7" s="42"/>
      <c r="O7" s="42"/>
      <c r="P7" s="42"/>
      <c r="Q7" s="42"/>
    </row>
    <row r="8" spans="1:32" ht="18.75" x14ac:dyDescent="0.3">
      <c r="C8" s="41" t="s">
        <v>11</v>
      </c>
      <c r="D8" s="60" t="s">
        <v>574</v>
      </c>
      <c r="E8" s="57"/>
      <c r="F8" s="57"/>
      <c r="G8" s="57"/>
      <c r="H8" s="57"/>
      <c r="I8" s="57"/>
      <c r="J8" s="57"/>
      <c r="K8" s="57"/>
      <c r="L8" s="57"/>
      <c r="M8" s="57"/>
      <c r="N8" s="57"/>
      <c r="O8" s="57"/>
      <c r="P8" s="57"/>
      <c r="Q8" s="57"/>
    </row>
    <row r="9" spans="1:32" customFormat="1" ht="6.75" customHeight="1" x14ac:dyDescent="0.25">
      <c r="A9" s="2"/>
      <c r="B9" s="4"/>
      <c r="C9" s="39"/>
      <c r="D9" s="39"/>
      <c r="E9" s="39"/>
      <c r="F9" s="39"/>
      <c r="G9" s="39"/>
      <c r="H9" s="39"/>
      <c r="I9" s="39"/>
      <c r="J9" s="39"/>
      <c r="K9" s="51"/>
      <c r="L9" s="39"/>
      <c r="M9" s="39"/>
      <c r="N9" s="39"/>
      <c r="O9" s="39"/>
      <c r="P9" s="39"/>
      <c r="Q9" s="39"/>
    </row>
    <row r="10" spans="1:32" customFormat="1" ht="30" customHeight="1" x14ac:dyDescent="0.25">
      <c r="A10" s="2"/>
      <c r="B10" s="23" t="s">
        <v>587</v>
      </c>
      <c r="C10" s="23"/>
      <c r="D10" s="23"/>
      <c r="E10" s="23"/>
      <c r="F10" s="23"/>
      <c r="G10" s="23"/>
      <c r="H10" s="23"/>
      <c r="I10" s="23"/>
      <c r="J10" s="23"/>
      <c r="K10" s="23"/>
      <c r="L10" s="23"/>
      <c r="M10" s="23"/>
      <c r="N10" s="23"/>
      <c r="O10" s="23"/>
      <c r="P10" s="23"/>
      <c r="Q10" s="23"/>
    </row>
    <row r="11" spans="1:32" s="55" customFormat="1" ht="41.25" customHeight="1" x14ac:dyDescent="0.25">
      <c r="C11" s="9" t="s">
        <v>51</v>
      </c>
      <c r="D11" s="9" t="s">
        <v>52</v>
      </c>
      <c r="E11" s="9" t="s">
        <v>53</v>
      </c>
      <c r="F11" s="9" t="s">
        <v>54</v>
      </c>
      <c r="G11" s="9" t="s">
        <v>55</v>
      </c>
      <c r="H11" s="9" t="s">
        <v>56</v>
      </c>
      <c r="I11" s="9" t="s">
        <v>576</v>
      </c>
      <c r="J11" s="9" t="s">
        <v>577</v>
      </c>
      <c r="K11" s="9" t="s">
        <v>58</v>
      </c>
      <c r="L11" s="62" t="s">
        <v>59</v>
      </c>
      <c r="M11" s="9" t="s">
        <v>60</v>
      </c>
      <c r="N11" s="9" t="s">
        <v>61</v>
      </c>
      <c r="O11" s="9" t="s">
        <v>62</v>
      </c>
      <c r="P11" s="9" t="s">
        <v>63</v>
      </c>
      <c r="Q11" s="62" t="s">
        <v>64</v>
      </c>
      <c r="R11" s="6"/>
      <c r="S11" s="6"/>
      <c r="T11" s="6"/>
      <c r="U11" s="6"/>
      <c r="V11" s="6"/>
      <c r="W11" s="6"/>
      <c r="X11" s="6"/>
      <c r="Y11" s="6"/>
      <c r="Z11" s="6"/>
      <c r="AA11" s="6"/>
      <c r="AB11" s="6"/>
      <c r="AC11" s="6"/>
      <c r="AD11" s="6"/>
      <c r="AE11" s="6"/>
      <c r="AF11" s="6"/>
    </row>
    <row r="12" spans="1:32" ht="75" x14ac:dyDescent="0.25">
      <c r="C12" s="115">
        <v>15</v>
      </c>
      <c r="D12" s="79" t="s">
        <v>30</v>
      </c>
      <c r="E12" s="116" t="s">
        <v>107</v>
      </c>
      <c r="F12" s="79" t="s">
        <v>108</v>
      </c>
      <c r="G12" s="14" t="s">
        <v>109</v>
      </c>
      <c r="H12" s="79" t="s">
        <v>110</v>
      </c>
      <c r="I12" s="122"/>
      <c r="J12" s="122"/>
      <c r="K12" s="52"/>
      <c r="L12" s="79" t="s">
        <v>59</v>
      </c>
      <c r="M12" s="79" t="s">
        <v>70</v>
      </c>
      <c r="N12" s="79" t="s">
        <v>71</v>
      </c>
      <c r="O12" s="79" t="s">
        <v>72</v>
      </c>
      <c r="P12" s="79" t="s">
        <v>73</v>
      </c>
      <c r="Q12" s="79" t="s">
        <v>64</v>
      </c>
    </row>
    <row r="13" spans="1:32" ht="75" x14ac:dyDescent="0.25">
      <c r="C13" s="115">
        <v>54</v>
      </c>
      <c r="D13" s="79" t="s">
        <v>30</v>
      </c>
      <c r="E13" s="116" t="s">
        <v>221</v>
      </c>
      <c r="F13" s="79" t="s">
        <v>222</v>
      </c>
      <c r="G13" s="14" t="s">
        <v>223</v>
      </c>
      <c r="H13" s="79" t="s">
        <v>224</v>
      </c>
      <c r="I13" s="122"/>
      <c r="J13" s="122"/>
      <c r="K13" s="52"/>
      <c r="L13" s="79" t="s">
        <v>59</v>
      </c>
      <c r="M13" s="79" t="s">
        <v>70</v>
      </c>
      <c r="N13" s="79" t="s">
        <v>71</v>
      </c>
      <c r="O13" s="79" t="s">
        <v>72</v>
      </c>
      <c r="P13" s="79" t="s">
        <v>73</v>
      </c>
      <c r="Q13" s="79" t="s">
        <v>64</v>
      </c>
    </row>
    <row r="14" spans="1:32" ht="60" x14ac:dyDescent="0.25">
      <c r="C14" s="115">
        <v>106</v>
      </c>
      <c r="D14" s="79" t="s">
        <v>30</v>
      </c>
      <c r="E14" s="116" t="s">
        <v>376</v>
      </c>
      <c r="F14" s="79" t="s">
        <v>377</v>
      </c>
      <c r="G14" s="14" t="s">
        <v>378</v>
      </c>
      <c r="H14" s="79" t="s">
        <v>379</v>
      </c>
      <c r="I14" s="122"/>
      <c r="J14" s="122"/>
      <c r="K14" s="52"/>
      <c r="L14" s="79" t="s">
        <v>59</v>
      </c>
      <c r="M14" s="79" t="s">
        <v>70</v>
      </c>
      <c r="N14" s="79" t="s">
        <v>71</v>
      </c>
      <c r="O14" s="79" t="s">
        <v>72</v>
      </c>
      <c r="P14" s="79" t="s">
        <v>73</v>
      </c>
      <c r="Q14" s="79" t="s">
        <v>64</v>
      </c>
    </row>
    <row r="15" spans="1:32" ht="60" x14ac:dyDescent="0.25">
      <c r="C15" s="115">
        <v>107</v>
      </c>
      <c r="D15" s="79" t="s">
        <v>30</v>
      </c>
      <c r="E15" s="116" t="s">
        <v>380</v>
      </c>
      <c r="F15" s="79" t="s">
        <v>381</v>
      </c>
      <c r="G15" s="14" t="s">
        <v>378</v>
      </c>
      <c r="H15" s="79" t="s">
        <v>379</v>
      </c>
      <c r="I15" s="122"/>
      <c r="J15" s="122"/>
      <c r="K15" s="52"/>
      <c r="L15" s="79" t="s">
        <v>59</v>
      </c>
      <c r="M15" s="79" t="s">
        <v>70</v>
      </c>
      <c r="N15" s="79" t="s">
        <v>71</v>
      </c>
      <c r="O15" s="79" t="s">
        <v>72</v>
      </c>
      <c r="P15" s="79" t="s">
        <v>73</v>
      </c>
      <c r="Q15" s="79" t="s">
        <v>64</v>
      </c>
    </row>
    <row r="16" spans="1:32" ht="105" x14ac:dyDescent="0.25">
      <c r="C16" s="115">
        <v>122</v>
      </c>
      <c r="D16" s="79" t="s">
        <v>30</v>
      </c>
      <c r="E16" s="116" t="s">
        <v>426</v>
      </c>
      <c r="F16" s="79" t="s">
        <v>427</v>
      </c>
      <c r="G16" s="14" t="s">
        <v>428</v>
      </c>
      <c r="H16" s="79" t="s">
        <v>429</v>
      </c>
      <c r="I16" s="122"/>
      <c r="J16" s="122"/>
      <c r="K16" s="52"/>
      <c r="L16" s="79" t="s">
        <v>59</v>
      </c>
      <c r="M16" s="79" t="s">
        <v>70</v>
      </c>
      <c r="N16" s="79" t="s">
        <v>71</v>
      </c>
      <c r="O16" s="79" t="s">
        <v>72</v>
      </c>
      <c r="P16" s="79" t="s">
        <v>73</v>
      </c>
      <c r="Q16" s="79" t="s">
        <v>64</v>
      </c>
    </row>
    <row r="17" spans="3:17" ht="60" x14ac:dyDescent="0.25">
      <c r="C17" s="115">
        <v>143</v>
      </c>
      <c r="D17" s="79" t="s">
        <v>30</v>
      </c>
      <c r="E17" s="116" t="s">
        <v>493</v>
      </c>
      <c r="F17" s="79" t="s">
        <v>494</v>
      </c>
      <c r="G17" s="14" t="s">
        <v>495</v>
      </c>
      <c r="H17" s="79" t="s">
        <v>496</v>
      </c>
      <c r="I17" s="122"/>
      <c r="J17" s="122"/>
      <c r="K17" s="52" t="s">
        <v>497</v>
      </c>
      <c r="L17" s="79" t="s">
        <v>59</v>
      </c>
      <c r="M17" s="79" t="s">
        <v>70</v>
      </c>
      <c r="N17" s="79" t="s">
        <v>71</v>
      </c>
      <c r="O17" s="79" t="s">
        <v>72</v>
      </c>
      <c r="P17" s="79" t="s">
        <v>73</v>
      </c>
      <c r="Q17" s="79" t="s">
        <v>64</v>
      </c>
    </row>
    <row r="18" spans="3:17" ht="105" x14ac:dyDescent="0.25">
      <c r="C18" s="115">
        <v>144</v>
      </c>
      <c r="D18" s="79" t="s">
        <v>143</v>
      </c>
      <c r="E18" s="116" t="s">
        <v>498</v>
      </c>
      <c r="F18" s="79" t="s">
        <v>499</v>
      </c>
      <c r="G18" s="14" t="s">
        <v>495</v>
      </c>
      <c r="H18" s="79"/>
      <c r="I18" s="77"/>
      <c r="J18" s="77"/>
      <c r="K18" s="52" t="s">
        <v>500</v>
      </c>
      <c r="L18" s="119" t="s">
        <v>59</v>
      </c>
      <c r="M18" s="119" t="s">
        <v>127</v>
      </c>
      <c r="N18" s="151" t="s">
        <v>64</v>
      </c>
      <c r="O18" s="119"/>
      <c r="P18" s="119"/>
      <c r="Q18" s="150"/>
    </row>
    <row r="19" spans="3:17" ht="60" x14ac:dyDescent="0.25">
      <c r="C19" s="115">
        <v>145</v>
      </c>
      <c r="D19" s="79" t="s">
        <v>30</v>
      </c>
      <c r="E19" s="116" t="s">
        <v>501</v>
      </c>
      <c r="F19" s="79" t="s">
        <v>502</v>
      </c>
      <c r="G19" s="14" t="s">
        <v>495</v>
      </c>
      <c r="H19" s="79"/>
      <c r="I19" s="77"/>
      <c r="J19" s="77"/>
      <c r="K19" s="52" t="s">
        <v>503</v>
      </c>
      <c r="L19" s="79" t="s">
        <v>59</v>
      </c>
      <c r="M19" s="79" t="s">
        <v>70</v>
      </c>
      <c r="N19" s="79" t="s">
        <v>71</v>
      </c>
      <c r="O19" s="79" t="s">
        <v>72</v>
      </c>
      <c r="P19" s="79" t="s">
        <v>73</v>
      </c>
      <c r="Q19" s="79" t="s">
        <v>64</v>
      </c>
    </row>
    <row r="20" spans="3:17" ht="60" x14ac:dyDescent="0.25">
      <c r="C20" s="115">
        <v>146</v>
      </c>
      <c r="D20" s="79" t="s">
        <v>30</v>
      </c>
      <c r="E20" s="116" t="s">
        <v>504</v>
      </c>
      <c r="F20" s="79" t="s">
        <v>505</v>
      </c>
      <c r="G20" s="14" t="s">
        <v>495</v>
      </c>
      <c r="H20" s="79" t="s">
        <v>506</v>
      </c>
      <c r="I20" s="122"/>
      <c r="J20" s="122"/>
      <c r="K20" s="52"/>
      <c r="L20" s="79" t="s">
        <v>59</v>
      </c>
      <c r="M20" s="79" t="s">
        <v>70</v>
      </c>
      <c r="N20" s="79" t="s">
        <v>71</v>
      </c>
      <c r="O20" s="79" t="s">
        <v>72</v>
      </c>
      <c r="P20" s="79" t="s">
        <v>73</v>
      </c>
      <c r="Q20" s="79" t="s">
        <v>64</v>
      </c>
    </row>
    <row r="21" spans="3:17" ht="60" x14ac:dyDescent="0.25">
      <c r="C21" s="115">
        <v>151</v>
      </c>
      <c r="D21" s="79" t="s">
        <v>30</v>
      </c>
      <c r="E21" s="116" t="s">
        <v>522</v>
      </c>
      <c r="F21" s="79" t="s">
        <v>523</v>
      </c>
      <c r="G21" s="14" t="s">
        <v>524</v>
      </c>
      <c r="H21" s="79" t="s">
        <v>525</v>
      </c>
      <c r="I21" s="122"/>
      <c r="J21" s="122"/>
      <c r="K21" s="52" t="s">
        <v>526</v>
      </c>
      <c r="L21" s="79" t="s">
        <v>59</v>
      </c>
      <c r="M21" s="79" t="s">
        <v>70</v>
      </c>
      <c r="N21" s="79" t="s">
        <v>71</v>
      </c>
      <c r="O21" s="79" t="s">
        <v>72</v>
      </c>
      <c r="P21" s="79" t="s">
        <v>73</v>
      </c>
      <c r="Q21" s="79" t="s">
        <v>64</v>
      </c>
    </row>
    <row r="22" spans="3:17" ht="60" x14ac:dyDescent="0.25">
      <c r="C22" s="115">
        <v>152</v>
      </c>
      <c r="D22" s="79" t="s">
        <v>30</v>
      </c>
      <c r="E22" s="116" t="s">
        <v>527</v>
      </c>
      <c r="F22" s="79" t="s">
        <v>528</v>
      </c>
      <c r="G22" s="14" t="s">
        <v>524</v>
      </c>
      <c r="H22" s="79" t="s">
        <v>529</v>
      </c>
      <c r="I22" s="77"/>
      <c r="J22" s="77"/>
      <c r="K22" s="52" t="s">
        <v>530</v>
      </c>
      <c r="L22" s="79" t="s">
        <v>59</v>
      </c>
      <c r="M22" s="79" t="s">
        <v>70</v>
      </c>
      <c r="N22" s="79" t="s">
        <v>71</v>
      </c>
      <c r="O22" s="79" t="s">
        <v>72</v>
      </c>
      <c r="P22" s="79" t="s">
        <v>73</v>
      </c>
      <c r="Q22" s="79" t="s">
        <v>64</v>
      </c>
    </row>
    <row r="23" spans="3:17" ht="60" x14ac:dyDescent="0.25">
      <c r="C23" s="115">
        <v>153</v>
      </c>
      <c r="D23" s="79" t="s">
        <v>30</v>
      </c>
      <c r="E23" s="116" t="s">
        <v>531</v>
      </c>
      <c r="F23" s="79" t="s">
        <v>532</v>
      </c>
      <c r="G23" s="14" t="s">
        <v>524</v>
      </c>
      <c r="H23" s="79" t="s">
        <v>533</v>
      </c>
      <c r="I23" s="77"/>
      <c r="J23" s="77"/>
      <c r="K23" s="52" t="s">
        <v>530</v>
      </c>
      <c r="L23" s="79" t="s">
        <v>59</v>
      </c>
      <c r="M23" s="79" t="s">
        <v>70</v>
      </c>
      <c r="N23" s="79" t="s">
        <v>71</v>
      </c>
      <c r="O23" s="79" t="s">
        <v>72</v>
      </c>
      <c r="P23" s="79" t="s">
        <v>73</v>
      </c>
      <c r="Q23" s="79" t="s">
        <v>64</v>
      </c>
    </row>
    <row r="24" spans="3:17" ht="60" x14ac:dyDescent="0.25">
      <c r="C24" s="115">
        <v>154</v>
      </c>
      <c r="D24" s="79" t="s">
        <v>30</v>
      </c>
      <c r="E24" s="116" t="s">
        <v>534</v>
      </c>
      <c r="F24" s="79" t="s">
        <v>535</v>
      </c>
      <c r="G24" s="14" t="s">
        <v>524</v>
      </c>
      <c r="H24" s="79"/>
      <c r="I24" s="77"/>
      <c r="J24" s="77"/>
      <c r="K24" s="52" t="s">
        <v>530</v>
      </c>
      <c r="L24" s="79" t="s">
        <v>59</v>
      </c>
      <c r="M24" s="79" t="s">
        <v>70</v>
      </c>
      <c r="N24" s="79" t="s">
        <v>71</v>
      </c>
      <c r="O24" s="79" t="s">
        <v>72</v>
      </c>
      <c r="P24" s="79" t="s">
        <v>73</v>
      </c>
      <c r="Q24" s="79" t="s">
        <v>64</v>
      </c>
    </row>
    <row r="25" spans="3:17" ht="60" x14ac:dyDescent="0.25">
      <c r="C25" s="115">
        <v>155</v>
      </c>
      <c r="D25" s="79" t="s">
        <v>30</v>
      </c>
      <c r="E25" s="116" t="s">
        <v>536</v>
      </c>
      <c r="F25" s="79" t="s">
        <v>537</v>
      </c>
      <c r="G25" s="14" t="s">
        <v>524</v>
      </c>
      <c r="H25" s="79" t="s">
        <v>533</v>
      </c>
      <c r="I25" s="77"/>
      <c r="J25" s="77"/>
      <c r="K25" s="52" t="s">
        <v>530</v>
      </c>
      <c r="L25" s="79" t="s">
        <v>59</v>
      </c>
      <c r="M25" s="79" t="s">
        <v>70</v>
      </c>
      <c r="N25" s="79" t="s">
        <v>71</v>
      </c>
      <c r="O25" s="79" t="s">
        <v>72</v>
      </c>
      <c r="P25" s="79" t="s">
        <v>73</v>
      </c>
      <c r="Q25" s="79" t="s">
        <v>64</v>
      </c>
    </row>
    <row r="26" spans="3:17" ht="60" x14ac:dyDescent="0.25">
      <c r="C26" s="115">
        <v>156</v>
      </c>
      <c r="D26" s="79" t="s">
        <v>30</v>
      </c>
      <c r="E26" s="116" t="s">
        <v>538</v>
      </c>
      <c r="F26" s="79" t="s">
        <v>539</v>
      </c>
      <c r="G26" s="14" t="s">
        <v>524</v>
      </c>
      <c r="H26" s="79" t="s">
        <v>540</v>
      </c>
      <c r="I26" s="77"/>
      <c r="J26" s="77"/>
      <c r="K26" s="52" t="s">
        <v>530</v>
      </c>
      <c r="L26" s="79" t="s">
        <v>59</v>
      </c>
      <c r="M26" s="79" t="s">
        <v>70</v>
      </c>
      <c r="N26" s="79" t="s">
        <v>71</v>
      </c>
      <c r="O26" s="79" t="s">
        <v>72</v>
      </c>
      <c r="P26" s="79" t="s">
        <v>73</v>
      </c>
      <c r="Q26" s="79" t="s">
        <v>64</v>
      </c>
    </row>
    <row r="27" spans="3:17" ht="60" x14ac:dyDescent="0.25">
      <c r="C27" s="115">
        <v>157</v>
      </c>
      <c r="D27" s="79" t="s">
        <v>30</v>
      </c>
      <c r="E27" s="116" t="s">
        <v>541</v>
      </c>
      <c r="F27" s="79" t="s">
        <v>542</v>
      </c>
      <c r="G27" s="14" t="s">
        <v>524</v>
      </c>
      <c r="H27" s="79" t="s">
        <v>543</v>
      </c>
      <c r="I27" s="77"/>
      <c r="J27" s="77"/>
      <c r="K27" s="52" t="s">
        <v>530</v>
      </c>
      <c r="L27" s="79" t="s">
        <v>59</v>
      </c>
      <c r="M27" s="79" t="s">
        <v>70</v>
      </c>
      <c r="N27" s="79" t="s">
        <v>71</v>
      </c>
      <c r="O27" s="79" t="s">
        <v>72</v>
      </c>
      <c r="P27" s="79" t="s">
        <v>73</v>
      </c>
      <c r="Q27" s="79" t="s">
        <v>64</v>
      </c>
    </row>
    <row r="28" spans="3:17" ht="60" x14ac:dyDescent="0.25">
      <c r="C28" s="115">
        <v>158</v>
      </c>
      <c r="D28" s="79" t="s">
        <v>30</v>
      </c>
      <c r="E28" s="116" t="s">
        <v>544</v>
      </c>
      <c r="F28" s="79" t="s">
        <v>545</v>
      </c>
      <c r="G28" s="14" t="s">
        <v>546</v>
      </c>
      <c r="H28" s="79"/>
      <c r="I28" s="122"/>
      <c r="J28" s="122"/>
      <c r="K28" s="52"/>
      <c r="L28" s="79" t="s">
        <v>59</v>
      </c>
      <c r="M28" s="79" t="s">
        <v>70</v>
      </c>
      <c r="N28" s="79" t="s">
        <v>71</v>
      </c>
      <c r="O28" s="79" t="s">
        <v>72</v>
      </c>
      <c r="P28" s="79" t="s">
        <v>73</v>
      </c>
      <c r="Q28" s="79"/>
    </row>
    <row r="29" spans="3:17" ht="60" x14ac:dyDescent="0.25">
      <c r="C29" s="115">
        <v>159</v>
      </c>
      <c r="D29" s="79" t="s">
        <v>30</v>
      </c>
      <c r="E29" s="116" t="s">
        <v>547</v>
      </c>
      <c r="F29" s="79" t="s">
        <v>548</v>
      </c>
      <c r="G29" s="14" t="s">
        <v>546</v>
      </c>
      <c r="H29" s="79"/>
      <c r="I29" s="122"/>
      <c r="J29" s="122"/>
      <c r="K29" s="52"/>
      <c r="L29" s="79" t="s">
        <v>59</v>
      </c>
      <c r="M29" s="79" t="s">
        <v>70</v>
      </c>
      <c r="N29" s="79" t="s">
        <v>71</v>
      </c>
      <c r="O29" s="79" t="s">
        <v>72</v>
      </c>
      <c r="P29" s="79" t="s">
        <v>73</v>
      </c>
      <c r="Q29" s="79"/>
    </row>
    <row r="30" spans="3:17" ht="60" x14ac:dyDescent="0.25">
      <c r="C30" s="115">
        <v>161</v>
      </c>
      <c r="D30" s="79" t="s">
        <v>30</v>
      </c>
      <c r="E30" s="116" t="s">
        <v>553</v>
      </c>
      <c r="F30" s="79" t="s">
        <v>554</v>
      </c>
      <c r="G30" s="14" t="s">
        <v>555</v>
      </c>
      <c r="H30" s="79" t="s">
        <v>556</v>
      </c>
      <c r="I30" s="122"/>
      <c r="J30" s="122"/>
      <c r="K30" s="52"/>
      <c r="L30" s="79" t="s">
        <v>59</v>
      </c>
      <c r="M30" s="79" t="s">
        <v>70</v>
      </c>
      <c r="N30" s="79" t="s">
        <v>71</v>
      </c>
      <c r="O30" s="79" t="s">
        <v>72</v>
      </c>
      <c r="P30" s="79" t="s">
        <v>73</v>
      </c>
      <c r="Q30" s="79" t="s">
        <v>64</v>
      </c>
    </row>
    <row r="31" spans="3:17" ht="60" x14ac:dyDescent="0.25">
      <c r="C31" s="115">
        <v>162</v>
      </c>
      <c r="D31" s="79" t="s">
        <v>30</v>
      </c>
      <c r="E31" s="116" t="s">
        <v>557</v>
      </c>
      <c r="F31" s="79" t="s">
        <v>558</v>
      </c>
      <c r="G31" s="14" t="s">
        <v>555</v>
      </c>
      <c r="H31" s="79" t="s">
        <v>559</v>
      </c>
      <c r="I31" s="122"/>
      <c r="J31" s="122"/>
      <c r="K31" s="52"/>
      <c r="L31" s="79" t="s">
        <v>59</v>
      </c>
      <c r="M31" s="79" t="s">
        <v>70</v>
      </c>
      <c r="N31" s="79" t="s">
        <v>71</v>
      </c>
      <c r="O31" s="79" t="s">
        <v>72</v>
      </c>
      <c r="P31" s="79" t="s">
        <v>73</v>
      </c>
      <c r="Q31" s="79" t="s">
        <v>64</v>
      </c>
    </row>
    <row r="32" spans="3:17" x14ac:dyDescent="0.25">
      <c r="F32" s="120"/>
      <c r="G32" s="121"/>
      <c r="H32" s="120"/>
      <c r="I32" s="121"/>
      <c r="J32" s="121"/>
      <c r="K32" s="53"/>
      <c r="L32" s="120"/>
      <c r="M32" s="120"/>
      <c r="N32" s="120"/>
      <c r="O32" s="120"/>
      <c r="P32" s="120"/>
      <c r="Q32" s="120"/>
    </row>
    <row r="33" spans="6:17" x14ac:dyDescent="0.25">
      <c r="F33" s="120"/>
      <c r="G33" s="121"/>
      <c r="H33" s="120"/>
      <c r="I33" s="121"/>
      <c r="J33" s="121"/>
      <c r="K33" s="53"/>
      <c r="L33" s="120"/>
      <c r="M33" s="120"/>
      <c r="N33" s="120"/>
      <c r="O33" s="120"/>
      <c r="P33" s="120"/>
      <c r="Q33" s="120"/>
    </row>
    <row r="34" spans="6:17" x14ac:dyDescent="0.25">
      <c r="F34" s="120"/>
      <c r="G34" s="121"/>
      <c r="H34" s="120"/>
      <c r="I34" s="121"/>
      <c r="J34" s="121"/>
      <c r="K34" s="53"/>
      <c r="L34" s="120"/>
      <c r="M34" s="120"/>
      <c r="N34" s="120"/>
      <c r="O34" s="120"/>
      <c r="P34" s="120"/>
      <c r="Q34" s="120"/>
    </row>
    <row r="35" spans="6:17" x14ac:dyDescent="0.25">
      <c r="F35" s="120"/>
      <c r="G35" s="121"/>
      <c r="H35" s="120"/>
      <c r="I35" s="121"/>
      <c r="J35" s="121"/>
      <c r="K35" s="53"/>
      <c r="L35" s="120"/>
      <c r="M35" s="120"/>
      <c r="N35" s="120"/>
      <c r="O35" s="120"/>
      <c r="P35" s="120"/>
      <c r="Q35" s="120"/>
    </row>
    <row r="36" spans="6:17" x14ac:dyDescent="0.25">
      <c r="F36" s="120"/>
      <c r="G36" s="121"/>
      <c r="H36" s="120"/>
      <c r="I36" s="121"/>
      <c r="J36" s="121"/>
      <c r="K36" s="53"/>
      <c r="L36" s="120"/>
      <c r="M36" s="120"/>
      <c r="N36" s="120"/>
      <c r="O36" s="120"/>
      <c r="P36" s="120"/>
      <c r="Q36" s="120"/>
    </row>
    <row r="37" spans="6:17" x14ac:dyDescent="0.25">
      <c r="F37" s="120"/>
      <c r="G37" s="121"/>
      <c r="H37" s="120"/>
      <c r="I37" s="121"/>
      <c r="J37" s="121"/>
      <c r="K37" s="53"/>
      <c r="L37" s="120"/>
      <c r="M37" s="120"/>
      <c r="N37" s="120"/>
      <c r="O37" s="120"/>
      <c r="P37" s="120"/>
      <c r="Q37" s="120"/>
    </row>
    <row r="38" spans="6:17" x14ac:dyDescent="0.25">
      <c r="F38" s="120"/>
      <c r="G38" s="121"/>
      <c r="H38" s="120"/>
      <c r="I38" s="121"/>
      <c r="J38" s="121"/>
      <c r="K38" s="53"/>
      <c r="L38" s="120"/>
      <c r="M38" s="120"/>
      <c r="N38" s="120"/>
      <c r="O38" s="120"/>
      <c r="P38" s="120"/>
      <c r="Q38" s="120"/>
    </row>
    <row r="39" spans="6:17" x14ac:dyDescent="0.25">
      <c r="F39" s="120"/>
      <c r="G39" s="121"/>
      <c r="H39" s="120"/>
      <c r="I39" s="121"/>
      <c r="J39" s="121"/>
      <c r="K39" s="53"/>
      <c r="L39" s="120"/>
      <c r="M39" s="120"/>
      <c r="N39" s="120"/>
      <c r="O39" s="120"/>
      <c r="P39" s="120"/>
      <c r="Q39" s="120"/>
    </row>
    <row r="40" spans="6:17" x14ac:dyDescent="0.25">
      <c r="F40" s="120"/>
      <c r="G40" s="121"/>
      <c r="H40" s="120"/>
      <c r="I40" s="121"/>
      <c r="J40" s="121"/>
      <c r="K40" s="53"/>
      <c r="L40" s="120"/>
      <c r="M40" s="120"/>
      <c r="N40" s="120"/>
      <c r="O40" s="120"/>
      <c r="P40" s="120"/>
      <c r="Q40" s="120"/>
    </row>
    <row r="41" spans="6:17" x14ac:dyDescent="0.25">
      <c r="F41" s="120"/>
      <c r="G41" s="121"/>
      <c r="H41" s="120"/>
      <c r="I41" s="121"/>
      <c r="J41" s="121"/>
      <c r="K41" s="53"/>
      <c r="L41" s="120"/>
      <c r="M41" s="120"/>
      <c r="N41" s="120"/>
      <c r="O41" s="120"/>
      <c r="P41" s="120"/>
      <c r="Q41" s="120"/>
    </row>
    <row r="42" spans="6:17" x14ac:dyDescent="0.25">
      <c r="F42" s="120"/>
      <c r="G42" s="121"/>
      <c r="H42" s="120"/>
      <c r="I42" s="121"/>
      <c r="J42" s="121"/>
      <c r="K42" s="53"/>
      <c r="L42" s="120"/>
      <c r="M42" s="120"/>
      <c r="N42" s="120"/>
      <c r="O42" s="120"/>
      <c r="P42" s="120"/>
      <c r="Q42" s="120"/>
    </row>
    <row r="43" spans="6:17" x14ac:dyDescent="0.25">
      <c r="F43" s="120"/>
      <c r="G43" s="121"/>
      <c r="H43" s="120"/>
      <c r="I43" s="121"/>
      <c r="J43" s="121"/>
      <c r="K43" s="53"/>
      <c r="L43" s="120"/>
      <c r="M43" s="120"/>
      <c r="N43" s="120"/>
      <c r="O43" s="120"/>
      <c r="P43" s="120"/>
      <c r="Q43" s="120"/>
    </row>
    <row r="44" spans="6:17" x14ac:dyDescent="0.25">
      <c r="F44" s="120"/>
      <c r="G44" s="121"/>
      <c r="H44" s="120"/>
      <c r="I44" s="121"/>
      <c r="J44" s="121"/>
      <c r="K44" s="53"/>
      <c r="L44" s="120"/>
      <c r="M44" s="120"/>
      <c r="N44" s="120"/>
      <c r="O44" s="120"/>
      <c r="P44" s="120"/>
      <c r="Q44" s="120"/>
    </row>
    <row r="45" spans="6:17" x14ac:dyDescent="0.25">
      <c r="F45" s="120"/>
      <c r="G45" s="121"/>
      <c r="H45" s="120"/>
      <c r="I45" s="121"/>
      <c r="J45" s="121"/>
      <c r="K45" s="53"/>
      <c r="L45" s="120"/>
      <c r="M45" s="120"/>
      <c r="N45" s="120"/>
      <c r="O45" s="120"/>
      <c r="P45" s="120"/>
      <c r="Q45" s="120"/>
    </row>
    <row r="46" spans="6:17" x14ac:dyDescent="0.25">
      <c r="F46" s="120"/>
      <c r="G46" s="121"/>
      <c r="H46" s="120"/>
      <c r="I46" s="121"/>
      <c r="J46" s="121"/>
      <c r="K46" s="53"/>
      <c r="L46" s="120"/>
      <c r="M46" s="120"/>
      <c r="N46" s="120"/>
      <c r="O46" s="120"/>
      <c r="P46" s="120"/>
      <c r="Q46" s="120"/>
    </row>
    <row r="47" spans="6:17" x14ac:dyDescent="0.25">
      <c r="F47" s="120"/>
      <c r="G47" s="121"/>
      <c r="H47" s="120"/>
      <c r="I47" s="121"/>
      <c r="J47" s="121"/>
      <c r="K47" s="53"/>
      <c r="L47" s="120"/>
      <c r="M47" s="120"/>
      <c r="N47" s="120"/>
      <c r="O47" s="120"/>
      <c r="P47" s="120"/>
      <c r="Q47" s="120"/>
    </row>
    <row r="48" spans="6:17" x14ac:dyDescent="0.25">
      <c r="F48" s="120"/>
      <c r="G48" s="121"/>
      <c r="H48" s="120"/>
      <c r="I48" s="121"/>
      <c r="J48" s="121"/>
      <c r="K48" s="53"/>
      <c r="L48" s="120"/>
      <c r="M48" s="120"/>
      <c r="N48" s="120"/>
      <c r="O48" s="120"/>
      <c r="P48" s="120"/>
      <c r="Q48" s="120"/>
    </row>
    <row r="49" spans="6:17" x14ac:dyDescent="0.25">
      <c r="F49" s="120"/>
      <c r="G49" s="121"/>
      <c r="H49" s="120"/>
      <c r="I49" s="121"/>
      <c r="J49" s="121"/>
      <c r="K49" s="53"/>
      <c r="L49" s="120"/>
      <c r="M49" s="120"/>
      <c r="N49" s="120"/>
      <c r="O49" s="120"/>
      <c r="P49" s="120"/>
      <c r="Q49" s="120"/>
    </row>
    <row r="50" spans="6:17" x14ac:dyDescent="0.25">
      <c r="F50" s="120"/>
      <c r="G50" s="121"/>
      <c r="H50" s="120"/>
      <c r="I50" s="121"/>
      <c r="J50" s="121"/>
      <c r="K50" s="53"/>
      <c r="L50" s="120"/>
      <c r="M50" s="120"/>
      <c r="N50" s="120"/>
      <c r="O50" s="120"/>
      <c r="P50" s="120"/>
      <c r="Q50" s="120"/>
    </row>
    <row r="51" spans="6:17" x14ac:dyDescent="0.25">
      <c r="F51" s="120"/>
      <c r="G51" s="121"/>
      <c r="H51" s="120"/>
      <c r="I51" s="121"/>
      <c r="J51" s="121"/>
      <c r="K51" s="53"/>
      <c r="L51" s="120"/>
      <c r="M51" s="120"/>
      <c r="N51" s="120"/>
      <c r="O51" s="120"/>
      <c r="P51" s="120"/>
      <c r="Q51" s="120"/>
    </row>
    <row r="52" spans="6:17" x14ac:dyDescent="0.25">
      <c r="F52" s="120"/>
      <c r="G52" s="121"/>
      <c r="H52" s="120"/>
      <c r="I52" s="121"/>
      <c r="J52" s="121"/>
      <c r="K52" s="53"/>
      <c r="L52" s="120"/>
      <c r="M52" s="120"/>
      <c r="N52" s="120"/>
      <c r="O52" s="120"/>
      <c r="P52" s="120"/>
      <c r="Q52" s="120"/>
    </row>
    <row r="53" spans="6:17" x14ac:dyDescent="0.25">
      <c r="F53" s="120"/>
      <c r="G53" s="121"/>
      <c r="H53" s="120"/>
      <c r="I53" s="121"/>
      <c r="J53" s="121"/>
      <c r="K53" s="53"/>
      <c r="L53" s="120"/>
      <c r="M53" s="120"/>
      <c r="N53" s="120"/>
      <c r="O53" s="120"/>
      <c r="P53" s="120"/>
      <c r="Q53" s="120"/>
    </row>
    <row r="54" spans="6:17" x14ac:dyDescent="0.25">
      <c r="F54" s="120"/>
      <c r="G54" s="121"/>
      <c r="H54" s="120"/>
      <c r="I54" s="121"/>
      <c r="J54" s="121"/>
      <c r="K54" s="53"/>
      <c r="L54" s="120"/>
      <c r="M54" s="120"/>
      <c r="N54" s="120"/>
      <c r="O54" s="120"/>
      <c r="P54" s="120"/>
      <c r="Q54" s="120"/>
    </row>
    <row r="55" spans="6:17" x14ac:dyDescent="0.25">
      <c r="F55" s="120"/>
      <c r="G55" s="121"/>
      <c r="H55" s="120"/>
      <c r="I55" s="121"/>
      <c r="J55" s="121"/>
      <c r="K55" s="53"/>
      <c r="L55" s="120"/>
      <c r="M55" s="120"/>
      <c r="N55" s="120"/>
      <c r="O55" s="120"/>
      <c r="P55" s="120"/>
      <c r="Q55" s="120"/>
    </row>
    <row r="56" spans="6:17" x14ac:dyDescent="0.25">
      <c r="F56" s="120"/>
      <c r="G56" s="121"/>
      <c r="H56" s="120"/>
      <c r="I56" s="121"/>
      <c r="J56" s="121"/>
      <c r="K56" s="53"/>
      <c r="L56" s="120"/>
      <c r="M56" s="120"/>
      <c r="N56" s="120"/>
      <c r="O56" s="120"/>
      <c r="P56" s="120"/>
      <c r="Q56" s="120"/>
    </row>
    <row r="57" spans="6:17" x14ac:dyDescent="0.25">
      <c r="F57" s="120"/>
      <c r="G57" s="121"/>
      <c r="H57" s="120"/>
      <c r="I57" s="121"/>
      <c r="J57" s="121"/>
      <c r="K57" s="53"/>
      <c r="L57" s="120"/>
      <c r="M57" s="120"/>
      <c r="N57" s="120"/>
      <c r="O57" s="120"/>
      <c r="P57" s="120"/>
      <c r="Q57" s="120"/>
    </row>
    <row r="58" spans="6:17" x14ac:dyDescent="0.25">
      <c r="F58" s="120"/>
      <c r="G58" s="121"/>
      <c r="H58" s="120"/>
      <c r="I58" s="121"/>
      <c r="J58" s="121"/>
      <c r="K58" s="53"/>
      <c r="L58" s="120"/>
      <c r="M58" s="120"/>
      <c r="N58" s="120"/>
      <c r="O58" s="120"/>
      <c r="P58" s="120"/>
      <c r="Q58" s="120"/>
    </row>
    <row r="59" spans="6:17" x14ac:dyDescent="0.25">
      <c r="F59" s="120"/>
      <c r="G59" s="121"/>
      <c r="H59" s="120"/>
      <c r="I59" s="121"/>
      <c r="J59" s="121"/>
      <c r="K59" s="53"/>
      <c r="L59" s="120"/>
      <c r="M59" s="120"/>
      <c r="N59" s="120"/>
      <c r="O59" s="120"/>
      <c r="P59" s="120"/>
      <c r="Q59" s="120"/>
    </row>
    <row r="60" spans="6:17" x14ac:dyDescent="0.25">
      <c r="F60" s="120"/>
      <c r="G60" s="121"/>
      <c r="H60" s="120"/>
      <c r="I60" s="121"/>
      <c r="J60" s="121"/>
      <c r="K60" s="53"/>
      <c r="L60" s="120"/>
      <c r="M60" s="120"/>
      <c r="N60" s="120"/>
      <c r="O60" s="120"/>
      <c r="P60" s="120"/>
      <c r="Q60" s="120"/>
    </row>
    <row r="61" spans="6:17" x14ac:dyDescent="0.25">
      <c r="F61" s="120"/>
      <c r="G61" s="121"/>
      <c r="H61" s="120"/>
      <c r="I61" s="121"/>
      <c r="J61" s="121"/>
      <c r="K61" s="53"/>
      <c r="L61" s="120"/>
      <c r="M61" s="120"/>
      <c r="N61" s="120"/>
      <c r="O61" s="120"/>
      <c r="P61" s="120"/>
      <c r="Q61" s="120"/>
    </row>
    <row r="62" spans="6:17" x14ac:dyDescent="0.25">
      <c r="F62" s="120"/>
      <c r="G62" s="121"/>
      <c r="H62" s="120"/>
      <c r="I62" s="121"/>
      <c r="J62" s="121"/>
      <c r="K62" s="53"/>
      <c r="L62" s="120"/>
      <c r="M62" s="120"/>
      <c r="N62" s="120"/>
      <c r="O62" s="120"/>
      <c r="P62" s="120"/>
      <c r="Q62" s="120"/>
    </row>
    <row r="63" spans="6:17" x14ac:dyDescent="0.25">
      <c r="F63" s="120"/>
      <c r="G63" s="121"/>
      <c r="H63" s="120"/>
      <c r="I63" s="121"/>
      <c r="J63" s="121"/>
      <c r="K63" s="53"/>
      <c r="L63" s="120"/>
      <c r="M63" s="120"/>
      <c r="N63" s="120"/>
      <c r="O63" s="120"/>
      <c r="P63" s="120"/>
      <c r="Q63" s="120"/>
    </row>
    <row r="64" spans="6:17" x14ac:dyDescent="0.25">
      <c r="F64" s="120"/>
      <c r="G64" s="121"/>
      <c r="H64" s="120"/>
      <c r="I64" s="121"/>
      <c r="J64" s="121"/>
      <c r="K64" s="53"/>
      <c r="L64" s="120"/>
      <c r="M64" s="120"/>
      <c r="N64" s="120"/>
      <c r="O64" s="120"/>
      <c r="P64" s="120"/>
      <c r="Q64" s="120"/>
    </row>
    <row r="65" spans="6:17" x14ac:dyDescent="0.25">
      <c r="F65" s="120"/>
      <c r="G65" s="121"/>
      <c r="H65" s="120"/>
      <c r="I65" s="121"/>
      <c r="J65" s="121"/>
      <c r="K65" s="53"/>
      <c r="L65" s="120"/>
      <c r="M65" s="120"/>
      <c r="N65" s="120"/>
      <c r="O65" s="120"/>
      <c r="P65" s="120"/>
      <c r="Q65" s="120"/>
    </row>
    <row r="66" spans="6:17" x14ac:dyDescent="0.25">
      <c r="F66" s="120"/>
      <c r="G66" s="121"/>
      <c r="H66" s="120"/>
      <c r="I66" s="121"/>
      <c r="J66" s="121"/>
      <c r="K66" s="53"/>
      <c r="L66" s="120"/>
      <c r="M66" s="120"/>
      <c r="N66" s="120"/>
      <c r="O66" s="120"/>
      <c r="P66" s="120"/>
      <c r="Q66" s="120"/>
    </row>
    <row r="67" spans="6:17" x14ac:dyDescent="0.25">
      <c r="F67" s="120"/>
      <c r="G67" s="121"/>
      <c r="H67" s="120"/>
      <c r="I67" s="121"/>
      <c r="J67" s="121"/>
      <c r="K67" s="53"/>
      <c r="L67" s="120"/>
      <c r="M67" s="120"/>
      <c r="N67" s="120"/>
      <c r="O67" s="120"/>
      <c r="P67" s="120"/>
      <c r="Q67" s="120"/>
    </row>
    <row r="68" spans="6:17" x14ac:dyDescent="0.25">
      <c r="F68" s="120"/>
      <c r="G68" s="121"/>
      <c r="H68" s="120"/>
      <c r="I68" s="121"/>
      <c r="J68" s="121"/>
      <c r="K68" s="53"/>
      <c r="L68" s="120"/>
      <c r="M68" s="120"/>
      <c r="N68" s="120"/>
      <c r="O68" s="120"/>
      <c r="P68" s="120"/>
      <c r="Q68" s="120"/>
    </row>
    <row r="69" spans="6:17" x14ac:dyDescent="0.25">
      <c r="F69" s="120"/>
      <c r="G69" s="121"/>
      <c r="H69" s="120"/>
      <c r="I69" s="121"/>
      <c r="J69" s="121"/>
      <c r="K69" s="53"/>
      <c r="L69" s="120"/>
      <c r="M69" s="120"/>
      <c r="N69" s="120"/>
      <c r="O69" s="120"/>
      <c r="P69" s="120"/>
      <c r="Q69" s="120"/>
    </row>
    <row r="70" spans="6:17" x14ac:dyDescent="0.25">
      <c r="F70" s="120"/>
      <c r="G70" s="121"/>
      <c r="H70" s="120"/>
      <c r="I70" s="121"/>
      <c r="J70" s="121"/>
      <c r="K70" s="53"/>
      <c r="L70" s="120"/>
      <c r="M70" s="120"/>
      <c r="N70" s="120"/>
      <c r="O70" s="120"/>
      <c r="P70" s="120"/>
      <c r="Q70" s="120"/>
    </row>
    <row r="71" spans="6:17" x14ac:dyDescent="0.25">
      <c r="F71" s="120"/>
      <c r="G71" s="121"/>
      <c r="H71" s="120"/>
      <c r="I71" s="121"/>
      <c r="J71" s="121"/>
      <c r="K71" s="53"/>
      <c r="L71" s="120"/>
      <c r="M71" s="120"/>
      <c r="N71" s="120"/>
      <c r="O71" s="120"/>
      <c r="P71" s="120"/>
      <c r="Q71" s="120"/>
    </row>
    <row r="72" spans="6:17" x14ac:dyDescent="0.25">
      <c r="F72" s="120"/>
      <c r="G72" s="121"/>
      <c r="H72" s="120"/>
      <c r="I72" s="121"/>
      <c r="J72" s="121"/>
      <c r="K72" s="53"/>
      <c r="L72" s="120"/>
      <c r="M72" s="120"/>
      <c r="N72" s="120"/>
      <c r="O72" s="120"/>
      <c r="P72" s="120"/>
      <c r="Q72" s="120"/>
    </row>
    <row r="73" spans="6:17" x14ac:dyDescent="0.25">
      <c r="F73" s="120"/>
      <c r="G73" s="121"/>
      <c r="H73" s="120"/>
      <c r="I73" s="121"/>
      <c r="J73" s="121"/>
      <c r="K73" s="53"/>
      <c r="L73" s="120"/>
      <c r="M73" s="120"/>
      <c r="N73" s="120"/>
      <c r="O73" s="120"/>
      <c r="P73" s="120"/>
      <c r="Q73" s="120"/>
    </row>
    <row r="74" spans="6:17" x14ac:dyDescent="0.25">
      <c r="F74" s="120"/>
      <c r="G74" s="121"/>
      <c r="H74" s="120"/>
      <c r="I74" s="121"/>
      <c r="J74" s="121"/>
      <c r="K74" s="53"/>
      <c r="L74" s="120"/>
      <c r="M74" s="120"/>
      <c r="N74" s="120"/>
      <c r="O74" s="120"/>
      <c r="P74" s="120"/>
      <c r="Q74" s="120"/>
    </row>
    <row r="75" spans="6:17" x14ac:dyDescent="0.25">
      <c r="F75" s="120"/>
      <c r="G75" s="121"/>
      <c r="H75" s="120"/>
      <c r="I75" s="121"/>
      <c r="J75" s="121"/>
      <c r="K75" s="53"/>
      <c r="L75" s="120"/>
      <c r="M75" s="120"/>
      <c r="N75" s="120"/>
      <c r="O75" s="120"/>
      <c r="P75" s="120"/>
      <c r="Q75" s="120"/>
    </row>
    <row r="76" spans="6:17" x14ac:dyDescent="0.25">
      <c r="F76" s="120"/>
      <c r="G76" s="121"/>
      <c r="H76" s="120"/>
      <c r="I76" s="121"/>
      <c r="J76" s="121"/>
      <c r="K76" s="53"/>
      <c r="L76" s="120"/>
      <c r="M76" s="120"/>
      <c r="N76" s="120"/>
      <c r="O76" s="120"/>
      <c r="P76" s="120"/>
      <c r="Q76" s="120"/>
    </row>
    <row r="77" spans="6:17" x14ac:dyDescent="0.25">
      <c r="F77" s="120"/>
      <c r="G77" s="121"/>
      <c r="H77" s="120"/>
      <c r="I77" s="121"/>
      <c r="J77" s="121"/>
      <c r="K77" s="53"/>
      <c r="L77" s="120"/>
      <c r="M77" s="120"/>
      <c r="N77" s="120"/>
      <c r="O77" s="120"/>
      <c r="P77" s="120"/>
      <c r="Q77" s="120"/>
    </row>
    <row r="78" spans="6:17" x14ac:dyDescent="0.25">
      <c r="F78" s="120"/>
      <c r="G78" s="121"/>
      <c r="H78" s="120"/>
      <c r="I78" s="121"/>
      <c r="J78" s="121"/>
      <c r="K78" s="53"/>
      <c r="L78" s="120"/>
      <c r="M78" s="120"/>
      <c r="N78" s="120"/>
      <c r="O78" s="120"/>
      <c r="P78" s="120"/>
      <c r="Q78" s="120"/>
    </row>
    <row r="79" spans="6:17" x14ac:dyDescent="0.25">
      <c r="F79" s="120"/>
      <c r="G79" s="121"/>
      <c r="H79" s="120"/>
      <c r="I79" s="121"/>
      <c r="J79" s="121"/>
      <c r="K79" s="53"/>
      <c r="L79" s="120"/>
      <c r="M79" s="120"/>
      <c r="N79" s="120"/>
      <c r="O79" s="120"/>
      <c r="P79" s="120"/>
      <c r="Q79" s="120"/>
    </row>
    <row r="80" spans="6:17" x14ac:dyDescent="0.25">
      <c r="F80" s="120"/>
      <c r="G80" s="121"/>
      <c r="H80" s="120"/>
      <c r="I80" s="121"/>
      <c r="J80" s="121"/>
      <c r="K80" s="53"/>
      <c r="L80" s="120"/>
      <c r="M80" s="120"/>
      <c r="N80" s="120"/>
      <c r="O80" s="120"/>
      <c r="P80" s="120"/>
      <c r="Q80" s="120"/>
    </row>
    <row r="81" spans="6:17" x14ac:dyDescent="0.25">
      <c r="F81" s="120"/>
      <c r="G81" s="121"/>
      <c r="H81" s="120"/>
      <c r="I81" s="121"/>
      <c r="J81" s="121"/>
      <c r="K81" s="53"/>
      <c r="L81" s="120"/>
      <c r="M81" s="120"/>
      <c r="N81" s="120"/>
      <c r="O81" s="120"/>
      <c r="P81" s="120"/>
      <c r="Q81" s="120"/>
    </row>
    <row r="82" spans="6:17" x14ac:dyDescent="0.25">
      <c r="F82" s="120"/>
      <c r="G82" s="121"/>
      <c r="H82" s="120"/>
      <c r="I82" s="121"/>
      <c r="J82" s="121"/>
      <c r="K82" s="53"/>
      <c r="L82" s="120"/>
      <c r="M82" s="120"/>
      <c r="N82" s="120"/>
      <c r="O82" s="120"/>
      <c r="P82" s="120"/>
      <c r="Q82" s="120"/>
    </row>
    <row r="83" spans="6:17" x14ac:dyDescent="0.25">
      <c r="F83" s="120"/>
      <c r="G83" s="121"/>
      <c r="H83" s="120"/>
      <c r="I83" s="121"/>
      <c r="J83" s="121"/>
      <c r="K83" s="53"/>
      <c r="L83" s="120"/>
      <c r="M83" s="120"/>
      <c r="N83" s="120"/>
      <c r="O83" s="120"/>
      <c r="P83" s="120"/>
      <c r="Q83" s="120"/>
    </row>
    <row r="84" spans="6:17" x14ac:dyDescent="0.25">
      <c r="F84" s="120"/>
      <c r="G84" s="121"/>
      <c r="H84" s="120"/>
      <c r="I84" s="121"/>
      <c r="J84" s="121"/>
      <c r="K84" s="53"/>
      <c r="L84" s="120"/>
      <c r="M84" s="120"/>
      <c r="N84" s="120"/>
      <c r="O84" s="120"/>
      <c r="P84" s="120"/>
      <c r="Q84" s="120"/>
    </row>
    <row r="85" spans="6:17" x14ac:dyDescent="0.25">
      <c r="F85" s="120"/>
      <c r="G85" s="121"/>
      <c r="H85" s="120"/>
      <c r="I85" s="121"/>
      <c r="J85" s="121"/>
      <c r="K85" s="53"/>
      <c r="L85" s="120"/>
      <c r="M85" s="120"/>
      <c r="N85" s="120"/>
      <c r="O85" s="120"/>
      <c r="P85" s="120"/>
      <c r="Q85" s="120"/>
    </row>
    <row r="86" spans="6:17" x14ac:dyDescent="0.25">
      <c r="F86" s="120"/>
      <c r="G86" s="121"/>
      <c r="H86" s="120"/>
      <c r="I86" s="121"/>
      <c r="J86" s="121"/>
      <c r="K86" s="53"/>
      <c r="L86" s="120"/>
      <c r="M86" s="120"/>
      <c r="N86" s="120"/>
      <c r="O86" s="120"/>
      <c r="P86" s="120"/>
      <c r="Q86" s="120"/>
    </row>
    <row r="87" spans="6:17" x14ac:dyDescent="0.25">
      <c r="F87" s="120"/>
      <c r="G87" s="121"/>
      <c r="H87" s="120"/>
      <c r="I87" s="121"/>
      <c r="J87" s="121"/>
      <c r="K87" s="53"/>
      <c r="L87" s="120"/>
      <c r="M87" s="120"/>
      <c r="N87" s="120"/>
      <c r="O87" s="120"/>
      <c r="P87" s="120"/>
      <c r="Q87" s="120"/>
    </row>
    <row r="88" spans="6:17" x14ac:dyDescent="0.25">
      <c r="F88" s="120"/>
      <c r="G88" s="121"/>
      <c r="H88" s="120"/>
      <c r="I88" s="121"/>
      <c r="J88" s="121"/>
      <c r="K88" s="53"/>
      <c r="L88" s="120"/>
      <c r="M88" s="120"/>
      <c r="N88" s="120"/>
      <c r="O88" s="120"/>
      <c r="P88" s="120"/>
      <c r="Q88" s="120"/>
    </row>
    <row r="89" spans="6:17" x14ac:dyDescent="0.25">
      <c r="F89" s="120"/>
      <c r="G89" s="121"/>
      <c r="H89" s="120"/>
      <c r="I89" s="121"/>
      <c r="J89" s="121"/>
      <c r="K89" s="53"/>
      <c r="L89" s="120"/>
      <c r="M89" s="120"/>
      <c r="N89" s="120"/>
      <c r="O89" s="120"/>
      <c r="P89" s="120"/>
      <c r="Q89" s="120"/>
    </row>
    <row r="90" spans="6:17" x14ac:dyDescent="0.25">
      <c r="F90" s="120"/>
      <c r="G90" s="121"/>
      <c r="H90" s="120"/>
      <c r="I90" s="121"/>
      <c r="J90" s="121"/>
      <c r="K90" s="53"/>
      <c r="L90" s="120"/>
      <c r="M90" s="120"/>
      <c r="N90" s="120"/>
      <c r="O90" s="120"/>
      <c r="P90" s="120"/>
      <c r="Q90" s="120"/>
    </row>
    <row r="91" spans="6:17" x14ac:dyDescent="0.25">
      <c r="F91" s="120"/>
      <c r="G91" s="121"/>
      <c r="H91" s="120"/>
      <c r="I91" s="121"/>
      <c r="J91" s="121"/>
      <c r="K91" s="53"/>
      <c r="L91" s="120"/>
      <c r="M91" s="120"/>
      <c r="N91" s="120"/>
      <c r="O91" s="120"/>
      <c r="P91" s="120"/>
      <c r="Q91" s="120"/>
    </row>
    <row r="92" spans="6:17" x14ac:dyDescent="0.25">
      <c r="F92" s="120"/>
      <c r="G92" s="121"/>
      <c r="H92" s="120"/>
      <c r="I92" s="121"/>
      <c r="J92" s="121"/>
      <c r="K92" s="53"/>
      <c r="L92" s="120"/>
      <c r="M92" s="120"/>
      <c r="N92" s="120"/>
      <c r="O92" s="120"/>
      <c r="P92" s="120"/>
      <c r="Q92" s="120"/>
    </row>
    <row r="93" spans="6:17" x14ac:dyDescent="0.25">
      <c r="F93" s="120"/>
      <c r="G93" s="121"/>
      <c r="H93" s="120"/>
      <c r="I93" s="121"/>
      <c r="J93" s="121"/>
      <c r="K93" s="53"/>
      <c r="L93" s="120"/>
      <c r="M93" s="120"/>
      <c r="N93" s="120"/>
      <c r="O93" s="120"/>
      <c r="P93" s="120"/>
      <c r="Q93" s="120"/>
    </row>
    <row r="94" spans="6:17" x14ac:dyDescent="0.25">
      <c r="F94" s="120"/>
      <c r="G94" s="121"/>
      <c r="H94" s="120"/>
      <c r="I94" s="121"/>
      <c r="J94" s="121"/>
      <c r="K94" s="53"/>
      <c r="L94" s="120"/>
      <c r="M94" s="120"/>
      <c r="N94" s="120"/>
      <c r="O94" s="120"/>
      <c r="P94" s="120"/>
      <c r="Q94" s="120"/>
    </row>
    <row r="95" spans="6:17" x14ac:dyDescent="0.25">
      <c r="F95" s="120"/>
      <c r="G95" s="121"/>
      <c r="H95" s="120"/>
      <c r="I95" s="121"/>
      <c r="J95" s="121"/>
      <c r="K95" s="53"/>
      <c r="L95" s="120"/>
      <c r="M95" s="120"/>
      <c r="N95" s="120"/>
      <c r="O95" s="120"/>
      <c r="P95" s="120"/>
      <c r="Q95" s="120"/>
    </row>
    <row r="96" spans="6:17" x14ac:dyDescent="0.25">
      <c r="F96" s="120"/>
      <c r="G96" s="121"/>
      <c r="H96" s="120"/>
      <c r="I96" s="121"/>
      <c r="J96" s="121"/>
      <c r="K96" s="53"/>
      <c r="L96" s="120"/>
      <c r="M96" s="120"/>
      <c r="N96" s="120"/>
      <c r="O96" s="120"/>
      <c r="P96" s="120"/>
      <c r="Q96" s="120"/>
    </row>
    <row r="97" spans="6:17" x14ac:dyDescent="0.25">
      <c r="F97" s="120"/>
      <c r="G97" s="121"/>
      <c r="H97" s="120"/>
      <c r="I97" s="121"/>
      <c r="J97" s="121"/>
      <c r="K97" s="53"/>
      <c r="L97" s="120"/>
      <c r="M97" s="120"/>
      <c r="N97" s="120"/>
      <c r="O97" s="120"/>
      <c r="P97" s="120"/>
      <c r="Q97" s="120"/>
    </row>
    <row r="98" spans="6:17" x14ac:dyDescent="0.25">
      <c r="F98" s="120"/>
      <c r="G98" s="121"/>
      <c r="H98" s="120"/>
      <c r="I98" s="121"/>
      <c r="J98" s="121"/>
      <c r="K98" s="53"/>
      <c r="L98" s="120"/>
      <c r="M98" s="120"/>
      <c r="N98" s="120"/>
      <c r="O98" s="120"/>
      <c r="P98" s="120"/>
      <c r="Q98" s="120"/>
    </row>
    <row r="99" spans="6:17" x14ac:dyDescent="0.25">
      <c r="F99" s="120"/>
      <c r="G99" s="121"/>
      <c r="H99" s="120"/>
      <c r="I99" s="121"/>
      <c r="J99" s="121"/>
      <c r="K99" s="53"/>
      <c r="L99" s="120"/>
      <c r="M99" s="120"/>
      <c r="N99" s="120"/>
      <c r="O99" s="120"/>
      <c r="P99" s="120"/>
      <c r="Q99" s="120"/>
    </row>
    <row r="100" spans="6:17" x14ac:dyDescent="0.25">
      <c r="F100" s="120"/>
      <c r="G100" s="121"/>
      <c r="H100" s="120"/>
      <c r="I100" s="121"/>
      <c r="J100" s="121"/>
      <c r="K100" s="53"/>
      <c r="L100" s="120"/>
      <c r="M100" s="120"/>
      <c r="N100" s="120"/>
      <c r="O100" s="120"/>
      <c r="P100" s="120"/>
      <c r="Q100" s="120"/>
    </row>
    <row r="101" spans="6:17" x14ac:dyDescent="0.25">
      <c r="F101" s="120"/>
      <c r="G101" s="121"/>
      <c r="H101" s="120"/>
      <c r="I101" s="121"/>
      <c r="J101" s="121"/>
      <c r="K101" s="53"/>
      <c r="L101" s="120"/>
      <c r="M101" s="120"/>
      <c r="N101" s="120"/>
      <c r="O101" s="120"/>
      <c r="P101" s="120"/>
      <c r="Q101" s="120"/>
    </row>
    <row r="102" spans="6:17" x14ac:dyDescent="0.25">
      <c r="F102" s="120"/>
      <c r="G102" s="121"/>
      <c r="H102" s="120"/>
      <c r="I102" s="121"/>
      <c r="J102" s="121"/>
      <c r="K102" s="53"/>
      <c r="L102" s="120"/>
      <c r="M102" s="120"/>
      <c r="N102" s="120"/>
      <c r="O102" s="120"/>
      <c r="P102" s="120"/>
      <c r="Q102" s="120"/>
    </row>
    <row r="103" spans="6:17" x14ac:dyDescent="0.25">
      <c r="F103" s="120"/>
      <c r="G103" s="121"/>
      <c r="H103" s="120"/>
      <c r="I103" s="121"/>
      <c r="J103" s="121"/>
      <c r="K103" s="53"/>
      <c r="L103" s="120"/>
      <c r="M103" s="120"/>
      <c r="N103" s="120"/>
      <c r="O103" s="120"/>
      <c r="P103" s="120"/>
      <c r="Q103" s="120"/>
    </row>
    <row r="104" spans="6:17" x14ac:dyDescent="0.25">
      <c r="F104" s="120"/>
      <c r="G104" s="121"/>
      <c r="H104" s="120"/>
      <c r="I104" s="121"/>
      <c r="J104" s="121"/>
      <c r="K104" s="53"/>
      <c r="L104" s="120"/>
      <c r="M104" s="120"/>
      <c r="N104" s="120"/>
      <c r="O104" s="120"/>
      <c r="P104" s="120"/>
      <c r="Q104" s="120"/>
    </row>
    <row r="105" spans="6:17" x14ac:dyDescent="0.25">
      <c r="F105" s="120"/>
      <c r="G105" s="121"/>
      <c r="H105" s="120"/>
      <c r="I105" s="121"/>
      <c r="J105" s="121"/>
      <c r="K105" s="53"/>
      <c r="L105" s="120"/>
      <c r="M105" s="120"/>
      <c r="N105" s="120"/>
      <c r="O105" s="120"/>
      <c r="P105" s="120"/>
      <c r="Q105" s="120"/>
    </row>
    <row r="106" spans="6:17" x14ac:dyDescent="0.25">
      <c r="F106" s="120"/>
      <c r="G106" s="121"/>
      <c r="H106" s="120"/>
      <c r="I106" s="121"/>
      <c r="J106" s="121"/>
      <c r="K106" s="53"/>
      <c r="L106" s="120"/>
      <c r="M106" s="120"/>
      <c r="N106" s="120"/>
      <c r="O106" s="120"/>
      <c r="P106" s="120"/>
      <c r="Q106" s="120"/>
    </row>
    <row r="107" spans="6:17" x14ac:dyDescent="0.25">
      <c r="F107" s="120"/>
      <c r="G107" s="121"/>
      <c r="H107" s="120"/>
      <c r="I107" s="121"/>
      <c r="J107" s="121"/>
      <c r="K107" s="53"/>
      <c r="L107" s="120"/>
      <c r="M107" s="120"/>
      <c r="N107" s="120"/>
      <c r="O107" s="120"/>
      <c r="P107" s="120"/>
      <c r="Q107" s="120"/>
    </row>
    <row r="108" spans="6:17" x14ac:dyDescent="0.25">
      <c r="F108" s="120"/>
      <c r="G108" s="121"/>
      <c r="H108" s="120"/>
      <c r="I108" s="121"/>
      <c r="J108" s="121"/>
      <c r="K108" s="53"/>
      <c r="L108" s="120"/>
      <c r="M108" s="120"/>
      <c r="N108" s="120"/>
      <c r="O108" s="120"/>
      <c r="P108" s="120"/>
      <c r="Q108" s="120"/>
    </row>
    <row r="109" spans="6:17" x14ac:dyDescent="0.25">
      <c r="F109" s="120"/>
      <c r="G109" s="121"/>
      <c r="H109" s="120"/>
      <c r="I109" s="121"/>
      <c r="J109" s="121"/>
      <c r="K109" s="53"/>
      <c r="L109" s="120"/>
      <c r="M109" s="120"/>
      <c r="N109" s="120"/>
      <c r="O109" s="120"/>
      <c r="P109" s="120"/>
      <c r="Q109" s="120"/>
    </row>
    <row r="110" spans="6:17" x14ac:dyDescent="0.25">
      <c r="F110" s="120"/>
      <c r="G110" s="121"/>
      <c r="H110" s="120"/>
      <c r="I110" s="121"/>
      <c r="J110" s="121"/>
      <c r="K110" s="53"/>
      <c r="L110" s="120"/>
      <c r="M110" s="120"/>
      <c r="N110" s="120"/>
      <c r="O110" s="120"/>
      <c r="P110" s="120"/>
      <c r="Q110" s="120"/>
    </row>
    <row r="111" spans="6:17" x14ac:dyDescent="0.25">
      <c r="F111" s="120"/>
      <c r="G111" s="121"/>
      <c r="H111" s="120"/>
      <c r="I111" s="121"/>
      <c r="J111" s="121"/>
      <c r="K111" s="53"/>
      <c r="L111" s="120"/>
      <c r="M111" s="120"/>
      <c r="N111" s="120"/>
      <c r="O111" s="120"/>
      <c r="P111" s="120"/>
      <c r="Q111" s="120"/>
    </row>
    <row r="112" spans="6:17" x14ac:dyDescent="0.25">
      <c r="F112" s="120"/>
      <c r="G112" s="121"/>
      <c r="H112" s="120"/>
      <c r="I112" s="121"/>
      <c r="J112" s="121"/>
      <c r="K112" s="53"/>
      <c r="L112" s="120"/>
      <c r="M112" s="120"/>
      <c r="N112" s="120"/>
      <c r="O112" s="120"/>
      <c r="P112" s="120"/>
      <c r="Q112" s="120"/>
    </row>
    <row r="113" spans="6:17" x14ac:dyDescent="0.25">
      <c r="F113" s="120"/>
      <c r="G113" s="121"/>
      <c r="H113" s="120"/>
      <c r="I113" s="121"/>
      <c r="J113" s="121"/>
      <c r="K113" s="53"/>
      <c r="L113" s="120"/>
      <c r="M113" s="120"/>
      <c r="N113" s="120"/>
      <c r="O113" s="120"/>
      <c r="P113" s="120"/>
      <c r="Q113" s="120"/>
    </row>
    <row r="114" spans="6:17" x14ac:dyDescent="0.25">
      <c r="F114" s="120"/>
      <c r="G114" s="121"/>
      <c r="H114" s="120"/>
      <c r="I114" s="121"/>
      <c r="J114" s="121"/>
      <c r="K114" s="53"/>
      <c r="L114" s="120"/>
      <c r="M114" s="120"/>
      <c r="N114" s="120"/>
      <c r="O114" s="120"/>
      <c r="P114" s="120"/>
      <c r="Q114" s="120"/>
    </row>
    <row r="115" spans="6:17" x14ac:dyDescent="0.25">
      <c r="F115" s="120"/>
      <c r="G115" s="121"/>
      <c r="H115" s="120"/>
      <c r="I115" s="121"/>
      <c r="J115" s="121"/>
      <c r="K115" s="53"/>
      <c r="L115" s="120"/>
      <c r="M115" s="120"/>
      <c r="N115" s="120"/>
      <c r="O115" s="120"/>
      <c r="P115" s="120"/>
      <c r="Q115" s="120"/>
    </row>
    <row r="116" spans="6:17" x14ac:dyDescent="0.25">
      <c r="F116" s="120"/>
      <c r="G116" s="121"/>
      <c r="H116" s="120"/>
      <c r="I116" s="121"/>
      <c r="J116" s="121"/>
      <c r="K116" s="53"/>
      <c r="L116" s="120"/>
      <c r="M116" s="120"/>
      <c r="N116" s="120"/>
      <c r="O116" s="120"/>
      <c r="P116" s="120"/>
      <c r="Q116" s="120"/>
    </row>
    <row r="117" spans="6:17" x14ac:dyDescent="0.25">
      <c r="F117" s="120"/>
      <c r="G117" s="121"/>
      <c r="H117" s="120"/>
      <c r="I117" s="121"/>
      <c r="J117" s="121"/>
      <c r="K117" s="53"/>
      <c r="L117" s="120"/>
      <c r="M117" s="120"/>
      <c r="N117" s="120"/>
      <c r="O117" s="120"/>
      <c r="P117" s="120"/>
      <c r="Q117" s="120"/>
    </row>
    <row r="118" spans="6:17" x14ac:dyDescent="0.25">
      <c r="F118" s="120"/>
      <c r="G118" s="121"/>
      <c r="H118" s="120"/>
      <c r="I118" s="121"/>
      <c r="J118" s="121"/>
      <c r="K118" s="53"/>
      <c r="L118" s="120"/>
      <c r="M118" s="120"/>
      <c r="N118" s="120"/>
      <c r="O118" s="120"/>
      <c r="P118" s="120"/>
      <c r="Q118" s="120"/>
    </row>
    <row r="119" spans="6:17" x14ac:dyDescent="0.25">
      <c r="F119" s="120"/>
      <c r="G119" s="121"/>
      <c r="H119" s="120"/>
      <c r="I119" s="121"/>
      <c r="J119" s="121"/>
      <c r="K119" s="53"/>
      <c r="L119" s="120"/>
      <c r="M119" s="120"/>
      <c r="N119" s="120"/>
      <c r="O119" s="120"/>
      <c r="P119" s="120"/>
      <c r="Q119" s="120"/>
    </row>
    <row r="120" spans="6:17" x14ac:dyDescent="0.25">
      <c r="F120" s="120"/>
      <c r="G120" s="121"/>
      <c r="H120" s="120"/>
      <c r="I120" s="121"/>
      <c r="J120" s="121"/>
      <c r="K120" s="53"/>
      <c r="L120" s="120"/>
      <c r="M120" s="120"/>
      <c r="N120" s="120"/>
      <c r="O120" s="120"/>
      <c r="P120" s="120"/>
      <c r="Q120" s="120"/>
    </row>
    <row r="121" spans="6:17" x14ac:dyDescent="0.25">
      <c r="F121" s="120"/>
      <c r="G121" s="121"/>
      <c r="H121" s="120"/>
      <c r="I121" s="121"/>
      <c r="J121" s="121"/>
      <c r="K121" s="53"/>
      <c r="L121" s="120"/>
      <c r="M121" s="120"/>
      <c r="N121" s="120"/>
      <c r="O121" s="120"/>
      <c r="P121" s="120"/>
      <c r="Q121" s="120"/>
    </row>
    <row r="122" spans="6:17" x14ac:dyDescent="0.25">
      <c r="F122" s="120"/>
      <c r="G122" s="121"/>
      <c r="H122" s="120"/>
      <c r="I122" s="121"/>
      <c r="J122" s="121"/>
      <c r="K122" s="53"/>
      <c r="L122" s="120"/>
      <c r="M122" s="120"/>
      <c r="N122" s="120"/>
      <c r="O122" s="120"/>
      <c r="P122" s="120"/>
      <c r="Q122" s="120"/>
    </row>
    <row r="123" spans="6:17" x14ac:dyDescent="0.25">
      <c r="F123" s="120"/>
      <c r="G123" s="121"/>
      <c r="H123" s="120"/>
      <c r="I123" s="121"/>
      <c r="J123" s="121"/>
      <c r="K123" s="53"/>
      <c r="L123" s="120"/>
      <c r="M123" s="120"/>
      <c r="N123" s="120"/>
      <c r="O123" s="120"/>
      <c r="P123" s="120"/>
      <c r="Q123" s="120"/>
    </row>
    <row r="124" spans="6:17" x14ac:dyDescent="0.25">
      <c r="F124" s="120"/>
      <c r="G124" s="121"/>
      <c r="H124" s="120"/>
      <c r="I124" s="121"/>
      <c r="J124" s="121"/>
      <c r="K124" s="53"/>
      <c r="L124" s="120"/>
      <c r="M124" s="120"/>
      <c r="N124" s="120"/>
      <c r="O124" s="120"/>
      <c r="P124" s="120"/>
      <c r="Q124" s="120"/>
    </row>
    <row r="125" spans="6:17" x14ac:dyDescent="0.25">
      <c r="F125" s="120"/>
      <c r="G125" s="121"/>
      <c r="H125" s="120"/>
      <c r="I125" s="121"/>
      <c r="J125" s="121"/>
      <c r="K125" s="53"/>
      <c r="L125" s="120"/>
      <c r="M125" s="120"/>
      <c r="N125" s="120"/>
      <c r="O125" s="120"/>
      <c r="P125" s="120"/>
      <c r="Q125" s="120"/>
    </row>
    <row r="126" spans="6:17" x14ac:dyDescent="0.25">
      <c r="F126" s="120"/>
      <c r="G126" s="121"/>
      <c r="H126" s="120"/>
      <c r="I126" s="121"/>
      <c r="J126" s="121"/>
      <c r="K126" s="53"/>
      <c r="L126" s="120"/>
      <c r="M126" s="120"/>
      <c r="N126" s="120"/>
      <c r="O126" s="120"/>
      <c r="P126" s="120"/>
      <c r="Q126" s="120"/>
    </row>
    <row r="127" spans="6:17" x14ac:dyDescent="0.25">
      <c r="F127" s="120"/>
      <c r="G127" s="121"/>
      <c r="H127" s="120"/>
      <c r="I127" s="121"/>
      <c r="J127" s="121"/>
      <c r="K127" s="53"/>
      <c r="L127" s="120"/>
      <c r="M127" s="120"/>
      <c r="N127" s="120"/>
      <c r="O127" s="120"/>
      <c r="P127" s="120"/>
      <c r="Q127" s="120"/>
    </row>
    <row r="128" spans="6:17" x14ac:dyDescent="0.25">
      <c r="F128" s="120"/>
      <c r="G128" s="121"/>
      <c r="H128" s="120"/>
      <c r="I128" s="121"/>
      <c r="J128" s="121"/>
      <c r="K128" s="53"/>
      <c r="L128" s="120"/>
      <c r="M128" s="120"/>
      <c r="N128" s="120"/>
      <c r="O128" s="120"/>
      <c r="P128" s="120"/>
      <c r="Q128" s="120"/>
    </row>
    <row r="129" spans="6:17" x14ac:dyDescent="0.25">
      <c r="F129" s="120"/>
      <c r="G129" s="121"/>
      <c r="H129" s="120"/>
      <c r="I129" s="121"/>
      <c r="J129" s="121"/>
      <c r="K129" s="53"/>
      <c r="L129" s="120"/>
      <c r="M129" s="120"/>
      <c r="N129" s="120"/>
      <c r="O129" s="120"/>
      <c r="P129" s="120"/>
      <c r="Q129" s="120"/>
    </row>
    <row r="130" spans="6:17" x14ac:dyDescent="0.25">
      <c r="F130" s="120"/>
      <c r="G130" s="121"/>
      <c r="H130" s="120"/>
      <c r="I130" s="121"/>
      <c r="J130" s="121"/>
      <c r="K130" s="53"/>
      <c r="L130" s="120"/>
      <c r="M130" s="120"/>
      <c r="N130" s="120"/>
      <c r="O130" s="120"/>
      <c r="P130" s="120"/>
      <c r="Q130" s="120"/>
    </row>
    <row r="131" spans="6:17" x14ac:dyDescent="0.25">
      <c r="F131" s="120"/>
      <c r="G131" s="121"/>
      <c r="H131" s="120"/>
      <c r="I131" s="121"/>
      <c r="J131" s="121"/>
      <c r="K131" s="53"/>
      <c r="L131" s="120"/>
      <c r="M131" s="120"/>
      <c r="N131" s="120"/>
      <c r="O131" s="120"/>
      <c r="P131" s="120"/>
      <c r="Q131" s="120"/>
    </row>
    <row r="132" spans="6:17" x14ac:dyDescent="0.25">
      <c r="F132" s="120"/>
      <c r="G132" s="121"/>
      <c r="H132" s="120"/>
      <c r="I132" s="121"/>
      <c r="J132" s="121"/>
      <c r="K132" s="53"/>
      <c r="L132" s="120"/>
      <c r="M132" s="120"/>
      <c r="N132" s="120"/>
      <c r="O132" s="120"/>
      <c r="P132" s="120"/>
      <c r="Q132" s="120"/>
    </row>
    <row r="133" spans="6:17" x14ac:dyDescent="0.25">
      <c r="F133" s="120"/>
      <c r="G133" s="121"/>
      <c r="H133" s="120"/>
      <c r="I133" s="121"/>
      <c r="J133" s="121"/>
      <c r="K133" s="53"/>
      <c r="L133" s="120"/>
      <c r="M133" s="120"/>
      <c r="N133" s="120"/>
      <c r="O133" s="120"/>
      <c r="P133" s="120"/>
      <c r="Q133" s="120"/>
    </row>
    <row r="134" spans="6:17" x14ac:dyDescent="0.25">
      <c r="F134" s="120"/>
      <c r="G134" s="121"/>
      <c r="H134" s="120"/>
      <c r="I134" s="121"/>
      <c r="J134" s="121"/>
      <c r="K134" s="53"/>
      <c r="L134" s="120"/>
      <c r="M134" s="120"/>
      <c r="N134" s="120"/>
      <c r="O134" s="120"/>
      <c r="P134" s="120"/>
      <c r="Q134" s="120"/>
    </row>
    <row r="135" spans="6:17" x14ac:dyDescent="0.25">
      <c r="F135" s="120"/>
      <c r="G135" s="121"/>
      <c r="H135" s="120"/>
      <c r="I135" s="121"/>
      <c r="J135" s="121"/>
      <c r="K135" s="53"/>
      <c r="L135" s="120"/>
      <c r="M135" s="120"/>
      <c r="N135" s="120"/>
      <c r="O135" s="120"/>
      <c r="P135" s="120"/>
      <c r="Q135" s="120"/>
    </row>
    <row r="136" spans="6:17" x14ac:dyDescent="0.25">
      <c r="F136" s="120"/>
      <c r="G136" s="121"/>
      <c r="H136" s="120"/>
      <c r="I136" s="121"/>
      <c r="J136" s="121"/>
      <c r="K136" s="53"/>
      <c r="L136" s="120"/>
      <c r="M136" s="120"/>
      <c r="N136" s="120"/>
      <c r="O136" s="120"/>
      <c r="P136" s="120"/>
      <c r="Q136" s="120"/>
    </row>
    <row r="137" spans="6:17" x14ac:dyDescent="0.25">
      <c r="F137" s="120"/>
      <c r="G137" s="121"/>
      <c r="H137" s="120"/>
      <c r="I137" s="121"/>
      <c r="J137" s="121"/>
      <c r="K137" s="53"/>
      <c r="L137" s="120"/>
      <c r="M137" s="120"/>
      <c r="N137" s="120"/>
      <c r="O137" s="120"/>
      <c r="P137" s="120"/>
      <c r="Q137" s="120"/>
    </row>
    <row r="138" spans="6:17" x14ac:dyDescent="0.25">
      <c r="F138" s="120"/>
      <c r="G138" s="121"/>
      <c r="H138" s="120"/>
      <c r="I138" s="121"/>
      <c r="J138" s="121"/>
      <c r="K138" s="53"/>
      <c r="L138" s="120"/>
      <c r="M138" s="120"/>
      <c r="N138" s="120"/>
      <c r="O138" s="120"/>
      <c r="P138" s="120"/>
      <c r="Q138" s="120"/>
    </row>
    <row r="139" spans="6:17" x14ac:dyDescent="0.25">
      <c r="F139" s="120"/>
      <c r="G139" s="121"/>
      <c r="H139" s="120"/>
      <c r="I139" s="121"/>
      <c r="J139" s="121"/>
      <c r="K139" s="53"/>
      <c r="L139" s="120"/>
      <c r="M139" s="120"/>
      <c r="N139" s="120"/>
      <c r="O139" s="120"/>
      <c r="P139" s="120"/>
      <c r="Q139" s="120"/>
    </row>
    <row r="140" spans="6:17" x14ac:dyDescent="0.25">
      <c r="F140" s="120"/>
      <c r="G140" s="121"/>
      <c r="H140" s="120"/>
      <c r="I140" s="121"/>
      <c r="J140" s="121"/>
      <c r="K140" s="53"/>
      <c r="L140" s="120"/>
      <c r="M140" s="120"/>
      <c r="N140" s="120"/>
      <c r="O140" s="120"/>
      <c r="P140" s="120"/>
      <c r="Q140" s="120"/>
    </row>
    <row r="141" spans="6:17" x14ac:dyDescent="0.25">
      <c r="F141" s="120"/>
      <c r="G141" s="121"/>
      <c r="H141" s="120"/>
      <c r="I141" s="121"/>
      <c r="J141" s="121"/>
      <c r="K141" s="53"/>
      <c r="L141" s="120"/>
      <c r="M141" s="120"/>
      <c r="N141" s="120"/>
      <c r="O141" s="120"/>
      <c r="P141" s="120"/>
      <c r="Q141" s="120"/>
    </row>
    <row r="142" spans="6:17" x14ac:dyDescent="0.25">
      <c r="F142" s="120"/>
      <c r="G142" s="121"/>
      <c r="H142" s="120"/>
      <c r="I142" s="121"/>
      <c r="J142" s="121"/>
      <c r="K142" s="53"/>
      <c r="L142" s="120"/>
      <c r="M142" s="120"/>
      <c r="N142" s="120"/>
      <c r="O142" s="120"/>
      <c r="P142" s="120"/>
      <c r="Q142" s="120"/>
    </row>
    <row r="143" spans="6:17" x14ac:dyDescent="0.25">
      <c r="F143" s="120"/>
      <c r="G143" s="121"/>
      <c r="H143" s="120"/>
      <c r="I143" s="121"/>
      <c r="J143" s="121"/>
      <c r="K143" s="53"/>
      <c r="L143" s="120"/>
      <c r="M143" s="120"/>
      <c r="N143" s="120"/>
      <c r="O143" s="120"/>
      <c r="P143" s="120"/>
      <c r="Q143" s="120"/>
    </row>
    <row r="144" spans="6:17" x14ac:dyDescent="0.25">
      <c r="F144" s="120"/>
      <c r="G144" s="121"/>
      <c r="H144" s="120"/>
      <c r="I144" s="121"/>
      <c r="J144" s="121"/>
      <c r="K144" s="53"/>
      <c r="L144" s="120"/>
      <c r="M144" s="120"/>
      <c r="N144" s="120"/>
      <c r="O144" s="120"/>
      <c r="P144" s="120"/>
      <c r="Q144" s="120"/>
    </row>
    <row r="145" spans="6:17" x14ac:dyDescent="0.25">
      <c r="F145" s="120"/>
      <c r="G145" s="121"/>
      <c r="H145" s="120"/>
      <c r="I145" s="121"/>
      <c r="J145" s="121"/>
      <c r="K145" s="53"/>
      <c r="L145" s="120"/>
      <c r="M145" s="120"/>
      <c r="N145" s="120"/>
      <c r="O145" s="120"/>
      <c r="P145" s="120"/>
      <c r="Q145" s="120"/>
    </row>
    <row r="146" spans="6:17" x14ac:dyDescent="0.25">
      <c r="F146" s="120"/>
      <c r="G146" s="121"/>
      <c r="H146" s="120"/>
      <c r="I146" s="121"/>
      <c r="J146" s="121"/>
      <c r="K146" s="53"/>
      <c r="L146" s="120"/>
      <c r="M146" s="120"/>
      <c r="N146" s="120"/>
      <c r="O146" s="120"/>
      <c r="P146" s="120"/>
      <c r="Q146" s="120"/>
    </row>
    <row r="147" spans="6:17" x14ac:dyDescent="0.25">
      <c r="F147" s="120"/>
      <c r="G147" s="121"/>
      <c r="H147" s="120"/>
      <c r="I147" s="121"/>
      <c r="J147" s="121"/>
      <c r="K147" s="53"/>
      <c r="L147" s="120"/>
      <c r="M147" s="120"/>
      <c r="N147" s="120"/>
      <c r="O147" s="120"/>
      <c r="P147" s="120"/>
      <c r="Q147" s="120"/>
    </row>
    <row r="148" spans="6:17" x14ac:dyDescent="0.25">
      <c r="F148" s="120"/>
      <c r="G148" s="121"/>
      <c r="H148" s="120"/>
      <c r="I148" s="121"/>
      <c r="J148" s="121"/>
      <c r="K148" s="53"/>
      <c r="L148" s="120"/>
      <c r="M148" s="120"/>
      <c r="N148" s="120"/>
      <c r="O148" s="120"/>
      <c r="P148" s="120"/>
      <c r="Q148" s="120"/>
    </row>
    <row r="149" spans="6:17" x14ac:dyDescent="0.25">
      <c r="F149" s="120"/>
      <c r="G149" s="121"/>
      <c r="H149" s="120"/>
      <c r="I149" s="121"/>
      <c r="J149" s="121"/>
      <c r="K149" s="53"/>
      <c r="L149" s="120"/>
      <c r="M149" s="120"/>
      <c r="N149" s="120"/>
      <c r="O149" s="120"/>
      <c r="P149" s="120"/>
      <c r="Q149" s="120"/>
    </row>
    <row r="150" spans="6:17" x14ac:dyDescent="0.25">
      <c r="F150" s="120"/>
      <c r="G150" s="121"/>
      <c r="H150" s="120"/>
      <c r="I150" s="121"/>
      <c r="J150" s="121"/>
      <c r="K150" s="53"/>
      <c r="L150" s="120"/>
      <c r="M150" s="120"/>
      <c r="N150" s="120"/>
      <c r="O150" s="120"/>
      <c r="P150" s="120"/>
      <c r="Q150" s="120"/>
    </row>
    <row r="151" spans="6:17" x14ac:dyDescent="0.25">
      <c r="F151" s="120"/>
      <c r="G151" s="121"/>
      <c r="H151" s="120"/>
      <c r="I151" s="121"/>
      <c r="J151" s="121"/>
      <c r="K151" s="53"/>
      <c r="L151" s="120"/>
      <c r="M151" s="120"/>
      <c r="N151" s="120"/>
      <c r="O151" s="120"/>
      <c r="P151" s="120"/>
      <c r="Q151" s="120"/>
    </row>
    <row r="152" spans="6:17" x14ac:dyDescent="0.25">
      <c r="F152" s="120"/>
      <c r="G152" s="121"/>
      <c r="H152" s="120"/>
      <c r="I152" s="121"/>
      <c r="J152" s="121"/>
      <c r="K152" s="53"/>
      <c r="L152" s="120"/>
      <c r="M152" s="120"/>
      <c r="N152" s="120"/>
      <c r="O152" s="120"/>
      <c r="P152" s="120"/>
      <c r="Q152" s="120"/>
    </row>
    <row r="153" spans="6:17" x14ac:dyDescent="0.25">
      <c r="F153" s="120"/>
      <c r="G153" s="121"/>
      <c r="H153" s="120"/>
      <c r="I153" s="121"/>
      <c r="J153" s="121"/>
      <c r="K153" s="53"/>
      <c r="L153" s="120"/>
      <c r="M153" s="120"/>
      <c r="N153" s="120"/>
      <c r="O153" s="120"/>
      <c r="P153" s="120"/>
      <c r="Q153" s="120"/>
    </row>
    <row r="154" spans="6:17" x14ac:dyDescent="0.25">
      <c r="F154" s="120"/>
      <c r="G154" s="121"/>
      <c r="H154" s="120"/>
      <c r="I154" s="121"/>
      <c r="J154" s="121"/>
      <c r="K154" s="53"/>
      <c r="L154" s="120"/>
      <c r="M154" s="120"/>
      <c r="N154" s="120"/>
      <c r="O154" s="120"/>
      <c r="P154" s="120"/>
      <c r="Q154" s="120"/>
    </row>
    <row r="155" spans="6:17" x14ac:dyDescent="0.25">
      <c r="F155" s="120"/>
      <c r="G155" s="121"/>
      <c r="H155" s="120"/>
      <c r="I155" s="121"/>
      <c r="J155" s="121"/>
      <c r="K155" s="53"/>
      <c r="L155" s="120"/>
      <c r="M155" s="120"/>
      <c r="N155" s="120"/>
      <c r="O155" s="120"/>
      <c r="P155" s="120"/>
      <c r="Q155" s="120"/>
    </row>
    <row r="156" spans="6:17" x14ac:dyDescent="0.25">
      <c r="F156" s="120"/>
      <c r="G156" s="121"/>
      <c r="H156" s="120"/>
      <c r="I156" s="121"/>
      <c r="J156" s="121"/>
      <c r="K156" s="53"/>
      <c r="L156" s="120"/>
      <c r="M156" s="120"/>
      <c r="N156" s="120"/>
      <c r="O156" s="120"/>
      <c r="P156" s="120"/>
      <c r="Q156" s="120"/>
    </row>
    <row r="157" spans="6:17" x14ac:dyDescent="0.25">
      <c r="F157" s="120"/>
      <c r="G157" s="121"/>
      <c r="H157" s="120"/>
      <c r="I157" s="121"/>
      <c r="J157" s="121"/>
      <c r="K157" s="53"/>
      <c r="L157" s="120"/>
      <c r="M157" s="120"/>
      <c r="N157" s="120"/>
      <c r="O157" s="120"/>
      <c r="P157" s="120"/>
      <c r="Q157" s="120"/>
    </row>
    <row r="158" spans="6:17" x14ac:dyDescent="0.25">
      <c r="F158" s="120"/>
      <c r="G158" s="121"/>
      <c r="H158" s="120"/>
      <c r="I158" s="121"/>
      <c r="J158" s="121"/>
      <c r="K158" s="53"/>
      <c r="L158" s="120"/>
      <c r="M158" s="120"/>
      <c r="N158" s="120"/>
      <c r="O158" s="120"/>
      <c r="P158" s="120"/>
      <c r="Q158" s="120"/>
    </row>
    <row r="159" spans="6:17" x14ac:dyDescent="0.25">
      <c r="F159" s="120"/>
      <c r="G159" s="121"/>
      <c r="H159" s="120"/>
      <c r="I159" s="121"/>
      <c r="J159" s="121"/>
      <c r="K159" s="53"/>
      <c r="L159" s="120"/>
      <c r="M159" s="120"/>
      <c r="N159" s="120"/>
      <c r="O159" s="120"/>
      <c r="P159" s="120"/>
      <c r="Q159" s="120"/>
    </row>
    <row r="160" spans="6:17" x14ac:dyDescent="0.25">
      <c r="F160" s="120"/>
      <c r="G160" s="121"/>
      <c r="H160" s="120"/>
      <c r="I160" s="121"/>
      <c r="J160" s="121"/>
      <c r="K160" s="53"/>
      <c r="L160" s="120"/>
      <c r="M160" s="120"/>
      <c r="N160" s="120"/>
      <c r="O160" s="120"/>
      <c r="P160" s="120"/>
      <c r="Q160" s="120"/>
    </row>
    <row r="161" spans="6:17" x14ac:dyDescent="0.25">
      <c r="F161" s="120"/>
      <c r="G161" s="121"/>
      <c r="H161" s="120"/>
      <c r="I161" s="121"/>
      <c r="J161" s="121"/>
      <c r="K161" s="53"/>
      <c r="L161" s="120"/>
      <c r="M161" s="120"/>
      <c r="N161" s="120"/>
      <c r="O161" s="120"/>
      <c r="P161" s="120"/>
      <c r="Q161" s="120"/>
    </row>
    <row r="162" spans="6:17" x14ac:dyDescent="0.25">
      <c r="F162" s="120"/>
      <c r="G162" s="121"/>
      <c r="H162" s="120"/>
      <c r="I162" s="121"/>
      <c r="J162" s="121"/>
      <c r="K162" s="53"/>
      <c r="L162" s="120"/>
      <c r="M162" s="120"/>
      <c r="N162" s="120"/>
      <c r="O162" s="120"/>
      <c r="P162" s="120"/>
      <c r="Q162" s="120"/>
    </row>
    <row r="163" spans="6:17" x14ac:dyDescent="0.25">
      <c r="F163" s="120"/>
      <c r="G163" s="121"/>
      <c r="H163" s="120"/>
      <c r="I163" s="121"/>
      <c r="J163" s="121"/>
      <c r="K163" s="53"/>
      <c r="L163" s="120"/>
      <c r="M163" s="120"/>
      <c r="N163" s="120"/>
      <c r="O163" s="120"/>
      <c r="P163" s="120"/>
      <c r="Q163" s="120"/>
    </row>
    <row r="164" spans="6:17" x14ac:dyDescent="0.25">
      <c r="F164" s="120"/>
      <c r="G164" s="121"/>
      <c r="H164" s="120"/>
      <c r="I164" s="121"/>
      <c r="J164" s="121"/>
      <c r="K164" s="53"/>
      <c r="L164" s="120"/>
      <c r="M164" s="120"/>
      <c r="N164" s="120"/>
      <c r="O164" s="120"/>
      <c r="P164" s="120"/>
      <c r="Q164" s="120"/>
    </row>
    <row r="165" spans="6:17" x14ac:dyDescent="0.25">
      <c r="F165" s="120"/>
      <c r="G165" s="121"/>
      <c r="H165" s="120"/>
      <c r="I165" s="121"/>
      <c r="J165" s="121"/>
      <c r="K165" s="53"/>
      <c r="L165" s="120"/>
      <c r="M165" s="120"/>
      <c r="N165" s="120"/>
      <c r="O165" s="120"/>
      <c r="P165" s="120"/>
      <c r="Q165" s="120"/>
    </row>
    <row r="166" spans="6:17" x14ac:dyDescent="0.25">
      <c r="F166" s="120"/>
      <c r="G166" s="121"/>
      <c r="H166" s="120"/>
      <c r="I166" s="121"/>
      <c r="J166" s="121"/>
      <c r="K166" s="53"/>
      <c r="L166" s="120"/>
      <c r="M166" s="120"/>
      <c r="N166" s="120"/>
      <c r="O166" s="120"/>
      <c r="P166" s="120"/>
      <c r="Q166" s="120"/>
    </row>
    <row r="167" spans="6:17" x14ac:dyDescent="0.25">
      <c r="F167" s="120"/>
      <c r="G167" s="121"/>
      <c r="H167" s="120"/>
      <c r="I167" s="121"/>
      <c r="J167" s="121"/>
      <c r="K167" s="53"/>
      <c r="L167" s="120"/>
      <c r="M167" s="120"/>
      <c r="N167" s="120"/>
      <c r="O167" s="120"/>
      <c r="P167" s="120"/>
      <c r="Q167" s="120"/>
    </row>
    <row r="168" spans="6:17" x14ac:dyDescent="0.25">
      <c r="F168" s="120"/>
      <c r="G168" s="121"/>
      <c r="H168" s="120"/>
      <c r="I168" s="121"/>
      <c r="J168" s="121"/>
      <c r="K168" s="53"/>
      <c r="L168" s="120"/>
      <c r="M168" s="120"/>
      <c r="N168" s="120"/>
      <c r="O168" s="120"/>
      <c r="P168" s="120"/>
      <c r="Q168" s="120"/>
    </row>
    <row r="169" spans="6:17" x14ac:dyDescent="0.25">
      <c r="F169" s="120"/>
      <c r="G169" s="121"/>
      <c r="H169" s="120"/>
      <c r="I169" s="121"/>
      <c r="J169" s="121"/>
      <c r="K169" s="53"/>
      <c r="L169" s="120"/>
      <c r="M169" s="120"/>
      <c r="N169" s="120"/>
      <c r="O169" s="120"/>
      <c r="P169" s="120"/>
      <c r="Q169" s="120"/>
    </row>
    <row r="170" spans="6:17" x14ac:dyDescent="0.25">
      <c r="F170" s="120"/>
      <c r="G170" s="121"/>
      <c r="H170" s="120"/>
      <c r="I170" s="121"/>
      <c r="J170" s="121"/>
      <c r="K170" s="53"/>
      <c r="L170" s="120"/>
      <c r="M170" s="120"/>
      <c r="N170" s="120"/>
      <c r="O170" s="120"/>
      <c r="P170" s="120"/>
      <c r="Q170" s="120"/>
    </row>
    <row r="171" spans="6:17" x14ac:dyDescent="0.25">
      <c r="F171" s="120"/>
      <c r="G171" s="121"/>
      <c r="H171" s="120"/>
      <c r="I171" s="121"/>
      <c r="J171" s="121"/>
      <c r="K171" s="53"/>
      <c r="L171" s="120"/>
      <c r="M171" s="120"/>
      <c r="N171" s="120"/>
      <c r="O171" s="120"/>
      <c r="P171" s="120"/>
      <c r="Q171" s="120"/>
    </row>
    <row r="172" spans="6:17" x14ac:dyDescent="0.25">
      <c r="F172" s="120"/>
      <c r="G172" s="121"/>
      <c r="H172" s="120"/>
      <c r="I172" s="121"/>
      <c r="J172" s="121"/>
      <c r="K172" s="53"/>
      <c r="L172" s="120"/>
      <c r="M172" s="120"/>
      <c r="N172" s="120"/>
      <c r="O172" s="120"/>
      <c r="P172" s="120"/>
      <c r="Q172" s="120"/>
    </row>
    <row r="173" spans="6:17" x14ac:dyDescent="0.25">
      <c r="F173" s="120"/>
      <c r="G173" s="121"/>
      <c r="H173" s="120"/>
      <c r="I173" s="121"/>
      <c r="J173" s="121"/>
      <c r="K173" s="53"/>
      <c r="L173" s="120"/>
      <c r="M173" s="120"/>
      <c r="N173" s="120"/>
      <c r="O173" s="120"/>
      <c r="P173" s="120"/>
      <c r="Q173" s="120"/>
    </row>
    <row r="174" spans="6:17" x14ac:dyDescent="0.25">
      <c r="F174" s="120"/>
      <c r="G174" s="121"/>
      <c r="H174" s="120"/>
      <c r="I174" s="121"/>
      <c r="J174" s="121"/>
      <c r="K174" s="53"/>
      <c r="L174" s="120"/>
      <c r="M174" s="120"/>
      <c r="N174" s="120"/>
      <c r="O174" s="120"/>
      <c r="P174" s="120"/>
      <c r="Q174" s="120"/>
    </row>
    <row r="175" spans="6:17" x14ac:dyDescent="0.25">
      <c r="F175" s="120"/>
      <c r="G175" s="121"/>
      <c r="H175" s="120"/>
      <c r="I175" s="121"/>
      <c r="J175" s="121"/>
      <c r="K175" s="53"/>
      <c r="L175" s="120"/>
      <c r="M175" s="120"/>
      <c r="N175" s="120"/>
      <c r="O175" s="120"/>
      <c r="P175" s="120"/>
      <c r="Q175" s="120"/>
    </row>
    <row r="176" spans="6:17" x14ac:dyDescent="0.25">
      <c r="F176" s="120"/>
      <c r="G176" s="121"/>
      <c r="H176" s="120"/>
      <c r="I176" s="121"/>
      <c r="J176" s="121"/>
      <c r="K176" s="53"/>
      <c r="L176" s="120"/>
      <c r="M176" s="120"/>
      <c r="N176" s="120"/>
      <c r="O176" s="120"/>
      <c r="P176" s="120"/>
      <c r="Q176" s="120"/>
    </row>
    <row r="177" spans="6:17" x14ac:dyDescent="0.25">
      <c r="F177" s="120"/>
      <c r="G177" s="121"/>
      <c r="H177" s="120"/>
      <c r="I177" s="121"/>
      <c r="J177" s="121"/>
      <c r="K177" s="53"/>
      <c r="L177" s="120"/>
      <c r="M177" s="120"/>
      <c r="N177" s="120"/>
      <c r="O177" s="120"/>
      <c r="P177" s="120"/>
      <c r="Q177" s="120"/>
    </row>
    <row r="178" spans="6:17" x14ac:dyDescent="0.25">
      <c r="F178" s="120"/>
      <c r="G178" s="121"/>
      <c r="H178" s="120"/>
      <c r="I178" s="121"/>
      <c r="J178" s="121"/>
      <c r="K178" s="53"/>
      <c r="L178" s="120"/>
      <c r="M178" s="120"/>
      <c r="N178" s="120"/>
      <c r="O178" s="120"/>
      <c r="P178" s="120"/>
      <c r="Q178" s="120"/>
    </row>
    <row r="179" spans="6:17" x14ac:dyDescent="0.25">
      <c r="F179" s="120"/>
      <c r="G179" s="121"/>
      <c r="H179" s="120"/>
      <c r="I179" s="121"/>
      <c r="J179" s="121"/>
      <c r="K179" s="53"/>
      <c r="L179" s="120"/>
      <c r="M179" s="120"/>
      <c r="N179" s="120"/>
      <c r="O179" s="120"/>
      <c r="P179" s="120"/>
      <c r="Q179" s="120"/>
    </row>
    <row r="180" spans="6:17" x14ac:dyDescent="0.25">
      <c r="F180" s="120"/>
      <c r="G180" s="121"/>
      <c r="H180" s="120"/>
      <c r="I180" s="121"/>
      <c r="J180" s="121"/>
      <c r="K180" s="53"/>
      <c r="L180" s="120"/>
      <c r="M180" s="120"/>
      <c r="N180" s="120"/>
      <c r="O180" s="120"/>
      <c r="P180" s="120"/>
      <c r="Q180" s="120"/>
    </row>
    <row r="181" spans="6:17" x14ac:dyDescent="0.25">
      <c r="F181" s="120"/>
      <c r="G181" s="121"/>
      <c r="H181" s="120"/>
      <c r="I181" s="121"/>
      <c r="J181" s="121"/>
      <c r="K181" s="53"/>
      <c r="L181" s="120"/>
      <c r="M181" s="120"/>
      <c r="N181" s="120"/>
      <c r="O181" s="120"/>
      <c r="P181" s="120"/>
      <c r="Q181" s="120"/>
    </row>
    <row r="182" spans="6:17" x14ac:dyDescent="0.25">
      <c r="F182" s="120"/>
      <c r="G182" s="121"/>
      <c r="H182" s="120"/>
      <c r="I182" s="121"/>
      <c r="J182" s="121"/>
      <c r="K182" s="53"/>
      <c r="L182" s="120"/>
      <c r="M182" s="120"/>
      <c r="N182" s="120"/>
      <c r="O182" s="120"/>
      <c r="P182" s="120"/>
      <c r="Q182" s="120"/>
    </row>
    <row r="183" spans="6:17" x14ac:dyDescent="0.25">
      <c r="F183" s="120"/>
      <c r="G183" s="121"/>
      <c r="H183" s="120"/>
      <c r="I183" s="121"/>
      <c r="J183" s="121"/>
      <c r="K183" s="53"/>
      <c r="L183" s="120"/>
      <c r="M183" s="120"/>
      <c r="N183" s="120"/>
      <c r="O183" s="120"/>
      <c r="P183" s="120"/>
      <c r="Q183" s="120"/>
    </row>
    <row r="184" spans="6:17" x14ac:dyDescent="0.25">
      <c r="F184" s="120"/>
      <c r="G184" s="121"/>
      <c r="H184" s="120"/>
      <c r="I184" s="121"/>
      <c r="J184" s="121"/>
      <c r="K184" s="53"/>
      <c r="L184" s="120"/>
      <c r="M184" s="120"/>
      <c r="N184" s="120"/>
      <c r="O184" s="120"/>
      <c r="P184" s="120"/>
      <c r="Q184" s="120"/>
    </row>
    <row r="185" spans="6:17" x14ac:dyDescent="0.25">
      <c r="F185" s="120"/>
      <c r="G185" s="121"/>
      <c r="H185" s="120"/>
      <c r="I185" s="121"/>
      <c r="J185" s="121"/>
      <c r="K185" s="53"/>
      <c r="L185" s="120"/>
      <c r="M185" s="120"/>
      <c r="N185" s="120"/>
      <c r="O185" s="120"/>
      <c r="P185" s="120"/>
      <c r="Q185" s="120"/>
    </row>
    <row r="186" spans="6:17" x14ac:dyDescent="0.25">
      <c r="F186" s="120"/>
      <c r="G186" s="121"/>
      <c r="H186" s="120"/>
      <c r="I186" s="121"/>
      <c r="J186" s="121"/>
      <c r="K186" s="53"/>
      <c r="L186" s="120"/>
      <c r="M186" s="120"/>
      <c r="N186" s="120"/>
      <c r="O186" s="120"/>
      <c r="P186" s="120"/>
      <c r="Q186" s="120"/>
    </row>
    <row r="187" spans="6:17" x14ac:dyDescent="0.25">
      <c r="F187" s="120"/>
      <c r="G187" s="121"/>
      <c r="H187" s="120"/>
      <c r="I187" s="121"/>
      <c r="J187" s="121"/>
      <c r="K187" s="53"/>
      <c r="L187" s="120"/>
      <c r="M187" s="120"/>
      <c r="N187" s="120"/>
      <c r="O187" s="120"/>
      <c r="P187" s="120"/>
      <c r="Q187" s="120"/>
    </row>
    <row r="188" spans="6:17" x14ac:dyDescent="0.25">
      <c r="F188" s="120"/>
      <c r="G188" s="121"/>
      <c r="H188" s="120"/>
      <c r="I188" s="121"/>
      <c r="J188" s="121"/>
      <c r="K188" s="53"/>
      <c r="L188" s="120"/>
      <c r="M188" s="120"/>
      <c r="N188" s="120"/>
      <c r="O188" s="120"/>
      <c r="P188" s="120"/>
      <c r="Q188" s="120"/>
    </row>
    <row r="189" spans="6:17" x14ac:dyDescent="0.25">
      <c r="F189" s="120"/>
      <c r="G189" s="121"/>
      <c r="H189" s="120"/>
      <c r="I189" s="121"/>
      <c r="J189" s="121"/>
      <c r="K189" s="53"/>
      <c r="L189" s="120"/>
      <c r="M189" s="120"/>
      <c r="N189" s="120"/>
      <c r="O189" s="120"/>
      <c r="P189" s="120"/>
      <c r="Q189" s="120"/>
    </row>
    <row r="190" spans="6:17" x14ac:dyDescent="0.25">
      <c r="F190" s="120"/>
      <c r="G190" s="121"/>
      <c r="H190" s="120"/>
      <c r="I190" s="121"/>
      <c r="J190" s="121"/>
      <c r="K190" s="53"/>
      <c r="L190" s="120"/>
      <c r="M190" s="120"/>
      <c r="N190" s="120"/>
      <c r="O190" s="120"/>
      <c r="P190" s="120"/>
      <c r="Q190" s="120"/>
    </row>
    <row r="191" spans="6:17" x14ac:dyDescent="0.25">
      <c r="F191" s="120"/>
      <c r="G191" s="121"/>
      <c r="H191" s="120"/>
      <c r="I191" s="121"/>
      <c r="J191" s="121"/>
      <c r="K191" s="53"/>
      <c r="L191" s="120"/>
      <c r="M191" s="120"/>
      <c r="N191" s="120"/>
      <c r="O191" s="120"/>
      <c r="P191" s="120"/>
      <c r="Q191" s="120"/>
    </row>
    <row r="192" spans="6:17" x14ac:dyDescent="0.25">
      <c r="F192" s="120"/>
      <c r="G192" s="121"/>
      <c r="H192" s="120"/>
      <c r="I192" s="121"/>
      <c r="J192" s="121"/>
      <c r="K192" s="53"/>
      <c r="L192" s="120"/>
      <c r="M192" s="120"/>
      <c r="N192" s="120"/>
      <c r="O192" s="120"/>
      <c r="P192" s="120"/>
      <c r="Q192" s="120"/>
    </row>
    <row r="193" spans="6:17" x14ac:dyDescent="0.25">
      <c r="F193" s="120"/>
      <c r="G193" s="121"/>
      <c r="H193" s="120"/>
      <c r="I193" s="121"/>
      <c r="J193" s="121"/>
      <c r="K193" s="53"/>
      <c r="L193" s="120"/>
      <c r="M193" s="120"/>
      <c r="N193" s="120"/>
      <c r="O193" s="120"/>
      <c r="P193" s="120"/>
      <c r="Q193" s="120"/>
    </row>
    <row r="194" spans="6:17" x14ac:dyDescent="0.25">
      <c r="F194" s="120"/>
      <c r="G194" s="121"/>
      <c r="H194" s="120"/>
      <c r="I194" s="121"/>
      <c r="J194" s="121"/>
      <c r="K194" s="53"/>
      <c r="L194" s="120"/>
      <c r="M194" s="120"/>
      <c r="N194" s="120"/>
      <c r="O194" s="120"/>
      <c r="P194" s="120"/>
      <c r="Q194" s="120"/>
    </row>
    <row r="195" spans="6:17" x14ac:dyDescent="0.25">
      <c r="F195" s="120"/>
      <c r="G195" s="121"/>
      <c r="H195" s="120"/>
      <c r="I195" s="121"/>
      <c r="J195" s="121"/>
      <c r="K195" s="53"/>
      <c r="L195" s="120"/>
      <c r="M195" s="120"/>
      <c r="N195" s="120"/>
      <c r="O195" s="120"/>
      <c r="P195" s="120"/>
      <c r="Q195" s="120"/>
    </row>
    <row r="196" spans="6:17" x14ac:dyDescent="0.25">
      <c r="F196" s="120"/>
      <c r="G196" s="121"/>
      <c r="H196" s="120"/>
      <c r="I196" s="121"/>
      <c r="J196" s="121"/>
      <c r="K196" s="53"/>
      <c r="L196" s="120"/>
      <c r="M196" s="120"/>
      <c r="N196" s="120"/>
      <c r="O196" s="120"/>
      <c r="P196" s="120"/>
      <c r="Q196" s="120"/>
    </row>
    <row r="197" spans="6:17" x14ac:dyDescent="0.25">
      <c r="F197" s="120"/>
      <c r="G197" s="121"/>
      <c r="H197" s="120"/>
      <c r="I197" s="121"/>
      <c r="J197" s="121"/>
      <c r="K197" s="53"/>
      <c r="L197" s="120"/>
      <c r="M197" s="120"/>
      <c r="N197" s="120"/>
      <c r="O197" s="120"/>
      <c r="P197" s="120"/>
      <c r="Q197" s="120"/>
    </row>
    <row r="198" spans="6:17" x14ac:dyDescent="0.25">
      <c r="F198" s="120"/>
      <c r="G198" s="121"/>
      <c r="H198" s="120"/>
      <c r="I198" s="121"/>
      <c r="J198" s="121"/>
      <c r="K198" s="53"/>
      <c r="L198" s="120"/>
      <c r="M198" s="120"/>
      <c r="N198" s="120"/>
      <c r="O198" s="120"/>
      <c r="P198" s="120"/>
      <c r="Q198" s="120"/>
    </row>
    <row r="199" spans="6:17" x14ac:dyDescent="0.25">
      <c r="F199" s="120"/>
      <c r="G199" s="121"/>
      <c r="H199" s="120"/>
      <c r="I199" s="121"/>
      <c r="J199" s="121"/>
      <c r="K199" s="53"/>
      <c r="L199" s="120"/>
      <c r="M199" s="120"/>
      <c r="N199" s="120"/>
      <c r="O199" s="120"/>
      <c r="P199" s="120"/>
      <c r="Q199" s="120"/>
    </row>
    <row r="200" spans="6:17" x14ac:dyDescent="0.25">
      <c r="F200" s="120"/>
      <c r="G200" s="121"/>
      <c r="H200" s="120"/>
      <c r="I200" s="121"/>
      <c r="J200" s="121"/>
      <c r="K200" s="53"/>
      <c r="L200" s="120"/>
      <c r="M200" s="120"/>
      <c r="N200" s="120"/>
      <c r="O200" s="120"/>
      <c r="P200" s="120"/>
      <c r="Q200" s="120"/>
    </row>
    <row r="201" spans="6:17" x14ac:dyDescent="0.25">
      <c r="F201" s="120"/>
      <c r="G201" s="121"/>
      <c r="H201" s="120"/>
      <c r="I201" s="121"/>
      <c r="J201" s="121"/>
      <c r="K201" s="53"/>
      <c r="L201" s="120"/>
      <c r="M201" s="120"/>
      <c r="N201" s="120"/>
      <c r="O201" s="120"/>
      <c r="P201" s="120"/>
      <c r="Q201" s="120"/>
    </row>
    <row r="202" spans="6:17" x14ac:dyDescent="0.25">
      <c r="F202" s="120"/>
      <c r="G202" s="121"/>
      <c r="H202" s="120"/>
      <c r="I202" s="121"/>
      <c r="J202" s="121"/>
      <c r="K202" s="53"/>
      <c r="L202" s="120"/>
      <c r="M202" s="120"/>
      <c r="N202" s="120"/>
      <c r="O202" s="120"/>
      <c r="P202" s="120"/>
      <c r="Q202" s="120"/>
    </row>
    <row r="203" spans="6:17" x14ac:dyDescent="0.25">
      <c r="F203" s="120"/>
      <c r="G203" s="121"/>
      <c r="H203" s="120"/>
      <c r="I203" s="121"/>
      <c r="J203" s="121"/>
      <c r="K203" s="53"/>
      <c r="L203" s="120"/>
      <c r="M203" s="120"/>
      <c r="N203" s="120"/>
      <c r="O203" s="120"/>
      <c r="P203" s="120"/>
      <c r="Q203" s="120"/>
    </row>
    <row r="204" spans="6:17" x14ac:dyDescent="0.25">
      <c r="F204" s="120"/>
      <c r="G204" s="121"/>
      <c r="H204" s="120"/>
      <c r="I204" s="121"/>
      <c r="J204" s="121"/>
      <c r="K204" s="53"/>
      <c r="L204" s="120"/>
      <c r="M204" s="120"/>
      <c r="N204" s="120"/>
      <c r="O204" s="120"/>
      <c r="P204" s="120"/>
      <c r="Q204" s="120"/>
    </row>
    <row r="205" spans="6:17" x14ac:dyDescent="0.25">
      <c r="F205" s="120"/>
      <c r="G205" s="121"/>
      <c r="H205" s="120"/>
      <c r="I205" s="121"/>
      <c r="J205" s="121"/>
      <c r="K205" s="53"/>
      <c r="L205" s="120"/>
      <c r="M205" s="120"/>
      <c r="N205" s="120"/>
      <c r="O205" s="120"/>
      <c r="P205" s="120"/>
      <c r="Q205" s="120"/>
    </row>
    <row r="206" spans="6:17" x14ac:dyDescent="0.25">
      <c r="F206" s="120"/>
      <c r="G206" s="121"/>
      <c r="H206" s="120"/>
      <c r="I206" s="121"/>
      <c r="J206" s="121"/>
      <c r="K206" s="53"/>
      <c r="L206" s="120"/>
      <c r="M206" s="120"/>
      <c r="N206" s="120"/>
      <c r="O206" s="120"/>
      <c r="P206" s="120"/>
      <c r="Q206" s="120"/>
    </row>
    <row r="207" spans="6:17" x14ac:dyDescent="0.25">
      <c r="F207" s="120"/>
      <c r="G207" s="121"/>
      <c r="H207" s="120"/>
      <c r="I207" s="121"/>
      <c r="J207" s="121"/>
      <c r="K207" s="53"/>
      <c r="L207" s="120"/>
      <c r="M207" s="120"/>
      <c r="N207" s="120"/>
      <c r="O207" s="120"/>
      <c r="P207" s="120"/>
      <c r="Q207" s="120"/>
    </row>
    <row r="208" spans="6:17" x14ac:dyDescent="0.25">
      <c r="F208" s="120"/>
      <c r="G208" s="121"/>
      <c r="H208" s="120"/>
      <c r="I208" s="121"/>
      <c r="J208" s="121"/>
      <c r="K208" s="53"/>
      <c r="L208" s="120"/>
      <c r="M208" s="120"/>
      <c r="N208" s="120"/>
      <c r="O208" s="120"/>
      <c r="P208" s="120"/>
      <c r="Q208" s="120"/>
    </row>
    <row r="209" spans="6:17" x14ac:dyDescent="0.25">
      <c r="F209" s="120"/>
      <c r="G209" s="121"/>
      <c r="H209" s="120"/>
      <c r="I209" s="121"/>
      <c r="J209" s="121"/>
      <c r="K209" s="53"/>
      <c r="L209" s="120"/>
      <c r="M209" s="120"/>
      <c r="N209" s="120"/>
      <c r="O209" s="120"/>
      <c r="P209" s="120"/>
      <c r="Q209" s="120"/>
    </row>
    <row r="210" spans="6:17" x14ac:dyDescent="0.25">
      <c r="F210" s="120"/>
      <c r="G210" s="121"/>
      <c r="H210" s="120"/>
      <c r="I210" s="121"/>
      <c r="J210" s="121"/>
      <c r="K210" s="53"/>
      <c r="L210" s="120"/>
      <c r="M210" s="120"/>
      <c r="N210" s="120"/>
      <c r="O210" s="120"/>
      <c r="P210" s="120"/>
      <c r="Q210" s="120"/>
    </row>
    <row r="211" spans="6:17" x14ac:dyDescent="0.25">
      <c r="F211" s="120"/>
      <c r="G211" s="121"/>
      <c r="H211" s="120"/>
      <c r="I211" s="121"/>
      <c r="J211" s="121"/>
      <c r="K211" s="53"/>
      <c r="L211" s="120"/>
      <c r="M211" s="120"/>
      <c r="N211" s="120"/>
      <c r="O211" s="120"/>
      <c r="P211" s="120"/>
      <c r="Q211" s="120"/>
    </row>
    <row r="212" spans="6:17" x14ac:dyDescent="0.25">
      <c r="F212" s="120"/>
      <c r="G212" s="121"/>
      <c r="H212" s="120"/>
      <c r="I212" s="121"/>
      <c r="J212" s="121"/>
      <c r="K212" s="53"/>
      <c r="L212" s="120"/>
      <c r="M212" s="120"/>
      <c r="N212" s="120"/>
      <c r="O212" s="120"/>
      <c r="P212" s="120"/>
      <c r="Q212" s="120"/>
    </row>
    <row r="213" spans="6:17" x14ac:dyDescent="0.25">
      <c r="F213" s="120"/>
      <c r="G213" s="121"/>
      <c r="H213" s="120"/>
      <c r="I213" s="121"/>
      <c r="J213" s="121"/>
      <c r="K213" s="53"/>
      <c r="L213" s="120"/>
      <c r="M213" s="120"/>
      <c r="N213" s="120"/>
      <c r="O213" s="120"/>
      <c r="P213" s="120"/>
      <c r="Q213" s="120"/>
    </row>
    <row r="214" spans="6:17" x14ac:dyDescent="0.25">
      <c r="F214" s="120"/>
      <c r="G214" s="121"/>
      <c r="H214" s="120"/>
      <c r="I214" s="121"/>
      <c r="J214" s="121"/>
      <c r="K214" s="53"/>
      <c r="L214" s="120"/>
      <c r="M214" s="120"/>
      <c r="N214" s="120"/>
      <c r="O214" s="120"/>
      <c r="P214" s="120"/>
      <c r="Q214" s="120"/>
    </row>
    <row r="215" spans="6:17" x14ac:dyDescent="0.25">
      <c r="F215" s="120"/>
      <c r="G215" s="121"/>
      <c r="H215" s="120"/>
      <c r="I215" s="121"/>
      <c r="J215" s="121"/>
      <c r="K215" s="53"/>
      <c r="L215" s="120"/>
      <c r="M215" s="120"/>
      <c r="N215" s="120"/>
      <c r="O215" s="120"/>
      <c r="P215" s="120"/>
      <c r="Q215" s="120"/>
    </row>
    <row r="216" spans="6:17" x14ac:dyDescent="0.25">
      <c r="F216" s="120"/>
      <c r="G216" s="121"/>
      <c r="H216" s="120"/>
      <c r="I216" s="121"/>
      <c r="J216" s="121"/>
      <c r="K216" s="53"/>
      <c r="L216" s="120"/>
      <c r="M216" s="120"/>
      <c r="N216" s="120"/>
      <c r="O216" s="120"/>
      <c r="P216" s="120"/>
      <c r="Q216" s="120"/>
    </row>
    <row r="217" spans="6:17" x14ac:dyDescent="0.25">
      <c r="F217" s="120"/>
      <c r="G217" s="121"/>
      <c r="H217" s="120"/>
      <c r="I217" s="121"/>
      <c r="J217" s="121"/>
      <c r="K217" s="53"/>
      <c r="L217" s="120"/>
      <c r="M217" s="120"/>
      <c r="N217" s="120"/>
      <c r="O217" s="120"/>
      <c r="P217" s="120"/>
      <c r="Q217" s="120"/>
    </row>
    <row r="218" spans="6:17" x14ac:dyDescent="0.25">
      <c r="F218" s="120"/>
      <c r="G218" s="121"/>
      <c r="H218" s="120"/>
      <c r="I218" s="121"/>
      <c r="J218" s="121"/>
      <c r="K218" s="53"/>
      <c r="L218" s="120"/>
      <c r="M218" s="120"/>
      <c r="N218" s="120"/>
      <c r="O218" s="120"/>
      <c r="P218" s="120"/>
      <c r="Q218" s="120"/>
    </row>
    <row r="219" spans="6:17" x14ac:dyDescent="0.25">
      <c r="F219" s="120"/>
      <c r="G219" s="121"/>
      <c r="H219" s="120"/>
      <c r="I219" s="121"/>
      <c r="J219" s="121"/>
      <c r="K219" s="53"/>
      <c r="L219" s="120"/>
      <c r="M219" s="120"/>
      <c r="N219" s="120"/>
      <c r="O219" s="120"/>
      <c r="P219" s="120"/>
      <c r="Q219" s="120"/>
    </row>
    <row r="220" spans="6:17" x14ac:dyDescent="0.25">
      <c r="F220" s="120"/>
      <c r="G220" s="121"/>
      <c r="H220" s="120"/>
      <c r="I220" s="121"/>
      <c r="J220" s="121"/>
      <c r="K220" s="53"/>
      <c r="L220" s="120"/>
      <c r="M220" s="120"/>
      <c r="N220" s="120"/>
      <c r="O220" s="120"/>
      <c r="P220" s="120"/>
      <c r="Q220" s="120"/>
    </row>
    <row r="221" spans="6:17" x14ac:dyDescent="0.25">
      <c r="F221" s="120"/>
      <c r="G221" s="121"/>
      <c r="H221" s="120"/>
      <c r="I221" s="121"/>
      <c r="J221" s="121"/>
      <c r="K221" s="53"/>
      <c r="L221" s="120"/>
      <c r="M221" s="120"/>
      <c r="N221" s="120"/>
      <c r="O221" s="120"/>
      <c r="P221" s="120"/>
      <c r="Q221" s="120"/>
    </row>
    <row r="222" spans="6:17" x14ac:dyDescent="0.25">
      <c r="F222" s="120"/>
      <c r="G222" s="121"/>
      <c r="H222" s="120"/>
      <c r="I222" s="121"/>
      <c r="J222" s="121"/>
      <c r="K222" s="53"/>
      <c r="L222" s="120"/>
      <c r="M222" s="120"/>
      <c r="N222" s="120"/>
      <c r="O222" s="120"/>
      <c r="P222" s="120"/>
      <c r="Q222" s="120"/>
    </row>
    <row r="223" spans="6:17" x14ac:dyDescent="0.25">
      <c r="F223" s="120"/>
      <c r="G223" s="121"/>
      <c r="H223" s="120"/>
      <c r="I223" s="121"/>
      <c r="J223" s="121"/>
      <c r="K223" s="53"/>
      <c r="L223" s="120"/>
      <c r="M223" s="120"/>
      <c r="N223" s="120"/>
      <c r="O223" s="120"/>
      <c r="P223" s="120"/>
      <c r="Q223" s="120"/>
    </row>
    <row r="224" spans="6:17" x14ac:dyDescent="0.25">
      <c r="F224" s="120"/>
      <c r="G224" s="121"/>
      <c r="H224" s="120"/>
      <c r="I224" s="121"/>
      <c r="J224" s="121"/>
      <c r="K224" s="53"/>
      <c r="L224" s="120"/>
      <c r="M224" s="120"/>
      <c r="N224" s="120"/>
      <c r="O224" s="120"/>
      <c r="P224" s="120"/>
      <c r="Q224" s="120"/>
    </row>
    <row r="225" spans="6:17" x14ac:dyDescent="0.25">
      <c r="F225" s="120"/>
      <c r="G225" s="121"/>
      <c r="H225" s="120"/>
      <c r="I225" s="121"/>
      <c r="J225" s="121"/>
      <c r="K225" s="53"/>
      <c r="L225" s="120"/>
      <c r="M225" s="120"/>
      <c r="N225" s="120"/>
      <c r="O225" s="120"/>
      <c r="P225" s="120"/>
      <c r="Q225" s="120"/>
    </row>
    <row r="226" spans="6:17" x14ac:dyDescent="0.25">
      <c r="F226" s="120"/>
      <c r="G226" s="121"/>
      <c r="H226" s="120"/>
      <c r="I226" s="121"/>
      <c r="J226" s="121"/>
      <c r="K226" s="53"/>
      <c r="L226" s="120"/>
      <c r="M226" s="120"/>
      <c r="N226" s="120"/>
      <c r="O226" s="120"/>
      <c r="P226" s="120"/>
      <c r="Q226" s="120"/>
    </row>
    <row r="227" spans="6:17" x14ac:dyDescent="0.25">
      <c r="F227" s="120"/>
      <c r="G227" s="121"/>
      <c r="H227" s="120"/>
      <c r="I227" s="121"/>
      <c r="J227" s="121"/>
      <c r="K227" s="53"/>
      <c r="L227" s="120"/>
      <c r="M227" s="120"/>
      <c r="N227" s="120"/>
      <c r="O227" s="120"/>
      <c r="P227" s="120"/>
      <c r="Q227" s="120"/>
    </row>
    <row r="228" spans="6:17" x14ac:dyDescent="0.25">
      <c r="F228" s="120"/>
      <c r="G228" s="121"/>
      <c r="H228" s="120"/>
      <c r="I228" s="121"/>
      <c r="J228" s="121"/>
      <c r="K228" s="53"/>
      <c r="L228" s="120"/>
      <c r="M228" s="120"/>
      <c r="N228" s="120"/>
      <c r="O228" s="120"/>
      <c r="P228" s="120"/>
      <c r="Q228" s="120"/>
    </row>
    <row r="229" spans="6:17" x14ac:dyDescent="0.25">
      <c r="F229" s="120"/>
      <c r="G229" s="121"/>
      <c r="H229" s="120"/>
      <c r="I229" s="121"/>
      <c r="J229" s="121"/>
      <c r="K229" s="53"/>
      <c r="L229" s="120"/>
      <c r="M229" s="120"/>
      <c r="N229" s="120"/>
      <c r="O229" s="120"/>
      <c r="P229" s="120"/>
      <c r="Q229" s="120"/>
    </row>
    <row r="230" spans="6:17" x14ac:dyDescent="0.25">
      <c r="F230" s="120"/>
      <c r="G230" s="121"/>
      <c r="H230" s="120"/>
      <c r="I230" s="121"/>
      <c r="J230" s="121"/>
      <c r="K230" s="53"/>
      <c r="L230" s="120"/>
      <c r="M230" s="120"/>
      <c r="N230" s="120"/>
      <c r="O230" s="120"/>
      <c r="P230" s="120"/>
      <c r="Q230" s="120"/>
    </row>
    <row r="231" spans="6:17" x14ac:dyDescent="0.25">
      <c r="F231" s="120"/>
      <c r="G231" s="121"/>
      <c r="H231" s="120"/>
      <c r="I231" s="121"/>
      <c r="J231" s="121"/>
      <c r="K231" s="53"/>
      <c r="L231" s="120"/>
      <c r="M231" s="120"/>
      <c r="N231" s="120"/>
      <c r="O231" s="120"/>
      <c r="P231" s="120"/>
      <c r="Q231" s="120"/>
    </row>
    <row r="232" spans="6:17" x14ac:dyDescent="0.25">
      <c r="F232" s="120"/>
      <c r="G232" s="121"/>
      <c r="H232" s="120"/>
      <c r="I232" s="121"/>
      <c r="J232" s="121"/>
      <c r="K232" s="53"/>
      <c r="L232" s="120"/>
      <c r="M232" s="120"/>
      <c r="N232" s="120"/>
      <c r="O232" s="120"/>
      <c r="P232" s="120"/>
      <c r="Q232" s="120"/>
    </row>
    <row r="233" spans="6:17" x14ac:dyDescent="0.25">
      <c r="F233" s="120"/>
      <c r="G233" s="121"/>
      <c r="H233" s="120"/>
      <c r="I233" s="121"/>
      <c r="J233" s="121"/>
      <c r="K233" s="53"/>
      <c r="L233" s="120"/>
      <c r="M233" s="120"/>
      <c r="N233" s="120"/>
      <c r="O233" s="120"/>
      <c r="P233" s="120"/>
      <c r="Q233" s="120"/>
    </row>
    <row r="234" spans="6:17" x14ac:dyDescent="0.25">
      <c r="F234" s="120"/>
      <c r="G234" s="121"/>
      <c r="H234" s="120"/>
      <c r="I234" s="121"/>
      <c r="J234" s="121"/>
      <c r="K234" s="53"/>
      <c r="L234" s="120"/>
      <c r="M234" s="120"/>
      <c r="N234" s="120"/>
      <c r="O234" s="120"/>
      <c r="P234" s="120"/>
      <c r="Q234" s="120"/>
    </row>
    <row r="235" spans="6:17" x14ac:dyDescent="0.25">
      <c r="F235" s="120"/>
      <c r="G235" s="121"/>
      <c r="H235" s="120"/>
      <c r="I235" s="121"/>
      <c r="J235" s="121"/>
      <c r="K235" s="53"/>
      <c r="L235" s="120"/>
      <c r="M235" s="120"/>
      <c r="N235" s="120"/>
      <c r="O235" s="120"/>
      <c r="P235" s="120"/>
      <c r="Q235" s="120"/>
    </row>
    <row r="236" spans="6:17" x14ac:dyDescent="0.25">
      <c r="F236" s="120"/>
      <c r="G236" s="121"/>
      <c r="H236" s="120"/>
      <c r="I236" s="121"/>
      <c r="J236" s="121"/>
      <c r="K236" s="53"/>
      <c r="L236" s="120"/>
      <c r="M236" s="120"/>
      <c r="N236" s="120"/>
      <c r="O236" s="120"/>
      <c r="P236" s="120"/>
      <c r="Q236" s="120"/>
    </row>
    <row r="237" spans="6:17" x14ac:dyDescent="0.25">
      <c r="F237" s="120"/>
      <c r="G237" s="121"/>
      <c r="H237" s="120"/>
      <c r="I237" s="121"/>
      <c r="J237" s="121"/>
      <c r="K237" s="53"/>
      <c r="L237" s="120"/>
      <c r="M237" s="120"/>
      <c r="N237" s="120"/>
      <c r="O237" s="120"/>
      <c r="P237" s="120"/>
      <c r="Q237" s="120"/>
    </row>
    <row r="238" spans="6:17" x14ac:dyDescent="0.25">
      <c r="F238" s="120"/>
      <c r="G238" s="121"/>
      <c r="H238" s="120"/>
      <c r="I238" s="121"/>
      <c r="J238" s="121"/>
      <c r="K238" s="53"/>
      <c r="L238" s="120"/>
      <c r="M238" s="120"/>
      <c r="N238" s="120"/>
      <c r="O238" s="120"/>
      <c r="P238" s="120"/>
      <c r="Q238" s="120"/>
    </row>
    <row r="239" spans="6:17" x14ac:dyDescent="0.25">
      <c r="F239" s="120"/>
      <c r="G239" s="121"/>
      <c r="H239" s="120"/>
      <c r="I239" s="121"/>
      <c r="J239" s="121"/>
      <c r="K239" s="53"/>
      <c r="L239" s="120"/>
      <c r="M239" s="120"/>
      <c r="N239" s="120"/>
      <c r="O239" s="120"/>
      <c r="P239" s="120"/>
      <c r="Q239" s="120"/>
    </row>
    <row r="240" spans="6:17" x14ac:dyDescent="0.25">
      <c r="F240" s="120"/>
      <c r="G240" s="121"/>
      <c r="H240" s="120"/>
      <c r="I240" s="121"/>
      <c r="J240" s="121"/>
      <c r="K240" s="53"/>
      <c r="L240" s="120"/>
      <c r="M240" s="120"/>
      <c r="N240" s="120"/>
      <c r="O240" s="120"/>
      <c r="P240" s="120"/>
      <c r="Q240" s="120"/>
    </row>
    <row r="241" spans="6:17" x14ac:dyDescent="0.25">
      <c r="F241" s="120"/>
      <c r="G241" s="121"/>
      <c r="H241" s="120"/>
      <c r="I241" s="121"/>
      <c r="J241" s="121"/>
      <c r="K241" s="53"/>
      <c r="L241" s="120"/>
      <c r="M241" s="120"/>
      <c r="N241" s="120"/>
      <c r="O241" s="120"/>
      <c r="P241" s="120"/>
      <c r="Q241" s="120"/>
    </row>
    <row r="242" spans="6:17" x14ac:dyDescent="0.25">
      <c r="F242" s="120"/>
      <c r="G242" s="121"/>
      <c r="H242" s="120"/>
      <c r="I242" s="121"/>
      <c r="J242" s="121"/>
      <c r="K242" s="53"/>
      <c r="L242" s="120"/>
      <c r="M242" s="120"/>
      <c r="N242" s="120"/>
      <c r="O242" s="120"/>
      <c r="P242" s="120"/>
      <c r="Q242" s="120"/>
    </row>
    <row r="243" spans="6:17" x14ac:dyDescent="0.25">
      <c r="F243" s="120"/>
      <c r="G243" s="121"/>
      <c r="H243" s="120"/>
      <c r="I243" s="121"/>
      <c r="J243" s="121"/>
      <c r="K243" s="53"/>
      <c r="L243" s="120"/>
      <c r="M243" s="120"/>
      <c r="N243" s="120"/>
      <c r="O243" s="120"/>
      <c r="P243" s="120"/>
      <c r="Q243" s="120"/>
    </row>
    <row r="244" spans="6:17" x14ac:dyDescent="0.25">
      <c r="F244" s="120"/>
      <c r="G244" s="121"/>
      <c r="H244" s="120"/>
      <c r="I244" s="121"/>
      <c r="J244" s="121"/>
      <c r="K244" s="53"/>
      <c r="L244" s="120"/>
      <c r="M244" s="120"/>
      <c r="N244" s="120"/>
      <c r="O244" s="120"/>
      <c r="P244" s="120"/>
      <c r="Q244" s="120"/>
    </row>
    <row r="245" spans="6:17" x14ac:dyDescent="0.25">
      <c r="F245" s="120"/>
      <c r="G245" s="121"/>
      <c r="H245" s="120"/>
      <c r="I245" s="121"/>
      <c r="J245" s="121"/>
      <c r="K245" s="53"/>
      <c r="L245" s="120"/>
      <c r="M245" s="120"/>
      <c r="N245" s="120"/>
      <c r="O245" s="120"/>
      <c r="P245" s="120"/>
      <c r="Q245" s="120"/>
    </row>
    <row r="246" spans="6:17" x14ac:dyDescent="0.25">
      <c r="F246" s="120"/>
      <c r="G246" s="121"/>
      <c r="H246" s="120"/>
      <c r="I246" s="121"/>
      <c r="J246" s="121"/>
      <c r="K246" s="53"/>
      <c r="L246" s="120"/>
      <c r="M246" s="120"/>
      <c r="N246" s="120"/>
      <c r="O246" s="120"/>
      <c r="P246" s="120"/>
      <c r="Q246" s="120"/>
    </row>
    <row r="247" spans="6:17" x14ac:dyDescent="0.25">
      <c r="F247" s="120"/>
      <c r="G247" s="121"/>
      <c r="H247" s="120"/>
      <c r="I247" s="121"/>
      <c r="J247" s="121"/>
      <c r="K247" s="53"/>
      <c r="L247" s="120"/>
      <c r="M247" s="120"/>
      <c r="N247" s="120"/>
      <c r="O247" s="120"/>
      <c r="P247" s="120"/>
      <c r="Q247" s="120"/>
    </row>
    <row r="248" spans="6:17" x14ac:dyDescent="0.25">
      <c r="F248" s="120"/>
      <c r="G248" s="121"/>
      <c r="H248" s="120"/>
      <c r="I248" s="121"/>
      <c r="J248" s="121"/>
      <c r="K248" s="53"/>
      <c r="L248" s="120"/>
      <c r="M248" s="120"/>
      <c r="N248" s="120"/>
      <c r="O248" s="120"/>
      <c r="P248" s="120"/>
      <c r="Q248" s="120"/>
    </row>
    <row r="249" spans="6:17" x14ac:dyDescent="0.25">
      <c r="F249" s="120"/>
      <c r="G249" s="121"/>
      <c r="H249" s="120"/>
      <c r="I249" s="121"/>
      <c r="J249" s="121"/>
      <c r="K249" s="53"/>
      <c r="L249" s="120"/>
      <c r="M249" s="120"/>
      <c r="N249" s="120"/>
      <c r="O249" s="120"/>
      <c r="P249" s="120"/>
      <c r="Q249" s="120"/>
    </row>
    <row r="250" spans="6:17" x14ac:dyDescent="0.25">
      <c r="F250" s="120"/>
      <c r="G250" s="121"/>
      <c r="H250" s="120"/>
      <c r="I250" s="121"/>
      <c r="J250" s="121"/>
      <c r="K250" s="53"/>
      <c r="L250" s="120"/>
      <c r="M250" s="120"/>
      <c r="N250" s="120"/>
      <c r="O250" s="120"/>
      <c r="P250" s="120"/>
      <c r="Q250" s="120"/>
    </row>
    <row r="251" spans="6:17" x14ac:dyDescent="0.25">
      <c r="F251" s="120"/>
      <c r="G251" s="121"/>
      <c r="H251" s="120"/>
      <c r="I251" s="121"/>
      <c r="J251" s="121"/>
      <c r="K251" s="53"/>
      <c r="L251" s="120"/>
      <c r="M251" s="120"/>
      <c r="N251" s="120"/>
      <c r="O251" s="120"/>
      <c r="P251" s="120"/>
      <c r="Q251" s="120"/>
    </row>
    <row r="252" spans="6:17" x14ac:dyDescent="0.25">
      <c r="F252" s="120"/>
      <c r="G252" s="121"/>
      <c r="H252" s="120"/>
      <c r="I252" s="121"/>
      <c r="J252" s="121"/>
      <c r="K252" s="53"/>
      <c r="L252" s="120"/>
      <c r="M252" s="120"/>
      <c r="N252" s="120"/>
      <c r="O252" s="120"/>
      <c r="P252" s="120"/>
      <c r="Q252" s="120"/>
    </row>
    <row r="253" spans="6:17" x14ac:dyDescent="0.25">
      <c r="F253" s="120"/>
      <c r="G253" s="121"/>
      <c r="H253" s="120"/>
      <c r="I253" s="121"/>
      <c r="J253" s="121"/>
      <c r="K253" s="53"/>
      <c r="L253" s="120"/>
      <c r="M253" s="120"/>
      <c r="N253" s="120"/>
      <c r="O253" s="120"/>
      <c r="P253" s="120"/>
      <c r="Q253" s="120"/>
    </row>
    <row r="254" spans="6:17" x14ac:dyDescent="0.25">
      <c r="F254" s="120"/>
      <c r="G254" s="121"/>
      <c r="H254" s="120"/>
      <c r="I254" s="121"/>
      <c r="J254" s="121"/>
      <c r="K254" s="53"/>
      <c r="L254" s="120"/>
      <c r="M254" s="120"/>
      <c r="N254" s="120"/>
      <c r="O254" s="120"/>
      <c r="P254" s="120"/>
      <c r="Q254" s="120"/>
    </row>
    <row r="255" spans="6:17" x14ac:dyDescent="0.25">
      <c r="F255" s="120"/>
      <c r="G255" s="121"/>
      <c r="H255" s="120"/>
      <c r="I255" s="121"/>
      <c r="J255" s="121"/>
      <c r="K255" s="53"/>
      <c r="L255" s="120"/>
      <c r="M255" s="120"/>
      <c r="N255" s="120"/>
      <c r="O255" s="120"/>
      <c r="P255" s="120"/>
      <c r="Q255" s="120"/>
    </row>
    <row r="256" spans="6:17" x14ac:dyDescent="0.25">
      <c r="F256" s="120"/>
      <c r="G256" s="121"/>
      <c r="H256" s="120"/>
      <c r="I256" s="121"/>
      <c r="J256" s="121"/>
      <c r="K256" s="53"/>
      <c r="L256" s="120"/>
      <c r="M256" s="120"/>
      <c r="N256" s="120"/>
      <c r="O256" s="120"/>
      <c r="P256" s="120"/>
      <c r="Q256" s="120"/>
    </row>
    <row r="257" spans="6:17" x14ac:dyDescent="0.25">
      <c r="F257" s="120"/>
      <c r="G257" s="121"/>
      <c r="H257" s="120"/>
      <c r="I257" s="121"/>
      <c r="J257" s="121"/>
      <c r="K257" s="53"/>
      <c r="L257" s="120"/>
      <c r="M257" s="120"/>
      <c r="N257" s="120"/>
      <c r="O257" s="120"/>
      <c r="P257" s="120"/>
      <c r="Q257" s="120"/>
    </row>
    <row r="258" spans="6:17" x14ac:dyDescent="0.25">
      <c r="F258" s="120"/>
      <c r="G258" s="121"/>
      <c r="H258" s="120"/>
      <c r="I258" s="121"/>
      <c r="J258" s="121"/>
      <c r="K258" s="53"/>
      <c r="L258" s="120"/>
      <c r="M258" s="120"/>
      <c r="N258" s="120"/>
      <c r="O258" s="120"/>
      <c r="P258" s="120"/>
      <c r="Q258" s="120"/>
    </row>
    <row r="259" spans="6:17" x14ac:dyDescent="0.25">
      <c r="F259" s="120"/>
      <c r="G259" s="121"/>
      <c r="H259" s="120"/>
      <c r="I259" s="121"/>
      <c r="J259" s="121"/>
      <c r="K259" s="53"/>
      <c r="L259" s="120"/>
      <c r="M259" s="120"/>
      <c r="N259" s="120"/>
      <c r="O259" s="120"/>
      <c r="P259" s="120"/>
      <c r="Q259" s="120"/>
    </row>
    <row r="260" spans="6:17" x14ac:dyDescent="0.25">
      <c r="F260" s="120"/>
      <c r="G260" s="121"/>
      <c r="H260" s="120"/>
      <c r="I260" s="121"/>
      <c r="J260" s="121"/>
      <c r="K260" s="53"/>
      <c r="L260" s="120"/>
      <c r="M260" s="120"/>
      <c r="N260" s="120"/>
      <c r="O260" s="120"/>
      <c r="P260" s="120"/>
      <c r="Q260" s="120"/>
    </row>
    <row r="261" spans="6:17" x14ac:dyDescent="0.25">
      <c r="F261" s="120"/>
      <c r="G261" s="121"/>
      <c r="H261" s="120"/>
      <c r="I261" s="121"/>
      <c r="J261" s="121"/>
      <c r="K261" s="53"/>
      <c r="L261" s="120"/>
      <c r="M261" s="120"/>
      <c r="N261" s="120"/>
      <c r="O261" s="120"/>
      <c r="P261" s="120"/>
      <c r="Q261" s="120"/>
    </row>
    <row r="262" spans="6:17" x14ac:dyDescent="0.25">
      <c r="F262" s="120"/>
      <c r="G262" s="121"/>
      <c r="H262" s="120"/>
      <c r="I262" s="121"/>
      <c r="J262" s="121"/>
      <c r="K262" s="53"/>
      <c r="L262" s="120"/>
      <c r="M262" s="120"/>
      <c r="N262" s="120"/>
      <c r="O262" s="120"/>
      <c r="P262" s="120"/>
      <c r="Q262" s="120"/>
    </row>
    <row r="263" spans="6:17" x14ac:dyDescent="0.25">
      <c r="F263" s="120"/>
      <c r="G263" s="121"/>
      <c r="H263" s="120"/>
      <c r="I263" s="121"/>
      <c r="J263" s="121"/>
      <c r="K263" s="53"/>
      <c r="L263" s="120"/>
      <c r="M263" s="120"/>
      <c r="N263" s="120"/>
      <c r="O263" s="120"/>
      <c r="P263" s="120"/>
      <c r="Q263" s="120"/>
    </row>
    <row r="264" spans="6:17" x14ac:dyDescent="0.25">
      <c r="F264" s="120"/>
      <c r="G264" s="121"/>
      <c r="H264" s="120"/>
      <c r="I264" s="121"/>
      <c r="J264" s="121"/>
      <c r="K264" s="53"/>
      <c r="L264" s="120"/>
      <c r="M264" s="120"/>
      <c r="N264" s="120"/>
      <c r="O264" s="120"/>
      <c r="P264" s="120"/>
      <c r="Q264" s="120"/>
    </row>
    <row r="265" spans="6:17" x14ac:dyDescent="0.25">
      <c r="F265" s="120"/>
      <c r="G265" s="121"/>
      <c r="H265" s="120"/>
      <c r="I265" s="121"/>
      <c r="J265" s="121"/>
      <c r="K265" s="53"/>
      <c r="L265" s="120"/>
      <c r="M265" s="120"/>
      <c r="N265" s="120"/>
      <c r="O265" s="120"/>
      <c r="P265" s="120"/>
      <c r="Q265" s="120"/>
    </row>
    <row r="266" spans="6:17" x14ac:dyDescent="0.25">
      <c r="F266" s="120"/>
      <c r="G266" s="121"/>
      <c r="H266" s="120"/>
      <c r="I266" s="121"/>
      <c r="J266" s="121"/>
      <c r="K266" s="53"/>
      <c r="L266" s="120"/>
      <c r="M266" s="120"/>
      <c r="N266" s="120"/>
      <c r="O266" s="120"/>
      <c r="P266" s="120"/>
      <c r="Q266" s="120"/>
    </row>
    <row r="267" spans="6:17" x14ac:dyDescent="0.25">
      <c r="F267" s="120"/>
      <c r="G267" s="121"/>
      <c r="H267" s="120"/>
      <c r="I267" s="121"/>
      <c r="J267" s="121"/>
      <c r="K267" s="53"/>
      <c r="L267" s="120"/>
      <c r="M267" s="120"/>
      <c r="N267" s="120"/>
      <c r="O267" s="120"/>
      <c r="P267" s="120"/>
      <c r="Q267" s="120"/>
    </row>
    <row r="268" spans="6:17" x14ac:dyDescent="0.25">
      <c r="F268" s="120"/>
      <c r="G268" s="121"/>
      <c r="H268" s="120"/>
      <c r="I268" s="121"/>
      <c r="J268" s="121"/>
      <c r="K268" s="53"/>
      <c r="L268" s="120"/>
      <c r="M268" s="120"/>
      <c r="N268" s="120"/>
      <c r="O268" s="120"/>
      <c r="P268" s="120"/>
      <c r="Q268" s="120"/>
    </row>
    <row r="269" spans="6:17" x14ac:dyDescent="0.25">
      <c r="F269" s="120"/>
      <c r="G269" s="121"/>
      <c r="H269" s="120"/>
      <c r="I269" s="121"/>
      <c r="J269" s="121"/>
      <c r="K269" s="53"/>
      <c r="L269" s="120"/>
      <c r="M269" s="120"/>
      <c r="N269" s="120"/>
      <c r="O269" s="120"/>
      <c r="P269" s="120"/>
      <c r="Q269" s="120"/>
    </row>
    <row r="270" spans="6:17" x14ac:dyDescent="0.25">
      <c r="F270" s="120"/>
      <c r="G270" s="121"/>
      <c r="H270" s="120"/>
      <c r="I270" s="121"/>
      <c r="J270" s="121"/>
      <c r="K270" s="53"/>
      <c r="L270" s="120"/>
      <c r="M270" s="120"/>
      <c r="N270" s="120"/>
      <c r="O270" s="120"/>
      <c r="P270" s="120"/>
      <c r="Q270" s="120"/>
    </row>
    <row r="271" spans="6:17" x14ac:dyDescent="0.25">
      <c r="F271" s="120"/>
      <c r="G271" s="121"/>
      <c r="H271" s="120"/>
      <c r="I271" s="121"/>
      <c r="J271" s="121"/>
      <c r="K271" s="53"/>
      <c r="L271" s="120"/>
      <c r="M271" s="120"/>
      <c r="N271" s="120"/>
      <c r="O271" s="120"/>
      <c r="P271" s="120"/>
      <c r="Q271" s="120"/>
    </row>
    <row r="272" spans="6:17" x14ac:dyDescent="0.25">
      <c r="F272" s="120"/>
      <c r="G272" s="121"/>
      <c r="H272" s="120"/>
      <c r="I272" s="121"/>
      <c r="J272" s="121"/>
      <c r="K272" s="53"/>
      <c r="L272" s="120"/>
      <c r="M272" s="120"/>
      <c r="N272" s="120"/>
      <c r="O272" s="120"/>
      <c r="P272" s="120"/>
      <c r="Q272" s="120"/>
    </row>
    <row r="273" spans="6:17" x14ac:dyDescent="0.25">
      <c r="F273" s="120"/>
      <c r="G273" s="121"/>
      <c r="H273" s="120"/>
      <c r="I273" s="121"/>
      <c r="J273" s="121"/>
      <c r="K273" s="53"/>
      <c r="L273" s="120"/>
      <c r="M273" s="120"/>
      <c r="N273" s="120"/>
      <c r="O273" s="120"/>
      <c r="P273" s="120"/>
      <c r="Q273" s="120"/>
    </row>
    <row r="274" spans="6:17" x14ac:dyDescent="0.25">
      <c r="F274" s="120"/>
      <c r="G274" s="121"/>
      <c r="H274" s="120"/>
      <c r="I274" s="121"/>
      <c r="J274" s="121"/>
      <c r="K274" s="53"/>
      <c r="L274" s="120"/>
      <c r="M274" s="120"/>
      <c r="N274" s="120"/>
      <c r="O274" s="120"/>
      <c r="P274" s="120"/>
      <c r="Q274" s="120"/>
    </row>
    <row r="275" spans="6:17" x14ac:dyDescent="0.25">
      <c r="F275" s="120"/>
      <c r="G275" s="121"/>
      <c r="H275" s="120"/>
      <c r="I275" s="121"/>
      <c r="J275" s="121"/>
      <c r="K275" s="53"/>
      <c r="L275" s="120"/>
      <c r="M275" s="120"/>
      <c r="N275" s="120"/>
      <c r="O275" s="120"/>
      <c r="P275" s="120"/>
      <c r="Q275" s="120"/>
    </row>
    <row r="276" spans="6:17" x14ac:dyDescent="0.25">
      <c r="F276" s="120"/>
      <c r="G276" s="121"/>
      <c r="H276" s="120"/>
      <c r="I276" s="121"/>
      <c r="J276" s="121"/>
      <c r="K276" s="53"/>
      <c r="L276" s="120"/>
      <c r="M276" s="120"/>
      <c r="N276" s="120"/>
      <c r="O276" s="120"/>
      <c r="P276" s="120"/>
      <c r="Q276" s="120"/>
    </row>
    <row r="277" spans="6:17" x14ac:dyDescent="0.25">
      <c r="F277" s="120"/>
      <c r="G277" s="121"/>
      <c r="H277" s="120"/>
      <c r="I277" s="121"/>
      <c r="J277" s="121"/>
      <c r="K277" s="53"/>
      <c r="L277" s="120"/>
      <c r="M277" s="120"/>
      <c r="N277" s="120"/>
      <c r="O277" s="120"/>
      <c r="P277" s="120"/>
      <c r="Q277" s="120"/>
    </row>
    <row r="278" spans="6:17" x14ac:dyDescent="0.25">
      <c r="F278" s="120"/>
      <c r="G278" s="121"/>
      <c r="H278" s="120"/>
      <c r="I278" s="121"/>
      <c r="J278" s="121"/>
      <c r="K278" s="53"/>
      <c r="L278" s="120"/>
      <c r="M278" s="120"/>
      <c r="N278" s="120"/>
      <c r="O278" s="120"/>
      <c r="P278" s="120"/>
      <c r="Q278" s="120"/>
    </row>
    <row r="279" spans="6:17" x14ac:dyDescent="0.25">
      <c r="F279" s="120"/>
      <c r="G279" s="121"/>
      <c r="H279" s="120"/>
      <c r="I279" s="121"/>
      <c r="J279" s="121"/>
      <c r="K279" s="53"/>
      <c r="L279" s="120"/>
      <c r="M279" s="120"/>
      <c r="N279" s="120"/>
      <c r="O279" s="120"/>
      <c r="P279" s="120"/>
      <c r="Q279" s="120"/>
    </row>
    <row r="280" spans="6:17" x14ac:dyDescent="0.25">
      <c r="F280" s="120"/>
      <c r="G280" s="121"/>
      <c r="H280" s="120"/>
      <c r="I280" s="121"/>
      <c r="J280" s="121"/>
      <c r="K280" s="53"/>
      <c r="L280" s="120"/>
      <c r="M280" s="120"/>
      <c r="N280" s="120"/>
      <c r="O280" s="120"/>
      <c r="P280" s="120"/>
      <c r="Q280" s="120"/>
    </row>
    <row r="281" spans="6:17" x14ac:dyDescent="0.25">
      <c r="F281" s="120"/>
      <c r="G281" s="121"/>
      <c r="H281" s="120"/>
      <c r="I281" s="121"/>
      <c r="J281" s="121"/>
      <c r="K281" s="53"/>
      <c r="L281" s="120"/>
      <c r="M281" s="120"/>
      <c r="N281" s="120"/>
      <c r="O281" s="120"/>
      <c r="P281" s="120"/>
      <c r="Q281" s="120"/>
    </row>
    <row r="282" spans="6:17" x14ac:dyDescent="0.25">
      <c r="F282" s="120"/>
      <c r="G282" s="121"/>
      <c r="H282" s="120"/>
      <c r="I282" s="121"/>
      <c r="J282" s="121"/>
      <c r="K282" s="53"/>
      <c r="L282" s="120"/>
      <c r="M282" s="120"/>
      <c r="N282" s="120"/>
      <c r="O282" s="120"/>
      <c r="P282" s="120"/>
      <c r="Q282" s="120"/>
    </row>
    <row r="283" spans="6:17" x14ac:dyDescent="0.25">
      <c r="F283" s="120"/>
      <c r="G283" s="121"/>
      <c r="H283" s="120"/>
      <c r="I283" s="121"/>
      <c r="J283" s="121"/>
      <c r="K283" s="53"/>
      <c r="L283" s="120"/>
      <c r="M283" s="120"/>
      <c r="N283" s="120"/>
      <c r="O283" s="120"/>
      <c r="P283" s="120"/>
      <c r="Q283" s="120"/>
    </row>
    <row r="284" spans="6:17" x14ac:dyDescent="0.25">
      <c r="F284" s="120"/>
      <c r="G284" s="121"/>
      <c r="H284" s="120"/>
      <c r="I284" s="121"/>
      <c r="J284" s="121"/>
      <c r="K284" s="53"/>
      <c r="L284" s="120"/>
      <c r="M284" s="120"/>
      <c r="N284" s="120"/>
      <c r="O284" s="120"/>
      <c r="P284" s="120"/>
      <c r="Q284" s="120"/>
    </row>
    <row r="285" spans="6:17" x14ac:dyDescent="0.25">
      <c r="F285" s="120"/>
      <c r="G285" s="121"/>
      <c r="H285" s="120"/>
      <c r="I285" s="121"/>
      <c r="J285" s="121"/>
      <c r="K285" s="53"/>
      <c r="L285" s="120"/>
      <c r="M285" s="120"/>
      <c r="N285" s="120"/>
      <c r="O285" s="120"/>
      <c r="P285" s="120"/>
      <c r="Q285" s="120"/>
    </row>
    <row r="286" spans="6:17" x14ac:dyDescent="0.25">
      <c r="F286" s="120"/>
      <c r="G286" s="121"/>
      <c r="H286" s="120"/>
      <c r="I286" s="121"/>
      <c r="J286" s="121"/>
      <c r="K286" s="53"/>
      <c r="L286" s="120"/>
      <c r="M286" s="120"/>
      <c r="N286" s="120"/>
      <c r="O286" s="120"/>
      <c r="P286" s="120"/>
      <c r="Q286" s="120"/>
    </row>
    <row r="287" spans="6:17" x14ac:dyDescent="0.25">
      <c r="F287" s="120"/>
      <c r="G287" s="121"/>
      <c r="H287" s="120"/>
      <c r="I287" s="121"/>
      <c r="J287" s="121"/>
      <c r="K287" s="53"/>
      <c r="L287" s="120"/>
      <c r="M287" s="120"/>
      <c r="N287" s="120"/>
      <c r="O287" s="120"/>
      <c r="P287" s="120"/>
      <c r="Q287" s="120"/>
    </row>
    <row r="288" spans="6:17" x14ac:dyDescent="0.25">
      <c r="F288" s="120"/>
      <c r="G288" s="121"/>
      <c r="H288" s="120"/>
      <c r="I288" s="121"/>
      <c r="J288" s="121"/>
      <c r="K288" s="53"/>
      <c r="L288" s="120"/>
      <c r="M288" s="120"/>
      <c r="N288" s="120"/>
      <c r="O288" s="120"/>
      <c r="P288" s="120"/>
      <c r="Q288" s="120"/>
    </row>
    <row r="289" spans="6:17" x14ac:dyDescent="0.25">
      <c r="F289" s="120"/>
      <c r="G289" s="121"/>
      <c r="H289" s="120"/>
      <c r="I289" s="121"/>
      <c r="J289" s="121"/>
      <c r="K289" s="53"/>
      <c r="L289" s="120"/>
      <c r="M289" s="120"/>
      <c r="N289" s="120"/>
      <c r="O289" s="120"/>
      <c r="P289" s="120"/>
      <c r="Q289" s="120"/>
    </row>
    <row r="290" spans="6:17" x14ac:dyDescent="0.25">
      <c r="F290" s="120"/>
      <c r="G290" s="121"/>
      <c r="H290" s="120"/>
      <c r="I290" s="121"/>
      <c r="J290" s="121"/>
      <c r="K290" s="53"/>
      <c r="L290" s="120"/>
      <c r="M290" s="120"/>
      <c r="N290" s="120"/>
      <c r="O290" s="120"/>
      <c r="P290" s="120"/>
      <c r="Q290" s="120"/>
    </row>
    <row r="291" spans="6:17" x14ac:dyDescent="0.25">
      <c r="F291" s="120"/>
      <c r="G291" s="121"/>
      <c r="H291" s="120"/>
      <c r="I291" s="121"/>
      <c r="J291" s="121"/>
      <c r="K291" s="53"/>
      <c r="L291" s="120"/>
      <c r="M291" s="120"/>
      <c r="N291" s="120"/>
      <c r="O291" s="120"/>
      <c r="P291" s="120"/>
      <c r="Q291" s="120"/>
    </row>
    <row r="292" spans="6:17" x14ac:dyDescent="0.25">
      <c r="F292" s="120"/>
      <c r="G292" s="121"/>
      <c r="H292" s="120"/>
      <c r="I292" s="121"/>
      <c r="J292" s="121"/>
      <c r="K292" s="53"/>
      <c r="L292" s="120"/>
      <c r="M292" s="120"/>
      <c r="N292" s="120"/>
      <c r="O292" s="120"/>
      <c r="P292" s="120"/>
      <c r="Q292" s="120"/>
    </row>
    <row r="293" spans="6:17" x14ac:dyDescent="0.25">
      <c r="F293" s="120"/>
      <c r="G293" s="121"/>
      <c r="H293" s="120"/>
      <c r="I293" s="121"/>
      <c r="J293" s="121"/>
      <c r="K293" s="53"/>
      <c r="L293" s="120"/>
      <c r="M293" s="120"/>
      <c r="N293" s="120"/>
      <c r="O293" s="120"/>
      <c r="P293" s="120"/>
      <c r="Q293" s="120"/>
    </row>
    <row r="294" spans="6:17" x14ac:dyDescent="0.25">
      <c r="F294" s="120"/>
      <c r="G294" s="121"/>
      <c r="H294" s="120"/>
      <c r="I294" s="121"/>
      <c r="J294" s="121"/>
      <c r="K294" s="53"/>
      <c r="L294" s="120"/>
      <c r="M294" s="120"/>
      <c r="N294" s="120"/>
      <c r="O294" s="120"/>
      <c r="P294" s="120"/>
      <c r="Q294" s="120"/>
    </row>
    <row r="295" spans="6:17" x14ac:dyDescent="0.25">
      <c r="F295" s="120"/>
      <c r="G295" s="121"/>
      <c r="H295" s="120"/>
      <c r="I295" s="121"/>
      <c r="J295" s="121"/>
      <c r="K295" s="53"/>
      <c r="L295" s="120"/>
      <c r="M295" s="120"/>
      <c r="N295" s="120"/>
      <c r="O295" s="120"/>
      <c r="P295" s="120"/>
      <c r="Q295" s="120"/>
    </row>
    <row r="296" spans="6:17" x14ac:dyDescent="0.25">
      <c r="F296" s="120"/>
      <c r="G296" s="121"/>
      <c r="H296" s="120"/>
      <c r="I296" s="121"/>
      <c r="J296" s="121"/>
      <c r="K296" s="53"/>
      <c r="L296" s="120"/>
      <c r="M296" s="120"/>
      <c r="N296" s="120"/>
      <c r="O296" s="120"/>
      <c r="P296" s="120"/>
      <c r="Q296" s="120"/>
    </row>
    <row r="297" spans="6:17" x14ac:dyDescent="0.25">
      <c r="F297" s="120"/>
      <c r="G297" s="121"/>
      <c r="H297" s="120"/>
      <c r="I297" s="121"/>
      <c r="J297" s="121"/>
      <c r="K297" s="53"/>
      <c r="L297" s="120"/>
      <c r="M297" s="120"/>
      <c r="N297" s="120"/>
      <c r="O297" s="120"/>
      <c r="P297" s="120"/>
      <c r="Q297" s="120"/>
    </row>
    <row r="298" spans="6:17" x14ac:dyDescent="0.25">
      <c r="F298" s="120"/>
      <c r="G298" s="121"/>
      <c r="H298" s="120"/>
      <c r="I298" s="121"/>
      <c r="J298" s="121"/>
      <c r="K298" s="53"/>
      <c r="L298" s="120"/>
      <c r="M298" s="120"/>
      <c r="N298" s="120"/>
      <c r="O298" s="120"/>
      <c r="P298" s="120"/>
      <c r="Q298" s="120"/>
    </row>
    <row r="299" spans="6:17" x14ac:dyDescent="0.25">
      <c r="F299" s="120"/>
      <c r="G299" s="121"/>
      <c r="H299" s="120"/>
      <c r="I299" s="121"/>
      <c r="J299" s="121"/>
      <c r="K299" s="53"/>
      <c r="L299" s="120"/>
      <c r="M299" s="120"/>
      <c r="N299" s="120"/>
      <c r="O299" s="120"/>
      <c r="P299" s="120"/>
      <c r="Q299" s="120"/>
    </row>
    <row r="300" spans="6:17" x14ac:dyDescent="0.25">
      <c r="F300" s="120"/>
      <c r="G300" s="121"/>
      <c r="H300" s="120"/>
      <c r="I300" s="121"/>
      <c r="J300" s="121"/>
      <c r="K300" s="53"/>
      <c r="L300" s="120"/>
      <c r="M300" s="120"/>
      <c r="N300" s="120"/>
      <c r="O300" s="120"/>
      <c r="P300" s="120"/>
      <c r="Q300" s="120"/>
    </row>
    <row r="301" spans="6:17" x14ac:dyDescent="0.25">
      <c r="F301" s="120"/>
      <c r="G301" s="121"/>
      <c r="H301" s="120"/>
      <c r="I301" s="121"/>
      <c r="J301" s="121"/>
      <c r="K301" s="53"/>
      <c r="L301" s="120"/>
      <c r="M301" s="120"/>
      <c r="N301" s="120"/>
      <c r="O301" s="120"/>
      <c r="P301" s="120"/>
      <c r="Q301" s="120"/>
    </row>
    <row r="302" spans="6:17" x14ac:dyDescent="0.25">
      <c r="F302" s="120"/>
      <c r="G302" s="121"/>
      <c r="H302" s="120"/>
      <c r="I302" s="121"/>
      <c r="J302" s="121"/>
      <c r="K302" s="53"/>
      <c r="L302" s="120"/>
      <c r="M302" s="120"/>
      <c r="N302" s="120"/>
      <c r="O302" s="120"/>
      <c r="P302" s="120"/>
      <c r="Q302" s="120"/>
    </row>
    <row r="303" spans="6:17" x14ac:dyDescent="0.25">
      <c r="F303" s="120"/>
      <c r="G303" s="121"/>
      <c r="H303" s="120"/>
      <c r="I303" s="121"/>
      <c r="J303" s="121"/>
      <c r="K303" s="53"/>
      <c r="L303" s="120"/>
      <c r="M303" s="120"/>
      <c r="N303" s="120"/>
      <c r="O303" s="120"/>
      <c r="P303" s="120"/>
      <c r="Q303" s="120"/>
    </row>
    <row r="304" spans="6:17" x14ac:dyDescent="0.25">
      <c r="F304" s="120"/>
      <c r="G304" s="121"/>
      <c r="H304" s="120"/>
      <c r="I304" s="121"/>
      <c r="J304" s="121"/>
      <c r="K304" s="53"/>
      <c r="L304" s="120"/>
      <c r="M304" s="120"/>
      <c r="N304" s="120"/>
      <c r="O304" s="120"/>
      <c r="P304" s="120"/>
      <c r="Q304" s="120"/>
    </row>
    <row r="305" spans="6:17" x14ac:dyDescent="0.25">
      <c r="F305" s="120"/>
      <c r="G305" s="121"/>
      <c r="H305" s="120"/>
      <c r="I305" s="121"/>
      <c r="J305" s="121"/>
      <c r="K305" s="53"/>
      <c r="L305" s="120"/>
      <c r="M305" s="120"/>
      <c r="N305" s="120"/>
      <c r="O305" s="120"/>
      <c r="P305" s="120"/>
      <c r="Q305" s="120"/>
    </row>
    <row r="306" spans="6:17" x14ac:dyDescent="0.25">
      <c r="F306" s="120"/>
      <c r="G306" s="121"/>
      <c r="H306" s="120"/>
      <c r="I306" s="121"/>
      <c r="J306" s="121"/>
      <c r="K306" s="53"/>
      <c r="L306" s="120"/>
      <c r="M306" s="120"/>
      <c r="N306" s="120"/>
      <c r="O306" s="120"/>
      <c r="P306" s="120"/>
      <c r="Q306" s="120"/>
    </row>
    <row r="307" spans="6:17" x14ac:dyDescent="0.25">
      <c r="F307" s="120"/>
      <c r="G307" s="121"/>
      <c r="H307" s="120"/>
      <c r="I307" s="121"/>
      <c r="J307" s="121"/>
      <c r="K307" s="53"/>
      <c r="L307" s="120"/>
      <c r="M307" s="120"/>
      <c r="N307" s="120"/>
      <c r="O307" s="120"/>
      <c r="P307" s="120"/>
      <c r="Q307" s="120"/>
    </row>
    <row r="308" spans="6:17" x14ac:dyDescent="0.25">
      <c r="F308" s="120"/>
      <c r="G308" s="121"/>
      <c r="H308" s="120"/>
      <c r="I308" s="121"/>
      <c r="J308" s="121"/>
      <c r="K308" s="53"/>
      <c r="L308" s="120"/>
      <c r="M308" s="120"/>
      <c r="N308" s="120"/>
      <c r="O308" s="120"/>
      <c r="P308" s="120"/>
      <c r="Q308" s="120"/>
    </row>
    <row r="309" spans="6:17" x14ac:dyDescent="0.25">
      <c r="F309" s="120"/>
      <c r="G309" s="121"/>
      <c r="H309" s="120"/>
      <c r="I309" s="121"/>
      <c r="J309" s="121"/>
      <c r="K309" s="53"/>
      <c r="L309" s="120"/>
      <c r="M309" s="120"/>
      <c r="N309" s="120"/>
      <c r="O309" s="120"/>
      <c r="P309" s="120"/>
      <c r="Q309" s="120"/>
    </row>
    <row r="310" spans="6:17" x14ac:dyDescent="0.25">
      <c r="F310" s="120"/>
      <c r="G310" s="121"/>
      <c r="H310" s="120"/>
      <c r="I310" s="121"/>
      <c r="J310" s="121"/>
      <c r="K310" s="53"/>
      <c r="L310" s="120"/>
      <c r="M310" s="120"/>
      <c r="N310" s="120"/>
      <c r="O310" s="120"/>
      <c r="P310" s="120"/>
      <c r="Q310" s="120"/>
    </row>
    <row r="311" spans="6:17" x14ac:dyDescent="0.25">
      <c r="F311" s="120"/>
      <c r="G311" s="121"/>
      <c r="H311" s="120"/>
      <c r="I311" s="121"/>
      <c r="J311" s="121"/>
      <c r="K311" s="53"/>
      <c r="L311" s="120"/>
      <c r="M311" s="120"/>
      <c r="N311" s="120"/>
      <c r="O311" s="120"/>
      <c r="P311" s="120"/>
      <c r="Q311" s="120"/>
    </row>
    <row r="312" spans="6:17" x14ac:dyDescent="0.25">
      <c r="F312" s="120"/>
      <c r="G312" s="121"/>
      <c r="H312" s="120"/>
      <c r="I312" s="121"/>
      <c r="J312" s="121"/>
      <c r="K312" s="53"/>
      <c r="L312" s="120"/>
      <c r="M312" s="120"/>
      <c r="N312" s="120"/>
      <c r="O312" s="120"/>
      <c r="P312" s="120"/>
      <c r="Q312" s="120"/>
    </row>
    <row r="313" spans="6:17" x14ac:dyDescent="0.25">
      <c r="F313" s="120"/>
      <c r="G313" s="121"/>
      <c r="H313" s="120"/>
      <c r="I313" s="121"/>
      <c r="J313" s="121"/>
      <c r="K313" s="53"/>
      <c r="L313" s="120"/>
      <c r="M313" s="120"/>
      <c r="N313" s="120"/>
      <c r="O313" s="120"/>
      <c r="P313" s="120"/>
      <c r="Q313" s="120"/>
    </row>
    <row r="314" spans="6:17" x14ac:dyDescent="0.25">
      <c r="F314" s="120"/>
      <c r="G314" s="121"/>
      <c r="H314" s="120"/>
      <c r="I314" s="121"/>
      <c r="J314" s="121"/>
      <c r="K314" s="53"/>
      <c r="L314" s="120"/>
      <c r="M314" s="120"/>
      <c r="N314" s="120"/>
      <c r="O314" s="120"/>
      <c r="P314" s="120"/>
      <c r="Q314" s="120"/>
    </row>
    <row r="315" spans="6:17" x14ac:dyDescent="0.25">
      <c r="F315" s="120"/>
      <c r="G315" s="121"/>
      <c r="H315" s="120"/>
      <c r="I315" s="121"/>
      <c r="J315" s="121"/>
      <c r="K315" s="53"/>
      <c r="L315" s="120"/>
      <c r="M315" s="120"/>
      <c r="N315" s="120"/>
      <c r="O315" s="120"/>
      <c r="P315" s="120"/>
      <c r="Q315" s="120"/>
    </row>
    <row r="316" spans="6:17" x14ac:dyDescent="0.25">
      <c r="F316" s="120"/>
      <c r="G316" s="121"/>
      <c r="H316" s="120"/>
      <c r="I316" s="121"/>
      <c r="J316" s="121"/>
      <c r="K316" s="53"/>
      <c r="L316" s="120"/>
      <c r="M316" s="120"/>
      <c r="N316" s="120"/>
      <c r="O316" s="120"/>
      <c r="P316" s="120"/>
      <c r="Q316" s="120"/>
    </row>
    <row r="317" spans="6:17" x14ac:dyDescent="0.25">
      <c r="F317" s="120"/>
      <c r="G317" s="121"/>
      <c r="H317" s="120"/>
      <c r="I317" s="121"/>
      <c r="J317" s="121"/>
      <c r="K317" s="53"/>
      <c r="L317" s="120"/>
      <c r="M317" s="120"/>
      <c r="N317" s="120"/>
      <c r="O317" s="120"/>
      <c r="P317" s="120"/>
      <c r="Q317" s="120"/>
    </row>
    <row r="318" spans="6:17" x14ac:dyDescent="0.25">
      <c r="F318" s="120"/>
      <c r="G318" s="121"/>
      <c r="H318" s="120"/>
      <c r="I318" s="121"/>
      <c r="J318" s="121"/>
      <c r="K318" s="53"/>
      <c r="L318" s="120"/>
      <c r="M318" s="120"/>
      <c r="N318" s="120"/>
      <c r="O318" s="120"/>
      <c r="P318" s="120"/>
      <c r="Q318" s="120"/>
    </row>
    <row r="319" spans="6:17" x14ac:dyDescent="0.25">
      <c r="F319" s="120"/>
      <c r="G319" s="121"/>
      <c r="H319" s="120"/>
      <c r="I319" s="121"/>
      <c r="J319" s="121"/>
      <c r="K319" s="53"/>
      <c r="L319" s="120"/>
      <c r="M319" s="120"/>
      <c r="N319" s="120"/>
      <c r="O319" s="120"/>
      <c r="P319" s="120"/>
      <c r="Q319" s="120"/>
    </row>
    <row r="320" spans="6:17" x14ac:dyDescent="0.25">
      <c r="F320" s="120"/>
      <c r="G320" s="121"/>
      <c r="H320" s="120"/>
      <c r="I320" s="121"/>
      <c r="J320" s="121"/>
      <c r="K320" s="53"/>
      <c r="L320" s="120"/>
      <c r="M320" s="120"/>
      <c r="N320" s="120"/>
      <c r="O320" s="120"/>
      <c r="P320" s="120"/>
      <c r="Q320" s="120"/>
    </row>
    <row r="321" spans="6:17" x14ac:dyDescent="0.25">
      <c r="F321" s="120"/>
      <c r="G321" s="121"/>
      <c r="H321" s="120"/>
      <c r="I321" s="121"/>
      <c r="J321" s="121"/>
      <c r="K321" s="53"/>
      <c r="L321" s="120"/>
      <c r="M321" s="120"/>
      <c r="N321" s="120"/>
      <c r="O321" s="120"/>
      <c r="P321" s="120"/>
      <c r="Q321" s="120"/>
    </row>
    <row r="322" spans="6:17" x14ac:dyDescent="0.25">
      <c r="F322" s="120"/>
      <c r="G322" s="121"/>
      <c r="H322" s="120"/>
      <c r="I322" s="121"/>
      <c r="J322" s="121"/>
      <c r="K322" s="53"/>
      <c r="L322" s="120"/>
      <c r="M322" s="120"/>
      <c r="N322" s="120"/>
      <c r="O322" s="120"/>
      <c r="P322" s="120"/>
      <c r="Q322" s="120"/>
    </row>
    <row r="323" spans="6:17" x14ac:dyDescent="0.25">
      <c r="F323" s="120"/>
      <c r="G323" s="121"/>
      <c r="H323" s="120"/>
      <c r="I323" s="121"/>
      <c r="J323" s="121"/>
      <c r="K323" s="53"/>
      <c r="L323" s="120"/>
      <c r="M323" s="120"/>
      <c r="N323" s="120"/>
      <c r="O323" s="120"/>
      <c r="P323" s="120"/>
      <c r="Q323" s="120"/>
    </row>
    <row r="324" spans="6:17" x14ac:dyDescent="0.25">
      <c r="F324" s="120"/>
      <c r="G324" s="121"/>
      <c r="H324" s="120"/>
      <c r="I324" s="121"/>
      <c r="J324" s="121"/>
      <c r="K324" s="53"/>
      <c r="L324" s="120"/>
      <c r="M324" s="120"/>
      <c r="N324" s="120"/>
      <c r="O324" s="120"/>
      <c r="P324" s="120"/>
      <c r="Q324" s="120"/>
    </row>
    <row r="325" spans="6:17" x14ac:dyDescent="0.25">
      <c r="F325" s="120"/>
      <c r="G325" s="121"/>
      <c r="H325" s="120"/>
      <c r="I325" s="121"/>
      <c r="J325" s="121"/>
      <c r="K325" s="53"/>
      <c r="L325" s="120"/>
      <c r="M325" s="120"/>
      <c r="N325" s="120"/>
      <c r="O325" s="120"/>
      <c r="P325" s="120"/>
      <c r="Q325" s="120"/>
    </row>
    <row r="326" spans="6:17" x14ac:dyDescent="0.25">
      <c r="F326" s="120"/>
      <c r="G326" s="121"/>
      <c r="H326" s="120"/>
      <c r="I326" s="121"/>
      <c r="J326" s="121"/>
      <c r="K326" s="53"/>
      <c r="L326" s="120"/>
      <c r="M326" s="120"/>
      <c r="N326" s="120"/>
      <c r="O326" s="120"/>
      <c r="P326" s="120"/>
      <c r="Q326" s="120"/>
    </row>
    <row r="327" spans="6:17" x14ac:dyDescent="0.25">
      <c r="F327" s="120"/>
      <c r="G327" s="121"/>
      <c r="H327" s="120"/>
      <c r="I327" s="121"/>
      <c r="J327" s="121"/>
      <c r="K327" s="53"/>
      <c r="L327" s="120"/>
      <c r="M327" s="120"/>
      <c r="N327" s="120"/>
      <c r="O327" s="120"/>
      <c r="P327" s="120"/>
      <c r="Q327" s="120"/>
    </row>
    <row r="328" spans="6:17" x14ac:dyDescent="0.25">
      <c r="F328" s="120"/>
      <c r="G328" s="121"/>
      <c r="H328" s="120"/>
      <c r="I328" s="121"/>
      <c r="J328" s="121"/>
      <c r="K328" s="53"/>
      <c r="L328" s="120"/>
      <c r="M328" s="120"/>
      <c r="N328" s="120"/>
      <c r="O328" s="120"/>
      <c r="P328" s="120"/>
      <c r="Q328" s="120"/>
    </row>
    <row r="329" spans="6:17" x14ac:dyDescent="0.25">
      <c r="F329" s="120"/>
      <c r="G329" s="121"/>
      <c r="H329" s="120"/>
      <c r="I329" s="121"/>
      <c r="J329" s="121"/>
      <c r="K329" s="53"/>
      <c r="L329" s="120"/>
      <c r="M329" s="120"/>
      <c r="N329" s="120"/>
      <c r="O329" s="120"/>
      <c r="P329" s="120"/>
      <c r="Q329" s="120"/>
    </row>
    <row r="330" spans="6:17" x14ac:dyDescent="0.25">
      <c r="F330" s="120"/>
      <c r="G330" s="121"/>
      <c r="H330" s="120"/>
      <c r="I330" s="121"/>
      <c r="J330" s="121"/>
      <c r="K330" s="53"/>
      <c r="L330" s="120"/>
      <c r="M330" s="120"/>
      <c r="N330" s="120"/>
      <c r="O330" s="120"/>
      <c r="P330" s="120"/>
      <c r="Q330" s="120"/>
    </row>
    <row r="331" spans="6:17" x14ac:dyDescent="0.25">
      <c r="F331" s="120"/>
      <c r="G331" s="121"/>
      <c r="H331" s="120"/>
      <c r="I331" s="121"/>
      <c r="J331" s="121"/>
      <c r="K331" s="53"/>
      <c r="L331" s="120"/>
      <c r="M331" s="120"/>
      <c r="N331" s="120"/>
      <c r="O331" s="120"/>
      <c r="P331" s="120"/>
      <c r="Q331" s="120"/>
    </row>
    <row r="332" spans="6:17" x14ac:dyDescent="0.25">
      <c r="F332" s="120"/>
      <c r="G332" s="121"/>
      <c r="H332" s="120"/>
      <c r="I332" s="121"/>
      <c r="J332" s="121"/>
      <c r="K332" s="53"/>
      <c r="L332" s="120"/>
      <c r="M332" s="120"/>
      <c r="N332" s="120"/>
      <c r="O332" s="120"/>
      <c r="P332" s="120"/>
      <c r="Q332" s="120"/>
    </row>
    <row r="333" spans="6:17" x14ac:dyDescent="0.25">
      <c r="F333" s="120"/>
      <c r="G333" s="121"/>
      <c r="H333" s="120"/>
      <c r="I333" s="121"/>
      <c r="J333" s="121"/>
      <c r="K333" s="53"/>
      <c r="L333" s="120"/>
      <c r="M333" s="120"/>
      <c r="N333" s="120"/>
      <c r="O333" s="120"/>
      <c r="P333" s="120"/>
      <c r="Q333" s="120"/>
    </row>
    <row r="334" spans="6:17" x14ac:dyDescent="0.25">
      <c r="F334" s="120"/>
      <c r="G334" s="121"/>
      <c r="H334" s="120"/>
      <c r="I334" s="121"/>
      <c r="J334" s="121"/>
      <c r="K334" s="53"/>
      <c r="L334" s="120"/>
      <c r="M334" s="120"/>
      <c r="N334" s="120"/>
      <c r="O334" s="120"/>
      <c r="P334" s="120"/>
      <c r="Q334" s="120"/>
    </row>
    <row r="335" spans="6:17" x14ac:dyDescent="0.25">
      <c r="F335" s="120"/>
      <c r="G335" s="121"/>
      <c r="H335" s="120"/>
      <c r="I335" s="121"/>
      <c r="J335" s="121"/>
      <c r="K335" s="53"/>
      <c r="L335" s="120"/>
      <c r="M335" s="120"/>
      <c r="N335" s="120"/>
      <c r="O335" s="120"/>
      <c r="P335" s="120"/>
      <c r="Q335" s="120"/>
    </row>
    <row r="336" spans="6:17" x14ac:dyDescent="0.25">
      <c r="F336" s="120"/>
      <c r="G336" s="121"/>
      <c r="H336" s="120"/>
      <c r="I336" s="121"/>
      <c r="J336" s="121"/>
      <c r="K336" s="53"/>
      <c r="L336" s="120"/>
      <c r="M336" s="120"/>
      <c r="N336" s="120"/>
      <c r="O336" s="120"/>
      <c r="P336" s="120"/>
      <c r="Q336" s="120"/>
    </row>
    <row r="337" spans="6:17" x14ac:dyDescent="0.25">
      <c r="F337" s="120"/>
      <c r="G337" s="121"/>
      <c r="H337" s="120"/>
      <c r="I337" s="121"/>
      <c r="J337" s="121"/>
      <c r="K337" s="53"/>
      <c r="L337" s="120"/>
      <c r="M337" s="120"/>
      <c r="N337" s="120"/>
      <c r="O337" s="120"/>
      <c r="P337" s="120"/>
      <c r="Q337" s="120"/>
    </row>
    <row r="338" spans="6:17" x14ac:dyDescent="0.25">
      <c r="F338" s="120"/>
      <c r="G338" s="121"/>
      <c r="H338" s="120"/>
      <c r="I338" s="121"/>
      <c r="J338" s="121"/>
      <c r="K338" s="53"/>
      <c r="L338" s="120"/>
      <c r="M338" s="120"/>
      <c r="N338" s="120"/>
      <c r="O338" s="120"/>
      <c r="P338" s="120"/>
      <c r="Q338" s="120"/>
    </row>
    <row r="339" spans="6:17" x14ac:dyDescent="0.25">
      <c r="F339" s="120"/>
      <c r="G339" s="121"/>
      <c r="H339" s="120"/>
      <c r="I339" s="121"/>
      <c r="J339" s="121"/>
      <c r="K339" s="53"/>
      <c r="L339" s="120"/>
      <c r="M339" s="120"/>
      <c r="N339" s="120"/>
      <c r="O339" s="120"/>
      <c r="P339" s="120"/>
      <c r="Q339" s="120"/>
    </row>
    <row r="340" spans="6:17" x14ac:dyDescent="0.25">
      <c r="F340" s="120"/>
      <c r="G340" s="121"/>
      <c r="H340" s="120"/>
      <c r="I340" s="121"/>
      <c r="J340" s="121"/>
      <c r="K340" s="53"/>
      <c r="L340" s="120"/>
      <c r="M340" s="120"/>
      <c r="N340" s="120"/>
      <c r="O340" s="120"/>
      <c r="P340" s="120"/>
      <c r="Q340" s="120"/>
    </row>
    <row r="341" spans="6:17" x14ac:dyDescent="0.25">
      <c r="F341" s="120"/>
      <c r="G341" s="121"/>
      <c r="H341" s="120"/>
      <c r="I341" s="121"/>
      <c r="J341" s="121"/>
      <c r="K341" s="53"/>
      <c r="L341" s="120"/>
      <c r="M341" s="120"/>
      <c r="N341" s="120"/>
      <c r="O341" s="120"/>
      <c r="P341" s="120"/>
      <c r="Q341" s="120"/>
    </row>
    <row r="342" spans="6:17" x14ac:dyDescent="0.25">
      <c r="F342" s="120"/>
      <c r="G342" s="121"/>
      <c r="H342" s="120"/>
      <c r="I342" s="121"/>
      <c r="J342" s="121"/>
      <c r="K342" s="53"/>
      <c r="L342" s="120"/>
      <c r="M342" s="120"/>
      <c r="N342" s="120"/>
      <c r="O342" s="120"/>
      <c r="P342" s="120"/>
      <c r="Q342" s="120"/>
    </row>
    <row r="343" spans="6:17" x14ac:dyDescent="0.25">
      <c r="F343" s="120"/>
      <c r="G343" s="121"/>
      <c r="H343" s="120"/>
      <c r="I343" s="121"/>
      <c r="J343" s="121"/>
      <c r="K343" s="53"/>
      <c r="L343" s="120"/>
      <c r="M343" s="120"/>
      <c r="N343" s="120"/>
      <c r="O343" s="120"/>
      <c r="P343" s="120"/>
      <c r="Q343" s="120"/>
    </row>
    <row r="344" spans="6:17" x14ac:dyDescent="0.25">
      <c r="F344" s="120"/>
      <c r="G344" s="121"/>
      <c r="H344" s="120"/>
      <c r="I344" s="121"/>
      <c r="J344" s="121"/>
      <c r="K344" s="53"/>
      <c r="L344" s="120"/>
      <c r="M344" s="120"/>
      <c r="N344" s="120"/>
      <c r="O344" s="120"/>
      <c r="P344" s="120"/>
      <c r="Q344" s="120"/>
    </row>
    <row r="345" spans="6:17" x14ac:dyDescent="0.25">
      <c r="F345" s="120"/>
      <c r="G345" s="121"/>
      <c r="H345" s="120"/>
      <c r="I345" s="121"/>
      <c r="J345" s="121"/>
      <c r="K345" s="53"/>
      <c r="L345" s="120"/>
      <c r="M345" s="120"/>
      <c r="N345" s="120"/>
      <c r="O345" s="120"/>
      <c r="P345" s="120"/>
      <c r="Q345" s="120"/>
    </row>
    <row r="346" spans="6:17" x14ac:dyDescent="0.25">
      <c r="F346" s="120"/>
      <c r="G346" s="121"/>
      <c r="H346" s="120"/>
      <c r="I346" s="121"/>
      <c r="J346" s="121"/>
      <c r="K346" s="53"/>
      <c r="L346" s="120"/>
      <c r="M346" s="120"/>
      <c r="N346" s="120"/>
      <c r="O346" s="120"/>
      <c r="P346" s="120"/>
      <c r="Q346" s="120"/>
    </row>
    <row r="347" spans="6:17" x14ac:dyDescent="0.25">
      <c r="F347" s="120"/>
      <c r="G347" s="121"/>
      <c r="H347" s="120"/>
      <c r="I347" s="121"/>
      <c r="J347" s="121"/>
      <c r="K347" s="53"/>
      <c r="L347" s="120"/>
      <c r="M347" s="120"/>
      <c r="N347" s="120"/>
      <c r="O347" s="120"/>
      <c r="P347" s="120"/>
      <c r="Q347" s="120"/>
    </row>
    <row r="348" spans="6:17" x14ac:dyDescent="0.25">
      <c r="F348" s="120"/>
      <c r="G348" s="121"/>
      <c r="H348" s="120"/>
      <c r="I348" s="121"/>
      <c r="J348" s="121"/>
      <c r="K348" s="53"/>
      <c r="L348" s="120"/>
      <c r="M348" s="120"/>
      <c r="N348" s="120"/>
      <c r="O348" s="120"/>
      <c r="P348" s="120"/>
      <c r="Q348" s="120"/>
    </row>
    <row r="349" spans="6:17" x14ac:dyDescent="0.25">
      <c r="F349" s="120"/>
      <c r="G349" s="121"/>
      <c r="H349" s="120"/>
      <c r="I349" s="121"/>
      <c r="J349" s="121"/>
      <c r="K349" s="53"/>
      <c r="L349" s="120"/>
      <c r="M349" s="120"/>
      <c r="N349" s="120"/>
      <c r="O349" s="120"/>
      <c r="P349" s="120"/>
      <c r="Q349" s="120"/>
    </row>
    <row r="350" spans="6:17" x14ac:dyDescent="0.25">
      <c r="F350" s="120"/>
      <c r="G350" s="121"/>
      <c r="H350" s="120"/>
      <c r="I350" s="121"/>
      <c r="J350" s="121"/>
      <c r="K350" s="53"/>
      <c r="L350" s="120"/>
      <c r="M350" s="120"/>
      <c r="N350" s="120"/>
      <c r="O350" s="120"/>
      <c r="P350" s="120"/>
      <c r="Q350" s="120"/>
    </row>
    <row r="351" spans="6:17" x14ac:dyDescent="0.25">
      <c r="F351" s="120"/>
      <c r="G351" s="121"/>
      <c r="H351" s="120"/>
      <c r="I351" s="121"/>
      <c r="J351" s="121"/>
      <c r="K351" s="53"/>
      <c r="L351" s="120"/>
      <c r="M351" s="120"/>
      <c r="N351" s="120"/>
      <c r="O351" s="120"/>
      <c r="P351" s="120"/>
      <c r="Q351" s="120"/>
    </row>
    <row r="352" spans="6:17" x14ac:dyDescent="0.25">
      <c r="F352" s="120"/>
      <c r="G352" s="121"/>
      <c r="H352" s="120"/>
      <c r="I352" s="121"/>
      <c r="J352" s="121"/>
      <c r="K352" s="53"/>
      <c r="L352" s="120"/>
      <c r="M352" s="120"/>
      <c r="N352" s="120"/>
      <c r="O352" s="120"/>
      <c r="P352" s="120"/>
      <c r="Q352" s="120"/>
    </row>
    <row r="353" spans="6:17" x14ac:dyDescent="0.25">
      <c r="F353" s="120"/>
      <c r="G353" s="121"/>
      <c r="H353" s="120"/>
      <c r="I353" s="121"/>
      <c r="J353" s="121"/>
      <c r="K353" s="53"/>
      <c r="L353" s="120"/>
      <c r="M353" s="120"/>
      <c r="N353" s="120"/>
      <c r="O353" s="120"/>
      <c r="P353" s="120"/>
      <c r="Q353" s="120"/>
    </row>
    <row r="354" spans="6:17" x14ac:dyDescent="0.25">
      <c r="F354" s="120"/>
      <c r="G354" s="121"/>
      <c r="H354" s="120"/>
      <c r="I354" s="121"/>
      <c r="J354" s="121"/>
      <c r="K354" s="53"/>
      <c r="L354" s="120"/>
      <c r="M354" s="120"/>
      <c r="N354" s="120"/>
      <c r="O354" s="120"/>
      <c r="P354" s="120"/>
      <c r="Q354" s="120"/>
    </row>
    <row r="355" spans="6:17" x14ac:dyDescent="0.25">
      <c r="F355" s="120"/>
      <c r="G355" s="121"/>
      <c r="H355" s="120"/>
      <c r="I355" s="121"/>
      <c r="J355" s="121"/>
      <c r="K355" s="53"/>
      <c r="L355" s="120"/>
      <c r="M355" s="120"/>
      <c r="N355" s="120"/>
      <c r="O355" s="120"/>
      <c r="P355" s="120"/>
      <c r="Q355" s="120"/>
    </row>
    <row r="356" spans="6:17" x14ac:dyDescent="0.25">
      <c r="F356" s="120"/>
      <c r="G356" s="121"/>
      <c r="H356" s="120"/>
      <c r="I356" s="121"/>
      <c r="J356" s="121"/>
      <c r="K356" s="53"/>
      <c r="L356" s="120"/>
      <c r="M356" s="120"/>
      <c r="N356" s="120"/>
      <c r="O356" s="120"/>
      <c r="P356" s="120"/>
      <c r="Q356" s="120"/>
    </row>
    <row r="357" spans="6:17" x14ac:dyDescent="0.25">
      <c r="F357" s="120"/>
      <c r="G357" s="121"/>
      <c r="H357" s="120"/>
      <c r="I357" s="121"/>
      <c r="J357" s="121"/>
      <c r="K357" s="53"/>
      <c r="L357" s="120"/>
      <c r="M357" s="120"/>
      <c r="N357" s="120"/>
      <c r="O357" s="120"/>
      <c r="P357" s="120"/>
      <c r="Q357" s="120"/>
    </row>
    <row r="358" spans="6:17" x14ac:dyDescent="0.25">
      <c r="F358" s="120"/>
      <c r="G358" s="121"/>
      <c r="H358" s="120"/>
      <c r="I358" s="121"/>
      <c r="J358" s="121"/>
      <c r="K358" s="53"/>
      <c r="L358" s="120"/>
      <c r="M358" s="120"/>
      <c r="N358" s="120"/>
      <c r="O358" s="120"/>
      <c r="P358" s="120"/>
      <c r="Q358" s="120"/>
    </row>
    <row r="359" spans="6:17" x14ac:dyDescent="0.25">
      <c r="F359" s="120"/>
      <c r="G359" s="121"/>
      <c r="H359" s="120"/>
      <c r="I359" s="121"/>
      <c r="J359" s="121"/>
      <c r="K359" s="53"/>
      <c r="L359" s="120"/>
      <c r="M359" s="120"/>
      <c r="N359" s="120"/>
      <c r="O359" s="120"/>
      <c r="P359" s="120"/>
      <c r="Q359" s="120"/>
    </row>
    <row r="360" spans="6:17" x14ac:dyDescent="0.25">
      <c r="F360" s="120"/>
      <c r="G360" s="121"/>
      <c r="H360" s="120"/>
      <c r="I360" s="121"/>
      <c r="J360" s="121"/>
      <c r="K360" s="53"/>
      <c r="L360" s="120"/>
      <c r="M360" s="120"/>
      <c r="N360" s="120"/>
      <c r="O360" s="120"/>
      <c r="P360" s="120"/>
      <c r="Q360" s="120"/>
    </row>
    <row r="361" spans="6:17" x14ac:dyDescent="0.25">
      <c r="F361" s="120"/>
      <c r="G361" s="121"/>
      <c r="H361" s="120"/>
      <c r="I361" s="121"/>
      <c r="J361" s="121"/>
      <c r="K361" s="53"/>
      <c r="L361" s="120"/>
      <c r="M361" s="120"/>
      <c r="N361" s="120"/>
      <c r="O361" s="120"/>
      <c r="P361" s="120"/>
      <c r="Q361" s="120"/>
    </row>
    <row r="362" spans="6:17" x14ac:dyDescent="0.25">
      <c r="F362" s="120"/>
      <c r="G362" s="121"/>
      <c r="H362" s="120"/>
      <c r="I362" s="121"/>
      <c r="J362" s="121"/>
      <c r="K362" s="53"/>
      <c r="L362" s="120"/>
      <c r="M362" s="120"/>
      <c r="N362" s="120"/>
      <c r="O362" s="120"/>
      <c r="P362" s="120"/>
      <c r="Q362" s="120"/>
    </row>
    <row r="363" spans="6:17" x14ac:dyDescent="0.25">
      <c r="F363" s="120"/>
      <c r="G363" s="121"/>
      <c r="H363" s="120"/>
      <c r="I363" s="121"/>
      <c r="J363" s="121"/>
      <c r="K363" s="53"/>
      <c r="L363" s="120"/>
      <c r="M363" s="120"/>
      <c r="N363" s="120"/>
      <c r="O363" s="120"/>
      <c r="P363" s="120"/>
      <c r="Q363" s="120"/>
    </row>
    <row r="364" spans="6:17" x14ac:dyDescent="0.25">
      <c r="F364" s="120"/>
      <c r="G364" s="121"/>
      <c r="H364" s="120"/>
      <c r="I364" s="121"/>
      <c r="J364" s="121"/>
      <c r="K364" s="53"/>
      <c r="L364" s="120"/>
      <c r="M364" s="120"/>
      <c r="N364" s="120"/>
      <c r="O364" s="120"/>
      <c r="P364" s="120"/>
      <c r="Q364" s="120"/>
    </row>
    <row r="365" spans="6:17" x14ac:dyDescent="0.25">
      <c r="F365" s="120"/>
      <c r="G365" s="121"/>
      <c r="H365" s="120"/>
      <c r="I365" s="121"/>
      <c r="J365" s="121"/>
      <c r="K365" s="53"/>
      <c r="L365" s="120"/>
      <c r="M365" s="120"/>
      <c r="N365" s="120"/>
      <c r="O365" s="120"/>
      <c r="P365" s="120"/>
      <c r="Q365" s="120"/>
    </row>
    <row r="366" spans="6:17" x14ac:dyDescent="0.25">
      <c r="F366" s="120"/>
      <c r="G366" s="121"/>
      <c r="H366" s="120"/>
      <c r="I366" s="121"/>
      <c r="J366" s="121"/>
      <c r="K366" s="53"/>
      <c r="L366" s="120"/>
      <c r="M366" s="120"/>
      <c r="N366" s="120"/>
      <c r="O366" s="120"/>
      <c r="P366" s="120"/>
      <c r="Q366" s="120"/>
    </row>
    <row r="367" spans="6:17" x14ac:dyDescent="0.25">
      <c r="F367" s="120"/>
      <c r="G367" s="121"/>
      <c r="H367" s="120"/>
      <c r="I367" s="121"/>
      <c r="J367" s="121"/>
      <c r="K367" s="53"/>
      <c r="L367" s="120"/>
      <c r="M367" s="120"/>
      <c r="N367" s="120"/>
      <c r="O367" s="120"/>
      <c r="P367" s="120"/>
      <c r="Q367" s="120"/>
    </row>
    <row r="368" spans="6:17" x14ac:dyDescent="0.25">
      <c r="F368" s="120"/>
      <c r="G368" s="121"/>
      <c r="H368" s="120"/>
      <c r="I368" s="121"/>
      <c r="J368" s="121"/>
      <c r="K368" s="53"/>
      <c r="L368" s="120"/>
      <c r="M368" s="120"/>
      <c r="N368" s="120"/>
      <c r="O368" s="120"/>
      <c r="P368" s="120"/>
      <c r="Q368" s="120"/>
    </row>
    <row r="369" spans="6:17" x14ac:dyDescent="0.25">
      <c r="F369" s="120"/>
      <c r="G369" s="121"/>
      <c r="H369" s="120"/>
      <c r="I369" s="121"/>
      <c r="J369" s="121"/>
      <c r="K369" s="53"/>
      <c r="L369" s="120"/>
      <c r="M369" s="120"/>
      <c r="N369" s="120"/>
      <c r="O369" s="120"/>
      <c r="P369" s="120"/>
      <c r="Q369" s="120"/>
    </row>
    <row r="370" spans="6:17" x14ac:dyDescent="0.25">
      <c r="F370" s="120"/>
      <c r="G370" s="121"/>
      <c r="H370" s="120"/>
      <c r="I370" s="121"/>
      <c r="J370" s="121"/>
      <c r="K370" s="53"/>
      <c r="L370" s="120"/>
      <c r="M370" s="120"/>
      <c r="N370" s="120"/>
      <c r="O370" s="120"/>
      <c r="P370" s="120"/>
      <c r="Q370" s="120"/>
    </row>
    <row r="371" spans="6:17" x14ac:dyDescent="0.25">
      <c r="F371" s="120"/>
      <c r="G371" s="121"/>
      <c r="H371" s="120"/>
      <c r="I371" s="121"/>
      <c r="J371" s="121"/>
      <c r="K371" s="53"/>
      <c r="L371" s="120"/>
      <c r="M371" s="120"/>
      <c r="N371" s="120"/>
      <c r="O371" s="120"/>
      <c r="P371" s="120"/>
      <c r="Q371" s="120"/>
    </row>
    <row r="372" spans="6:17" x14ac:dyDescent="0.25">
      <c r="F372" s="120"/>
      <c r="G372" s="121"/>
      <c r="H372" s="120"/>
      <c r="I372" s="121"/>
      <c r="J372" s="121"/>
      <c r="K372" s="53"/>
      <c r="L372" s="120"/>
      <c r="M372" s="120"/>
      <c r="N372" s="120"/>
      <c r="O372" s="120"/>
      <c r="P372" s="120"/>
      <c r="Q372" s="120"/>
    </row>
    <row r="373" spans="6:17" x14ac:dyDescent="0.25">
      <c r="F373" s="120"/>
      <c r="G373" s="121"/>
      <c r="H373" s="120"/>
      <c r="I373" s="121"/>
      <c r="J373" s="121"/>
      <c r="K373" s="53"/>
      <c r="L373" s="120"/>
      <c r="M373" s="120"/>
      <c r="N373" s="120"/>
      <c r="O373" s="120"/>
      <c r="P373" s="120"/>
      <c r="Q373" s="120"/>
    </row>
    <row r="374" spans="6:17" x14ac:dyDescent="0.25">
      <c r="F374" s="120"/>
      <c r="G374" s="121"/>
      <c r="H374" s="120"/>
      <c r="I374" s="121"/>
      <c r="J374" s="121"/>
      <c r="K374" s="53"/>
      <c r="L374" s="120"/>
      <c r="M374" s="120"/>
      <c r="N374" s="120"/>
      <c r="O374" s="120"/>
      <c r="P374" s="120"/>
      <c r="Q374" s="120"/>
    </row>
    <row r="375" spans="6:17" x14ac:dyDescent="0.25">
      <c r="F375" s="120"/>
      <c r="G375" s="121"/>
      <c r="H375" s="120"/>
      <c r="I375" s="121"/>
      <c r="J375" s="121"/>
      <c r="K375" s="53"/>
      <c r="L375" s="120"/>
      <c r="M375" s="120"/>
      <c r="N375" s="120"/>
      <c r="O375" s="120"/>
      <c r="P375" s="120"/>
      <c r="Q375" s="120"/>
    </row>
    <row r="376" spans="6:17" x14ac:dyDescent="0.25">
      <c r="F376" s="120"/>
      <c r="G376" s="121"/>
      <c r="H376" s="120"/>
      <c r="I376" s="121"/>
      <c r="J376" s="121"/>
      <c r="K376" s="53"/>
      <c r="L376" s="120"/>
      <c r="M376" s="120"/>
      <c r="N376" s="120"/>
      <c r="O376" s="120"/>
      <c r="P376" s="120"/>
      <c r="Q376" s="120"/>
    </row>
    <row r="377" spans="6:17" x14ac:dyDescent="0.25">
      <c r="F377" s="120"/>
      <c r="G377" s="121"/>
      <c r="H377" s="120"/>
      <c r="I377" s="121"/>
      <c r="J377" s="121"/>
      <c r="K377" s="53"/>
      <c r="L377" s="120"/>
      <c r="M377" s="120"/>
      <c r="N377" s="120"/>
      <c r="O377" s="120"/>
      <c r="P377" s="120"/>
      <c r="Q377" s="120"/>
    </row>
    <row r="378" spans="6:17" x14ac:dyDescent="0.25">
      <c r="F378" s="120"/>
      <c r="G378" s="121"/>
      <c r="H378" s="120"/>
      <c r="I378" s="121"/>
      <c r="J378" s="121"/>
      <c r="K378" s="53"/>
      <c r="L378" s="120"/>
      <c r="M378" s="120"/>
      <c r="N378" s="120"/>
      <c r="O378" s="120"/>
      <c r="P378" s="120"/>
      <c r="Q378" s="120"/>
    </row>
    <row r="379" spans="6:17" x14ac:dyDescent="0.25">
      <c r="F379" s="120"/>
      <c r="G379" s="121"/>
      <c r="H379" s="120"/>
      <c r="I379" s="121"/>
      <c r="J379" s="121"/>
      <c r="K379" s="53"/>
      <c r="L379" s="120"/>
      <c r="M379" s="120"/>
      <c r="N379" s="120"/>
      <c r="O379" s="120"/>
      <c r="P379" s="120"/>
      <c r="Q379" s="120"/>
    </row>
    <row r="380" spans="6:17" x14ac:dyDescent="0.25">
      <c r="F380" s="120"/>
      <c r="G380" s="121"/>
      <c r="H380" s="120"/>
      <c r="I380" s="121"/>
      <c r="J380" s="121"/>
      <c r="K380" s="53"/>
      <c r="L380" s="120"/>
      <c r="M380" s="120"/>
      <c r="N380" s="120"/>
      <c r="O380" s="120"/>
      <c r="P380" s="120"/>
      <c r="Q380" s="120"/>
    </row>
    <row r="381" spans="6:17" x14ac:dyDescent="0.25">
      <c r="F381" s="120"/>
      <c r="G381" s="121"/>
      <c r="H381" s="120"/>
      <c r="I381" s="121"/>
      <c r="J381" s="121"/>
      <c r="K381" s="53"/>
      <c r="L381" s="120"/>
      <c r="M381" s="120"/>
      <c r="N381" s="120"/>
      <c r="O381" s="120"/>
      <c r="P381" s="120"/>
      <c r="Q381" s="120"/>
    </row>
    <row r="382" spans="6:17" x14ac:dyDescent="0.25">
      <c r="F382" s="120"/>
      <c r="G382" s="121"/>
      <c r="H382" s="120"/>
      <c r="I382" s="121"/>
      <c r="J382" s="121"/>
      <c r="K382" s="53"/>
      <c r="L382" s="120"/>
      <c r="M382" s="120"/>
      <c r="N382" s="120"/>
      <c r="O382" s="120"/>
      <c r="P382" s="120"/>
      <c r="Q382" s="120"/>
    </row>
    <row r="383" spans="6:17" x14ac:dyDescent="0.25">
      <c r="F383" s="120"/>
      <c r="G383" s="121"/>
      <c r="H383" s="120"/>
      <c r="I383" s="121"/>
      <c r="J383" s="121"/>
      <c r="K383" s="53"/>
      <c r="L383" s="120"/>
      <c r="M383" s="120"/>
      <c r="N383" s="120"/>
      <c r="O383" s="120"/>
      <c r="P383" s="120"/>
      <c r="Q383" s="120"/>
    </row>
    <row r="384" spans="6:17" x14ac:dyDescent="0.25">
      <c r="F384" s="120"/>
      <c r="G384" s="121"/>
      <c r="H384" s="120"/>
      <c r="I384" s="121"/>
      <c r="J384" s="121"/>
      <c r="K384" s="53"/>
      <c r="L384" s="120"/>
      <c r="M384" s="120"/>
      <c r="N384" s="120"/>
      <c r="O384" s="120"/>
      <c r="P384" s="120"/>
      <c r="Q384" s="120"/>
    </row>
    <row r="385" spans="6:17" x14ac:dyDescent="0.25">
      <c r="F385" s="120"/>
      <c r="G385" s="121"/>
      <c r="H385" s="120"/>
      <c r="I385" s="121"/>
      <c r="J385" s="121"/>
      <c r="K385" s="53"/>
      <c r="L385" s="120"/>
      <c r="M385" s="120"/>
      <c r="N385" s="120"/>
      <c r="O385" s="120"/>
      <c r="P385" s="120"/>
      <c r="Q385" s="120"/>
    </row>
    <row r="386" spans="6:17" x14ac:dyDescent="0.25">
      <c r="F386" s="120"/>
      <c r="G386" s="121"/>
      <c r="H386" s="120"/>
      <c r="I386" s="121"/>
      <c r="J386" s="121"/>
      <c r="K386" s="53"/>
      <c r="L386" s="120"/>
      <c r="M386" s="120"/>
      <c r="N386" s="120"/>
      <c r="O386" s="120"/>
      <c r="P386" s="120"/>
      <c r="Q386" s="120"/>
    </row>
    <row r="387" spans="6:17" x14ac:dyDescent="0.25">
      <c r="F387" s="120"/>
      <c r="G387" s="121"/>
      <c r="H387" s="120"/>
      <c r="I387" s="121"/>
      <c r="J387" s="121"/>
      <c r="K387" s="53"/>
      <c r="L387" s="120"/>
      <c r="M387" s="120"/>
      <c r="N387" s="120"/>
      <c r="O387" s="120"/>
      <c r="P387" s="120"/>
      <c r="Q387" s="120"/>
    </row>
    <row r="388" spans="6:17" x14ac:dyDescent="0.25">
      <c r="F388" s="120"/>
      <c r="G388" s="121"/>
      <c r="H388" s="120"/>
      <c r="I388" s="121"/>
      <c r="J388" s="121"/>
      <c r="K388" s="53"/>
      <c r="L388" s="120"/>
      <c r="M388" s="120"/>
      <c r="N388" s="120"/>
      <c r="O388" s="120"/>
      <c r="P388" s="120"/>
      <c r="Q388" s="120"/>
    </row>
    <row r="389" spans="6:17" x14ac:dyDescent="0.25">
      <c r="F389" s="120"/>
      <c r="G389" s="121"/>
      <c r="H389" s="120"/>
      <c r="I389" s="121"/>
      <c r="J389" s="121"/>
      <c r="K389" s="53"/>
      <c r="L389" s="120"/>
      <c r="M389" s="120"/>
      <c r="N389" s="120"/>
      <c r="O389" s="120"/>
      <c r="P389" s="120"/>
      <c r="Q389" s="120"/>
    </row>
    <row r="390" spans="6:17" x14ac:dyDescent="0.25">
      <c r="F390" s="120"/>
      <c r="G390" s="121"/>
      <c r="H390" s="120"/>
      <c r="I390" s="121"/>
      <c r="J390" s="121"/>
      <c r="K390" s="53"/>
      <c r="L390" s="120"/>
      <c r="M390" s="120"/>
      <c r="N390" s="120"/>
      <c r="O390" s="120"/>
      <c r="P390" s="120"/>
      <c r="Q390" s="120"/>
    </row>
    <row r="391" spans="6:17" x14ac:dyDescent="0.25">
      <c r="F391" s="120"/>
      <c r="G391" s="121"/>
      <c r="H391" s="120"/>
      <c r="I391" s="121"/>
      <c r="J391" s="121"/>
      <c r="K391" s="53"/>
      <c r="L391" s="120"/>
      <c r="M391" s="120"/>
      <c r="N391" s="120"/>
      <c r="O391" s="120"/>
      <c r="P391" s="120"/>
      <c r="Q391" s="120"/>
    </row>
    <row r="392" spans="6:17" x14ac:dyDescent="0.25">
      <c r="F392" s="120"/>
      <c r="G392" s="121"/>
      <c r="H392" s="120"/>
      <c r="I392" s="121"/>
      <c r="J392" s="121"/>
      <c r="K392" s="53"/>
      <c r="L392" s="120"/>
      <c r="M392" s="120"/>
      <c r="N392" s="120"/>
      <c r="O392" s="120"/>
      <c r="P392" s="120"/>
      <c r="Q392" s="120"/>
    </row>
    <row r="393" spans="6:17" x14ac:dyDescent="0.25">
      <c r="F393" s="120"/>
      <c r="G393" s="121"/>
      <c r="H393" s="120"/>
      <c r="I393" s="121"/>
      <c r="J393" s="121"/>
      <c r="K393" s="53"/>
      <c r="L393" s="120"/>
      <c r="M393" s="120"/>
      <c r="N393" s="120"/>
      <c r="O393" s="120"/>
      <c r="P393" s="120"/>
      <c r="Q393" s="120"/>
    </row>
    <row r="394" spans="6:17" x14ac:dyDescent="0.25">
      <c r="F394" s="120"/>
      <c r="G394" s="121"/>
      <c r="H394" s="120"/>
      <c r="I394" s="121"/>
      <c r="J394" s="121"/>
      <c r="K394" s="53"/>
      <c r="L394" s="120"/>
      <c r="M394" s="120"/>
      <c r="N394" s="120"/>
      <c r="O394" s="120"/>
      <c r="P394" s="120"/>
      <c r="Q394" s="120"/>
    </row>
    <row r="395" spans="6:17" x14ac:dyDescent="0.25">
      <c r="F395" s="120"/>
      <c r="G395" s="121"/>
      <c r="H395" s="120"/>
      <c r="I395" s="121"/>
      <c r="J395" s="121"/>
      <c r="K395" s="53"/>
      <c r="L395" s="120"/>
      <c r="M395" s="120"/>
      <c r="N395" s="120"/>
      <c r="O395" s="120"/>
      <c r="P395" s="120"/>
      <c r="Q395" s="120"/>
    </row>
    <row r="396" spans="6:17" x14ac:dyDescent="0.25">
      <c r="F396" s="120"/>
      <c r="G396" s="121"/>
      <c r="H396" s="120"/>
      <c r="I396" s="121"/>
      <c r="J396" s="121"/>
      <c r="K396" s="53"/>
      <c r="L396" s="120"/>
      <c r="M396" s="120"/>
      <c r="N396" s="120"/>
      <c r="O396" s="120"/>
      <c r="P396" s="120"/>
      <c r="Q396" s="120"/>
    </row>
    <row r="397" spans="6:17" x14ac:dyDescent="0.25">
      <c r="F397" s="120"/>
      <c r="G397" s="121"/>
      <c r="H397" s="120"/>
      <c r="I397" s="121"/>
      <c r="J397" s="121"/>
      <c r="K397" s="53"/>
      <c r="L397" s="120"/>
      <c r="M397" s="120"/>
      <c r="N397" s="120"/>
      <c r="O397" s="120"/>
      <c r="P397" s="120"/>
      <c r="Q397" s="120"/>
    </row>
    <row r="398" spans="6:17" x14ac:dyDescent="0.25">
      <c r="F398" s="120"/>
      <c r="G398" s="121"/>
      <c r="H398" s="120"/>
      <c r="I398" s="121"/>
      <c r="J398" s="121"/>
      <c r="K398" s="53"/>
      <c r="L398" s="120"/>
      <c r="M398" s="120"/>
      <c r="N398" s="120"/>
      <c r="O398" s="120"/>
      <c r="P398" s="120"/>
      <c r="Q398" s="120"/>
    </row>
    <row r="399" spans="6:17" x14ac:dyDescent="0.25">
      <c r="F399" s="120"/>
      <c r="G399" s="121"/>
      <c r="H399" s="120"/>
      <c r="I399" s="121"/>
      <c r="J399" s="121"/>
      <c r="K399" s="53"/>
      <c r="L399" s="120"/>
      <c r="M399" s="120"/>
      <c r="N399" s="120"/>
      <c r="O399" s="120"/>
      <c r="P399" s="120"/>
      <c r="Q399" s="120"/>
    </row>
    <row r="400" spans="6:17" x14ac:dyDescent="0.25">
      <c r="F400" s="120"/>
      <c r="G400" s="121"/>
      <c r="H400" s="120"/>
      <c r="I400" s="121"/>
      <c r="J400" s="121"/>
      <c r="K400" s="53"/>
      <c r="L400" s="120"/>
      <c r="M400" s="120"/>
      <c r="N400" s="120"/>
      <c r="O400" s="120"/>
      <c r="P400" s="120"/>
      <c r="Q400" s="120"/>
    </row>
    <row r="401" spans="6:17" x14ac:dyDescent="0.25">
      <c r="F401" s="120"/>
      <c r="G401" s="121"/>
      <c r="H401" s="120"/>
      <c r="I401" s="121"/>
      <c r="J401" s="121"/>
      <c r="K401" s="53"/>
      <c r="L401" s="120"/>
      <c r="M401" s="120"/>
      <c r="N401" s="120"/>
      <c r="O401" s="120"/>
      <c r="P401" s="120"/>
      <c r="Q401" s="120"/>
    </row>
    <row r="402" spans="6:17" x14ac:dyDescent="0.25">
      <c r="F402" s="120"/>
      <c r="G402" s="121"/>
      <c r="H402" s="120"/>
      <c r="I402" s="121"/>
      <c r="J402" s="121"/>
      <c r="K402" s="53"/>
      <c r="L402" s="120"/>
      <c r="M402" s="120"/>
      <c r="N402" s="120"/>
      <c r="O402" s="120"/>
      <c r="P402" s="120"/>
      <c r="Q402" s="120"/>
    </row>
    <row r="403" spans="6:17" x14ac:dyDescent="0.25">
      <c r="F403" s="120"/>
      <c r="G403" s="121"/>
      <c r="H403" s="120"/>
      <c r="I403" s="121"/>
      <c r="J403" s="121"/>
      <c r="K403" s="53"/>
      <c r="L403" s="120"/>
      <c r="M403" s="120"/>
      <c r="N403" s="120"/>
      <c r="O403" s="120"/>
      <c r="P403" s="120"/>
      <c r="Q403" s="120"/>
    </row>
    <row r="404" spans="6:17" x14ac:dyDescent="0.25">
      <c r="F404" s="120"/>
      <c r="G404" s="121"/>
      <c r="H404" s="120"/>
      <c r="I404" s="121"/>
      <c r="J404" s="121"/>
      <c r="K404" s="53"/>
      <c r="L404" s="120"/>
      <c r="M404" s="120"/>
      <c r="N404" s="120"/>
      <c r="O404" s="120"/>
      <c r="P404" s="120"/>
      <c r="Q404" s="120"/>
    </row>
    <row r="405" spans="6:17" x14ac:dyDescent="0.25">
      <c r="F405" s="120"/>
      <c r="G405" s="121"/>
      <c r="H405" s="120"/>
      <c r="I405" s="121"/>
      <c r="J405" s="121"/>
      <c r="K405" s="53"/>
      <c r="L405" s="120"/>
      <c r="M405" s="120"/>
      <c r="N405" s="120"/>
      <c r="O405" s="120"/>
      <c r="P405" s="120"/>
      <c r="Q405" s="120"/>
    </row>
    <row r="406" spans="6:17" x14ac:dyDescent="0.25">
      <c r="F406" s="120"/>
      <c r="G406" s="121"/>
      <c r="H406" s="120"/>
      <c r="I406" s="121"/>
      <c r="J406" s="121"/>
      <c r="K406" s="53"/>
      <c r="L406" s="120"/>
      <c r="M406" s="120"/>
      <c r="N406" s="120"/>
      <c r="O406" s="120"/>
      <c r="P406" s="120"/>
      <c r="Q406" s="120"/>
    </row>
    <row r="407" spans="6:17" x14ac:dyDescent="0.25">
      <c r="F407" s="120"/>
      <c r="G407" s="121"/>
      <c r="H407" s="120"/>
      <c r="I407" s="121"/>
      <c r="J407" s="121"/>
      <c r="K407" s="53"/>
      <c r="L407" s="120"/>
      <c r="M407" s="120"/>
      <c r="N407" s="120"/>
      <c r="O407" s="120"/>
      <c r="P407" s="120"/>
      <c r="Q407" s="120"/>
    </row>
    <row r="408" spans="6:17" x14ac:dyDescent="0.25">
      <c r="F408" s="120"/>
      <c r="G408" s="121"/>
      <c r="H408" s="120"/>
      <c r="I408" s="121"/>
      <c r="J408" s="121"/>
      <c r="K408" s="53"/>
      <c r="L408" s="120"/>
      <c r="M408" s="120"/>
      <c r="N408" s="120"/>
      <c r="O408" s="120"/>
      <c r="P408" s="120"/>
      <c r="Q408" s="120"/>
    </row>
    <row r="409" spans="6:17" x14ac:dyDescent="0.25">
      <c r="F409" s="120"/>
      <c r="G409" s="121"/>
      <c r="H409" s="120"/>
      <c r="I409" s="121"/>
      <c r="J409" s="121"/>
      <c r="K409" s="53"/>
      <c r="L409" s="120"/>
      <c r="M409" s="120"/>
      <c r="N409" s="120"/>
      <c r="O409" s="120"/>
      <c r="P409" s="120"/>
      <c r="Q409" s="120"/>
    </row>
    <row r="410" spans="6:17" x14ac:dyDescent="0.25">
      <c r="F410" s="120"/>
      <c r="G410" s="121"/>
      <c r="H410" s="120"/>
      <c r="I410" s="121"/>
      <c r="J410" s="121"/>
      <c r="K410" s="53"/>
      <c r="L410" s="120"/>
      <c r="M410" s="120"/>
      <c r="N410" s="120"/>
      <c r="O410" s="120"/>
      <c r="P410" s="120"/>
      <c r="Q410" s="120"/>
    </row>
    <row r="411" spans="6:17" x14ac:dyDescent="0.25">
      <c r="F411" s="120"/>
      <c r="G411" s="121"/>
      <c r="H411" s="120"/>
      <c r="I411" s="121"/>
      <c r="J411" s="121"/>
      <c r="K411" s="53"/>
      <c r="L411" s="120"/>
      <c r="M411" s="120"/>
      <c r="N411" s="120"/>
      <c r="O411" s="120"/>
      <c r="P411" s="120"/>
      <c r="Q411" s="120"/>
    </row>
    <row r="412" spans="6:17" x14ac:dyDescent="0.25">
      <c r="F412" s="120"/>
      <c r="G412" s="121"/>
      <c r="H412" s="120"/>
      <c r="I412" s="121"/>
      <c r="J412" s="121"/>
      <c r="K412" s="53"/>
      <c r="L412" s="120"/>
      <c r="M412" s="120"/>
      <c r="N412" s="120"/>
      <c r="O412" s="120"/>
      <c r="P412" s="120"/>
      <c r="Q412" s="120"/>
    </row>
    <row r="413" spans="6:17" x14ac:dyDescent="0.25">
      <c r="F413" s="120"/>
      <c r="G413" s="121"/>
      <c r="H413" s="120"/>
      <c r="I413" s="121"/>
      <c r="J413" s="121"/>
      <c r="K413" s="53"/>
      <c r="L413" s="120"/>
      <c r="M413" s="120"/>
      <c r="N413" s="120"/>
      <c r="O413" s="120"/>
      <c r="P413" s="120"/>
      <c r="Q413" s="120"/>
    </row>
    <row r="414" spans="6:17" x14ac:dyDescent="0.25">
      <c r="F414" s="120"/>
      <c r="G414" s="121"/>
      <c r="H414" s="120"/>
      <c r="I414" s="121"/>
      <c r="J414" s="121"/>
      <c r="K414" s="53"/>
      <c r="L414" s="120"/>
      <c r="M414" s="120"/>
      <c r="N414" s="120"/>
      <c r="O414" s="120"/>
      <c r="P414" s="120"/>
      <c r="Q414" s="120"/>
    </row>
    <row r="415" spans="6:17" x14ac:dyDescent="0.25">
      <c r="F415" s="120"/>
      <c r="G415" s="121"/>
      <c r="H415" s="120"/>
      <c r="I415" s="121"/>
      <c r="J415" s="121"/>
      <c r="K415" s="53"/>
      <c r="L415" s="120"/>
      <c r="M415" s="120"/>
      <c r="N415" s="120"/>
      <c r="O415" s="120"/>
      <c r="P415" s="120"/>
      <c r="Q415" s="120"/>
    </row>
    <row r="416" spans="6:17" x14ac:dyDescent="0.25">
      <c r="F416" s="120"/>
      <c r="G416" s="121"/>
      <c r="H416" s="120"/>
      <c r="I416" s="121"/>
      <c r="J416" s="121"/>
      <c r="K416" s="53"/>
      <c r="L416" s="120"/>
      <c r="M416" s="120"/>
      <c r="N416" s="120"/>
      <c r="O416" s="120"/>
      <c r="P416" s="120"/>
      <c r="Q416" s="120"/>
    </row>
    <row r="417" spans="6:17" x14ac:dyDescent="0.25">
      <c r="F417" s="120"/>
      <c r="G417" s="121"/>
      <c r="H417" s="120"/>
      <c r="I417" s="121"/>
      <c r="J417" s="121"/>
      <c r="K417" s="53"/>
      <c r="L417" s="120"/>
      <c r="M417" s="120"/>
      <c r="N417" s="120"/>
      <c r="O417" s="120"/>
      <c r="P417" s="120"/>
      <c r="Q417" s="120"/>
    </row>
    <row r="418" spans="6:17" x14ac:dyDescent="0.25">
      <c r="F418" s="120"/>
      <c r="G418" s="121"/>
      <c r="H418" s="120"/>
      <c r="I418" s="121"/>
      <c r="J418" s="121"/>
      <c r="K418" s="53"/>
      <c r="L418" s="120"/>
      <c r="M418" s="120"/>
      <c r="N418" s="120"/>
      <c r="O418" s="120"/>
      <c r="P418" s="120"/>
      <c r="Q418" s="120"/>
    </row>
    <row r="419" spans="6:17" x14ac:dyDescent="0.25">
      <c r="F419" s="120"/>
      <c r="G419" s="121"/>
      <c r="H419" s="120"/>
      <c r="I419" s="121"/>
      <c r="J419" s="121"/>
      <c r="K419" s="53"/>
      <c r="L419" s="120"/>
      <c r="M419" s="120"/>
      <c r="N419" s="120"/>
      <c r="O419" s="120"/>
      <c r="P419" s="120"/>
      <c r="Q419" s="120"/>
    </row>
    <row r="420" spans="6:17" x14ac:dyDescent="0.25">
      <c r="F420" s="120"/>
      <c r="G420" s="121"/>
      <c r="H420" s="120"/>
      <c r="I420" s="121"/>
      <c r="J420" s="121"/>
      <c r="K420" s="53"/>
      <c r="L420" s="120"/>
      <c r="M420" s="120"/>
      <c r="N420" s="120"/>
      <c r="O420" s="120"/>
      <c r="P420" s="120"/>
      <c r="Q420" s="120"/>
    </row>
    <row r="421" spans="6:17" x14ac:dyDescent="0.25">
      <c r="F421" s="120"/>
      <c r="G421" s="121"/>
      <c r="H421" s="120"/>
      <c r="I421" s="121"/>
      <c r="J421" s="121"/>
      <c r="K421" s="53"/>
      <c r="L421" s="120"/>
      <c r="M421" s="120"/>
      <c r="N421" s="120"/>
      <c r="O421" s="120"/>
      <c r="P421" s="120"/>
      <c r="Q421" s="120"/>
    </row>
    <row r="422" spans="6:17" x14ac:dyDescent="0.25">
      <c r="F422" s="120"/>
      <c r="G422" s="121"/>
      <c r="H422" s="120"/>
      <c r="I422" s="121"/>
      <c r="J422" s="121"/>
      <c r="K422" s="53"/>
      <c r="L422" s="120"/>
      <c r="M422" s="120"/>
      <c r="N422" s="120"/>
      <c r="O422" s="120"/>
      <c r="P422" s="120"/>
      <c r="Q422" s="120"/>
    </row>
    <row r="423" spans="6:17" x14ac:dyDescent="0.25">
      <c r="F423" s="120"/>
      <c r="G423" s="121"/>
      <c r="H423" s="120"/>
      <c r="I423" s="121"/>
      <c r="J423" s="121"/>
      <c r="K423" s="53"/>
      <c r="L423" s="120"/>
      <c r="M423" s="120"/>
      <c r="N423" s="120"/>
      <c r="O423" s="120"/>
      <c r="P423" s="120"/>
      <c r="Q423" s="120"/>
    </row>
    <row r="424" spans="6:17" x14ac:dyDescent="0.25">
      <c r="F424" s="120"/>
      <c r="G424" s="121"/>
      <c r="H424" s="120"/>
      <c r="I424" s="121"/>
      <c r="J424" s="121"/>
      <c r="K424" s="53"/>
      <c r="L424" s="120"/>
      <c r="M424" s="120"/>
      <c r="N424" s="120"/>
      <c r="O424" s="120"/>
      <c r="P424" s="120"/>
      <c r="Q424" s="120"/>
    </row>
    <row r="425" spans="6:17" x14ac:dyDescent="0.25">
      <c r="F425" s="120"/>
      <c r="G425" s="121"/>
      <c r="H425" s="120"/>
      <c r="I425" s="121"/>
      <c r="J425" s="121"/>
      <c r="K425" s="53"/>
      <c r="L425" s="120"/>
      <c r="M425" s="120"/>
      <c r="N425" s="120"/>
      <c r="O425" s="120"/>
      <c r="P425" s="120"/>
      <c r="Q425" s="120"/>
    </row>
    <row r="426" spans="6:17" x14ac:dyDescent="0.25">
      <c r="F426" s="120"/>
      <c r="G426" s="121"/>
      <c r="H426" s="120"/>
      <c r="I426" s="121"/>
      <c r="J426" s="121"/>
      <c r="K426" s="53"/>
      <c r="L426" s="120"/>
      <c r="M426" s="120"/>
      <c r="N426" s="120"/>
      <c r="O426" s="120"/>
      <c r="P426" s="120"/>
      <c r="Q426" s="120"/>
    </row>
    <row r="427" spans="6:17" x14ac:dyDescent="0.25">
      <c r="F427" s="120"/>
      <c r="G427" s="121"/>
      <c r="H427" s="120"/>
      <c r="I427" s="121"/>
      <c r="J427" s="121"/>
      <c r="K427" s="53"/>
      <c r="L427" s="120"/>
      <c r="M427" s="120"/>
      <c r="N427" s="120"/>
      <c r="O427" s="120"/>
      <c r="P427" s="120"/>
      <c r="Q427" s="120"/>
    </row>
    <row r="428" spans="6:17" x14ac:dyDescent="0.25">
      <c r="F428" s="120"/>
      <c r="G428" s="121"/>
      <c r="H428" s="120"/>
      <c r="I428" s="121"/>
      <c r="J428" s="121"/>
      <c r="K428" s="53"/>
      <c r="L428" s="120"/>
      <c r="M428" s="120"/>
      <c r="N428" s="120"/>
      <c r="O428" s="120"/>
      <c r="P428" s="120"/>
      <c r="Q428" s="120"/>
    </row>
    <row r="429" spans="6:17" x14ac:dyDescent="0.25">
      <c r="F429" s="120"/>
      <c r="G429" s="121"/>
      <c r="H429" s="120"/>
      <c r="I429" s="121"/>
      <c r="J429" s="121"/>
      <c r="K429" s="53"/>
      <c r="L429" s="120"/>
      <c r="M429" s="120"/>
      <c r="N429" s="120"/>
      <c r="O429" s="120"/>
      <c r="P429" s="120"/>
      <c r="Q429" s="120"/>
    </row>
    <row r="430" spans="6:17" x14ac:dyDescent="0.25">
      <c r="F430" s="120"/>
      <c r="G430" s="121"/>
      <c r="H430" s="120"/>
      <c r="I430" s="121"/>
      <c r="J430" s="121"/>
      <c r="K430" s="53"/>
      <c r="L430" s="120"/>
      <c r="M430" s="120"/>
      <c r="N430" s="120"/>
      <c r="O430" s="120"/>
      <c r="P430" s="120"/>
      <c r="Q430" s="120"/>
    </row>
    <row r="431" spans="6:17" x14ac:dyDescent="0.25">
      <c r="F431" s="120"/>
      <c r="G431" s="121"/>
      <c r="H431" s="120"/>
      <c r="I431" s="121"/>
      <c r="J431" s="121"/>
      <c r="K431" s="53"/>
      <c r="L431" s="120"/>
      <c r="M431" s="120"/>
      <c r="N431" s="120"/>
      <c r="O431" s="120"/>
      <c r="P431" s="120"/>
      <c r="Q431" s="120"/>
    </row>
    <row r="432" spans="6:17" x14ac:dyDescent="0.25">
      <c r="F432" s="120"/>
      <c r="G432" s="121"/>
      <c r="H432" s="120"/>
      <c r="I432" s="121"/>
      <c r="J432" s="121"/>
      <c r="K432" s="53"/>
      <c r="L432" s="120"/>
      <c r="M432" s="120"/>
      <c r="N432" s="120"/>
      <c r="O432" s="120"/>
      <c r="P432" s="120"/>
      <c r="Q432" s="120"/>
    </row>
    <row r="433" spans="6:17" x14ac:dyDescent="0.25">
      <c r="F433" s="120"/>
      <c r="G433" s="121"/>
      <c r="H433" s="120"/>
      <c r="I433" s="121"/>
      <c r="J433" s="121"/>
      <c r="K433" s="53"/>
      <c r="L433" s="120"/>
      <c r="M433" s="120"/>
      <c r="N433" s="120"/>
      <c r="O433" s="120"/>
      <c r="P433" s="120"/>
      <c r="Q433" s="120"/>
    </row>
    <row r="434" spans="6:17" x14ac:dyDescent="0.25">
      <c r="F434" s="120"/>
      <c r="G434" s="121"/>
      <c r="H434" s="120"/>
      <c r="I434" s="121"/>
      <c r="J434" s="121"/>
      <c r="K434" s="53"/>
      <c r="L434" s="120"/>
      <c r="M434" s="120"/>
      <c r="N434" s="120"/>
      <c r="O434" s="120"/>
      <c r="P434" s="120"/>
      <c r="Q434" s="120"/>
    </row>
    <row r="435" spans="6:17" x14ac:dyDescent="0.25">
      <c r="F435" s="120"/>
      <c r="G435" s="121"/>
      <c r="H435" s="120"/>
      <c r="I435" s="121"/>
      <c r="J435" s="121"/>
      <c r="K435" s="53"/>
      <c r="L435" s="120"/>
      <c r="M435" s="120"/>
      <c r="N435" s="120"/>
      <c r="O435" s="120"/>
      <c r="P435" s="120"/>
      <c r="Q435" s="120"/>
    </row>
    <row r="436" spans="6:17" x14ac:dyDescent="0.25">
      <c r="F436" s="120"/>
      <c r="G436" s="121"/>
      <c r="H436" s="120"/>
      <c r="I436" s="121"/>
      <c r="J436" s="121"/>
      <c r="K436" s="53"/>
      <c r="L436" s="120"/>
      <c r="M436" s="120"/>
      <c r="N436" s="120"/>
      <c r="O436" s="120"/>
      <c r="P436" s="120"/>
      <c r="Q436" s="120"/>
    </row>
    <row r="437" spans="6:17" x14ac:dyDescent="0.25">
      <c r="F437" s="120"/>
      <c r="G437" s="121"/>
      <c r="H437" s="120"/>
      <c r="I437" s="121"/>
      <c r="J437" s="121"/>
      <c r="K437" s="53"/>
      <c r="L437" s="120"/>
      <c r="M437" s="120"/>
      <c r="N437" s="120"/>
      <c r="O437" s="120"/>
      <c r="P437" s="120"/>
      <c r="Q437" s="120"/>
    </row>
    <row r="438" spans="6:17" x14ac:dyDescent="0.25">
      <c r="F438" s="120"/>
      <c r="G438" s="121"/>
      <c r="H438" s="120"/>
      <c r="I438" s="121"/>
      <c r="J438" s="121"/>
      <c r="K438" s="53"/>
      <c r="L438" s="120"/>
      <c r="M438" s="120"/>
      <c r="N438" s="120"/>
      <c r="O438" s="120"/>
      <c r="P438" s="120"/>
      <c r="Q438" s="120"/>
    </row>
    <row r="439" spans="6:17" x14ac:dyDescent="0.25">
      <c r="F439" s="120"/>
      <c r="G439" s="121"/>
      <c r="H439" s="120"/>
      <c r="I439" s="121"/>
      <c r="J439" s="121"/>
      <c r="K439" s="53"/>
      <c r="L439" s="120"/>
      <c r="M439" s="120"/>
      <c r="N439" s="120"/>
      <c r="O439" s="120"/>
      <c r="P439" s="120"/>
      <c r="Q439" s="120"/>
    </row>
    <row r="440" spans="6:17" x14ac:dyDescent="0.25">
      <c r="F440" s="120"/>
      <c r="G440" s="121"/>
      <c r="H440" s="120"/>
      <c r="I440" s="121"/>
      <c r="J440" s="121"/>
      <c r="K440" s="53"/>
      <c r="L440" s="120"/>
      <c r="M440" s="120"/>
      <c r="N440" s="120"/>
      <c r="O440" s="120"/>
      <c r="P440" s="120"/>
      <c r="Q440" s="120"/>
    </row>
    <row r="441" spans="6:17" x14ac:dyDescent="0.25">
      <c r="F441" s="120"/>
      <c r="G441" s="121"/>
      <c r="H441" s="120"/>
      <c r="I441" s="121"/>
      <c r="J441" s="121"/>
      <c r="K441" s="53"/>
      <c r="L441" s="120"/>
      <c r="M441" s="120"/>
      <c r="N441" s="120"/>
      <c r="O441" s="120"/>
      <c r="P441" s="120"/>
      <c r="Q441" s="120"/>
    </row>
    <row r="442" spans="6:17" x14ac:dyDescent="0.25">
      <c r="F442" s="120"/>
      <c r="G442" s="121"/>
      <c r="H442" s="120"/>
      <c r="I442" s="121"/>
      <c r="J442" s="121"/>
      <c r="K442" s="53"/>
      <c r="L442" s="120"/>
      <c r="M442" s="120"/>
      <c r="N442" s="120"/>
      <c r="O442" s="120"/>
      <c r="P442" s="120"/>
      <c r="Q442" s="120"/>
    </row>
    <row r="443" spans="6:17" x14ac:dyDescent="0.25">
      <c r="F443" s="120"/>
      <c r="G443" s="121"/>
      <c r="H443" s="120"/>
      <c r="I443" s="121"/>
      <c r="J443" s="121"/>
      <c r="K443" s="53"/>
      <c r="L443" s="120"/>
      <c r="M443" s="120"/>
      <c r="N443" s="120"/>
      <c r="O443" s="120"/>
      <c r="P443" s="120"/>
      <c r="Q443" s="120"/>
    </row>
    <row r="444" spans="6:17" x14ac:dyDescent="0.25">
      <c r="F444" s="120"/>
      <c r="G444" s="121"/>
      <c r="H444" s="120"/>
      <c r="I444" s="121"/>
      <c r="J444" s="121"/>
      <c r="K444" s="53"/>
      <c r="L444" s="120"/>
      <c r="M444" s="120"/>
      <c r="N444" s="120"/>
      <c r="O444" s="120"/>
      <c r="P444" s="120"/>
      <c r="Q444" s="120"/>
    </row>
    <row r="445" spans="6:17" x14ac:dyDescent="0.25">
      <c r="F445" s="120"/>
      <c r="G445" s="121"/>
      <c r="H445" s="120"/>
      <c r="I445" s="121"/>
      <c r="J445" s="121"/>
      <c r="K445" s="53"/>
      <c r="L445" s="120"/>
      <c r="M445" s="120"/>
      <c r="N445" s="120"/>
      <c r="O445" s="120"/>
      <c r="P445" s="120"/>
      <c r="Q445" s="120"/>
    </row>
    <row r="446" spans="6:17" x14ac:dyDescent="0.25">
      <c r="F446" s="120"/>
      <c r="G446" s="121"/>
      <c r="H446" s="120"/>
      <c r="I446" s="121"/>
      <c r="J446" s="121"/>
      <c r="K446" s="53"/>
      <c r="L446" s="120"/>
      <c r="M446" s="120"/>
      <c r="N446" s="120"/>
      <c r="O446" s="120"/>
      <c r="P446" s="120"/>
      <c r="Q446" s="120"/>
    </row>
    <row r="447" spans="6:17" x14ac:dyDescent="0.25">
      <c r="F447" s="120"/>
      <c r="G447" s="121"/>
      <c r="H447" s="120"/>
      <c r="I447" s="121"/>
      <c r="J447" s="121"/>
      <c r="K447" s="53"/>
      <c r="L447" s="120"/>
      <c r="M447" s="120"/>
      <c r="N447" s="120"/>
      <c r="O447" s="120"/>
      <c r="P447" s="120"/>
      <c r="Q447" s="120"/>
    </row>
    <row r="448" spans="6:17" x14ac:dyDescent="0.25">
      <c r="F448" s="120"/>
      <c r="G448" s="121"/>
      <c r="H448" s="120"/>
      <c r="I448" s="121"/>
      <c r="J448" s="121"/>
      <c r="K448" s="53"/>
      <c r="L448" s="120"/>
      <c r="M448" s="120"/>
      <c r="N448" s="120"/>
      <c r="O448" s="120"/>
      <c r="P448" s="120"/>
      <c r="Q448" s="120"/>
    </row>
    <row r="449" spans="6:17" x14ac:dyDescent="0.25">
      <c r="F449" s="120"/>
      <c r="G449" s="121"/>
      <c r="H449" s="120"/>
      <c r="I449" s="121"/>
      <c r="J449" s="121"/>
      <c r="K449" s="53"/>
      <c r="L449" s="120"/>
      <c r="M449" s="120"/>
      <c r="N449" s="120"/>
      <c r="O449" s="120"/>
      <c r="P449" s="120"/>
      <c r="Q449" s="120"/>
    </row>
    <row r="450" spans="6:17" x14ac:dyDescent="0.25">
      <c r="F450" s="120"/>
      <c r="G450" s="121"/>
      <c r="H450" s="120"/>
      <c r="I450" s="121"/>
      <c r="J450" s="121"/>
      <c r="K450" s="53"/>
      <c r="L450" s="120"/>
      <c r="M450" s="120"/>
      <c r="N450" s="120"/>
      <c r="O450" s="120"/>
      <c r="P450" s="120"/>
      <c r="Q450" s="120"/>
    </row>
    <row r="451" spans="6:17" x14ac:dyDescent="0.25">
      <c r="F451" s="120"/>
      <c r="G451" s="121"/>
      <c r="H451" s="120"/>
      <c r="I451" s="121"/>
      <c r="J451" s="121"/>
      <c r="K451" s="53"/>
      <c r="L451" s="120"/>
      <c r="M451" s="120"/>
      <c r="N451" s="120"/>
      <c r="O451" s="120"/>
      <c r="P451" s="120"/>
      <c r="Q451" s="120"/>
    </row>
    <row r="452" spans="6:17" x14ac:dyDescent="0.25">
      <c r="F452" s="120"/>
      <c r="G452" s="121"/>
      <c r="H452" s="120"/>
      <c r="I452" s="121"/>
      <c r="J452" s="121"/>
      <c r="K452" s="53"/>
      <c r="L452" s="120"/>
      <c r="M452" s="120"/>
      <c r="N452" s="120"/>
      <c r="O452" s="120"/>
      <c r="P452" s="120"/>
      <c r="Q452" s="120"/>
    </row>
    <row r="453" spans="6:17" x14ac:dyDescent="0.25">
      <c r="F453" s="120"/>
      <c r="G453" s="121"/>
      <c r="H453" s="120"/>
      <c r="I453" s="121"/>
      <c r="J453" s="121"/>
      <c r="K453" s="53"/>
      <c r="L453" s="120"/>
      <c r="M453" s="120"/>
      <c r="N453" s="120"/>
      <c r="O453" s="120"/>
      <c r="P453" s="120"/>
      <c r="Q453" s="120"/>
    </row>
    <row r="454" spans="6:17" x14ac:dyDescent="0.25">
      <c r="F454" s="120"/>
      <c r="G454" s="121"/>
      <c r="H454" s="120"/>
      <c r="I454" s="121"/>
      <c r="J454" s="121"/>
      <c r="K454" s="53"/>
      <c r="L454" s="120"/>
      <c r="M454" s="120"/>
      <c r="N454" s="120"/>
      <c r="O454" s="120"/>
      <c r="P454" s="120"/>
      <c r="Q454" s="120"/>
    </row>
    <row r="455" spans="6:17" x14ac:dyDescent="0.25">
      <c r="F455" s="120"/>
      <c r="G455" s="121"/>
      <c r="H455" s="120"/>
      <c r="I455" s="121"/>
      <c r="J455" s="121"/>
      <c r="K455" s="53"/>
      <c r="L455" s="120"/>
      <c r="M455" s="120"/>
      <c r="N455" s="120"/>
      <c r="O455" s="120"/>
      <c r="P455" s="120"/>
      <c r="Q455" s="120"/>
    </row>
    <row r="456" spans="6:17" x14ac:dyDescent="0.25">
      <c r="F456" s="120"/>
      <c r="G456" s="121"/>
      <c r="H456" s="120"/>
      <c r="I456" s="121"/>
      <c r="J456" s="121"/>
      <c r="K456" s="53"/>
      <c r="L456" s="120"/>
      <c r="M456" s="120"/>
      <c r="N456" s="120"/>
      <c r="O456" s="120"/>
      <c r="P456" s="120"/>
      <c r="Q456" s="120"/>
    </row>
    <row r="457" spans="6:17" x14ac:dyDescent="0.25">
      <c r="F457" s="120"/>
      <c r="G457" s="121"/>
      <c r="H457" s="120"/>
      <c r="I457" s="121"/>
      <c r="J457" s="121"/>
      <c r="K457" s="53"/>
      <c r="L457" s="120"/>
      <c r="M457" s="120"/>
      <c r="N457" s="120"/>
      <c r="O457" s="120"/>
      <c r="P457" s="120"/>
      <c r="Q457" s="120"/>
    </row>
    <row r="458" spans="6:17" x14ac:dyDescent="0.25">
      <c r="F458" s="120"/>
      <c r="G458" s="121"/>
      <c r="H458" s="120"/>
      <c r="I458" s="121"/>
      <c r="J458" s="121"/>
      <c r="K458" s="53"/>
      <c r="L458" s="120"/>
      <c r="M458" s="120"/>
      <c r="N458" s="120"/>
      <c r="O458" s="120"/>
      <c r="P458" s="120"/>
      <c r="Q458" s="120"/>
    </row>
    <row r="459" spans="6:17" x14ac:dyDescent="0.25">
      <c r="F459" s="120"/>
      <c r="G459" s="121"/>
      <c r="H459" s="120"/>
      <c r="I459" s="121"/>
      <c r="J459" s="121"/>
      <c r="K459" s="53"/>
      <c r="L459" s="120"/>
      <c r="M459" s="120"/>
      <c r="N459" s="120"/>
      <c r="O459" s="120"/>
      <c r="P459" s="120"/>
      <c r="Q459" s="120"/>
    </row>
    <row r="460" spans="6:17" x14ac:dyDescent="0.25">
      <c r="F460" s="120"/>
      <c r="G460" s="121"/>
      <c r="H460" s="120"/>
      <c r="I460" s="121"/>
      <c r="J460" s="121"/>
      <c r="K460" s="53"/>
      <c r="L460" s="120"/>
      <c r="M460" s="120"/>
      <c r="N460" s="120"/>
      <c r="O460" s="120"/>
      <c r="P460" s="120"/>
      <c r="Q460" s="120"/>
    </row>
    <row r="461" spans="6:17" x14ac:dyDescent="0.25">
      <c r="F461" s="120"/>
      <c r="G461" s="121"/>
      <c r="H461" s="120"/>
      <c r="I461" s="121"/>
      <c r="J461" s="121"/>
      <c r="K461" s="53"/>
      <c r="L461" s="120"/>
      <c r="M461" s="120"/>
      <c r="N461" s="120"/>
      <c r="O461" s="120"/>
      <c r="P461" s="120"/>
      <c r="Q461" s="120"/>
    </row>
    <row r="462" spans="6:17" x14ac:dyDescent="0.25">
      <c r="F462" s="120"/>
      <c r="G462" s="121"/>
      <c r="H462" s="120"/>
      <c r="I462" s="121"/>
      <c r="J462" s="121"/>
      <c r="K462" s="53"/>
      <c r="L462" s="120"/>
      <c r="M462" s="120"/>
      <c r="N462" s="120"/>
      <c r="O462" s="120"/>
      <c r="P462" s="120"/>
      <c r="Q462" s="120"/>
    </row>
    <row r="463" spans="6:17" x14ac:dyDescent="0.25">
      <c r="F463" s="120"/>
      <c r="G463" s="121"/>
      <c r="H463" s="120"/>
      <c r="I463" s="121"/>
      <c r="J463" s="121"/>
      <c r="K463" s="53"/>
      <c r="L463" s="120"/>
      <c r="M463" s="120"/>
      <c r="N463" s="120"/>
      <c r="O463" s="120"/>
      <c r="P463" s="120"/>
      <c r="Q463" s="120"/>
    </row>
    <row r="464" spans="6:17" x14ac:dyDescent="0.25">
      <c r="F464" s="120"/>
      <c r="G464" s="121"/>
      <c r="H464" s="120"/>
      <c r="I464" s="121"/>
      <c r="J464" s="121"/>
      <c r="K464" s="53"/>
      <c r="L464" s="120"/>
      <c r="M464" s="120"/>
      <c r="N464" s="120"/>
      <c r="O464" s="120"/>
      <c r="P464" s="120"/>
      <c r="Q464" s="120"/>
    </row>
    <row r="465" spans="6:17" x14ac:dyDescent="0.25">
      <c r="F465" s="120"/>
      <c r="G465" s="121"/>
      <c r="H465" s="120"/>
      <c r="I465" s="121"/>
      <c r="J465" s="121"/>
      <c r="K465" s="53"/>
      <c r="L465" s="120"/>
      <c r="M465" s="120"/>
      <c r="N465" s="120"/>
      <c r="O465" s="120"/>
      <c r="P465" s="120"/>
      <c r="Q465" s="120"/>
    </row>
    <row r="466" spans="6:17" x14ac:dyDescent="0.25">
      <c r="F466" s="120"/>
      <c r="G466" s="121"/>
      <c r="H466" s="120"/>
      <c r="I466" s="121"/>
      <c r="J466" s="121"/>
      <c r="K466" s="53"/>
      <c r="L466" s="120"/>
      <c r="M466" s="120"/>
      <c r="N466" s="120"/>
      <c r="O466" s="120"/>
      <c r="P466" s="120"/>
      <c r="Q466" s="120"/>
    </row>
    <row r="467" spans="6:17" x14ac:dyDescent="0.25">
      <c r="F467" s="120"/>
      <c r="G467" s="121"/>
      <c r="H467" s="120"/>
      <c r="I467" s="121"/>
      <c r="J467" s="121"/>
      <c r="K467" s="53"/>
      <c r="L467" s="120"/>
      <c r="M467" s="120"/>
      <c r="N467" s="120"/>
      <c r="O467" s="120"/>
      <c r="P467" s="120"/>
      <c r="Q467" s="120"/>
    </row>
    <row r="468" spans="6:17" x14ac:dyDescent="0.25">
      <c r="F468" s="120"/>
      <c r="G468" s="121"/>
      <c r="H468" s="120"/>
      <c r="I468" s="121"/>
      <c r="J468" s="121"/>
      <c r="K468" s="53"/>
      <c r="L468" s="120"/>
      <c r="M468" s="120"/>
      <c r="N468" s="120"/>
      <c r="O468" s="120"/>
      <c r="P468" s="120"/>
      <c r="Q468" s="120"/>
    </row>
    <row r="469" spans="6:17" x14ac:dyDescent="0.25">
      <c r="F469" s="120"/>
      <c r="G469" s="121"/>
      <c r="H469" s="120"/>
      <c r="I469" s="121"/>
      <c r="J469" s="121"/>
      <c r="K469" s="53"/>
      <c r="L469" s="120"/>
      <c r="M469" s="120"/>
      <c r="N469" s="120"/>
      <c r="O469" s="120"/>
      <c r="P469" s="120"/>
      <c r="Q469" s="120"/>
    </row>
    <row r="470" spans="6:17" x14ac:dyDescent="0.25">
      <c r="F470" s="120"/>
      <c r="G470" s="121"/>
      <c r="H470" s="120"/>
      <c r="I470" s="121"/>
      <c r="J470" s="121"/>
      <c r="K470" s="53"/>
      <c r="L470" s="120"/>
      <c r="M470" s="120"/>
      <c r="N470" s="120"/>
      <c r="O470" s="120"/>
      <c r="P470" s="120"/>
      <c r="Q470" s="120"/>
    </row>
    <row r="471" spans="6:17" x14ac:dyDescent="0.25">
      <c r="F471" s="120"/>
      <c r="G471" s="121"/>
      <c r="H471" s="120"/>
      <c r="I471" s="121"/>
      <c r="J471" s="121"/>
      <c r="K471" s="53"/>
      <c r="L471" s="120"/>
      <c r="M471" s="120"/>
      <c r="N471" s="120"/>
      <c r="O471" s="120"/>
      <c r="P471" s="120"/>
      <c r="Q471" s="120"/>
    </row>
    <row r="472" spans="6:17" x14ac:dyDescent="0.25">
      <c r="F472" s="120"/>
      <c r="G472" s="121"/>
      <c r="H472" s="120"/>
      <c r="I472" s="121"/>
      <c r="J472" s="121"/>
      <c r="K472" s="53"/>
      <c r="L472" s="120"/>
      <c r="M472" s="120"/>
      <c r="N472" s="120"/>
      <c r="O472" s="120"/>
      <c r="P472" s="120"/>
      <c r="Q472" s="120"/>
    </row>
    <row r="473" spans="6:17" x14ac:dyDescent="0.25">
      <c r="F473" s="120"/>
      <c r="G473" s="121"/>
      <c r="H473" s="120"/>
      <c r="I473" s="121"/>
      <c r="J473" s="121"/>
      <c r="K473" s="53"/>
      <c r="L473" s="120"/>
      <c r="M473" s="120"/>
      <c r="N473" s="120"/>
      <c r="O473" s="120"/>
      <c r="P473" s="120"/>
      <c r="Q473" s="120"/>
    </row>
    <row r="474" spans="6:17" x14ac:dyDescent="0.25">
      <c r="F474" s="120"/>
      <c r="G474" s="121"/>
      <c r="H474" s="120"/>
      <c r="I474" s="121"/>
      <c r="J474" s="121"/>
      <c r="K474" s="53"/>
      <c r="L474" s="120"/>
      <c r="M474" s="120"/>
      <c r="N474" s="120"/>
      <c r="O474" s="120"/>
      <c r="P474" s="120"/>
      <c r="Q474" s="120"/>
    </row>
    <row r="475" spans="6:17" x14ac:dyDescent="0.25">
      <c r="F475" s="120"/>
      <c r="G475" s="121"/>
      <c r="H475" s="120"/>
      <c r="I475" s="121"/>
      <c r="J475" s="121"/>
      <c r="K475" s="53"/>
      <c r="L475" s="120"/>
      <c r="M475" s="120"/>
      <c r="N475" s="120"/>
      <c r="O475" s="120"/>
      <c r="P475" s="120"/>
      <c r="Q475" s="120"/>
    </row>
    <row r="476" spans="6:17" x14ac:dyDescent="0.25">
      <c r="F476" s="120"/>
      <c r="G476" s="121"/>
      <c r="H476" s="120"/>
      <c r="I476" s="121"/>
      <c r="J476" s="121"/>
      <c r="K476" s="53"/>
      <c r="L476" s="120"/>
      <c r="M476" s="120"/>
      <c r="N476" s="120"/>
      <c r="O476" s="120"/>
      <c r="P476" s="120"/>
      <c r="Q476" s="120"/>
    </row>
    <row r="477" spans="6:17" x14ac:dyDescent="0.25">
      <c r="F477" s="120"/>
      <c r="G477" s="121"/>
      <c r="H477" s="120"/>
      <c r="I477" s="121"/>
      <c r="J477" s="121"/>
      <c r="K477" s="53"/>
      <c r="L477" s="120"/>
      <c r="M477" s="120"/>
      <c r="N477" s="120"/>
      <c r="O477" s="120"/>
      <c r="P477" s="120"/>
      <c r="Q477" s="120"/>
    </row>
    <row r="478" spans="6:17" x14ac:dyDescent="0.25">
      <c r="F478" s="120"/>
      <c r="G478" s="121"/>
      <c r="H478" s="120"/>
      <c r="I478" s="121"/>
      <c r="J478" s="121"/>
      <c r="K478" s="53"/>
      <c r="L478" s="120"/>
      <c r="M478" s="120"/>
      <c r="N478" s="120"/>
      <c r="O478" s="120"/>
      <c r="P478" s="120"/>
      <c r="Q478" s="120"/>
    </row>
    <row r="479" spans="6:17" x14ac:dyDescent="0.25">
      <c r="F479" s="120"/>
      <c r="G479" s="121"/>
      <c r="H479" s="120"/>
      <c r="I479" s="121"/>
      <c r="J479" s="121"/>
      <c r="K479" s="53"/>
      <c r="L479" s="120"/>
      <c r="M479" s="120"/>
      <c r="N479" s="120"/>
      <c r="O479" s="120"/>
      <c r="P479" s="120"/>
      <c r="Q479" s="120"/>
    </row>
    <row r="480" spans="6:17" x14ac:dyDescent="0.25">
      <c r="F480" s="120"/>
      <c r="G480" s="121"/>
      <c r="H480" s="120"/>
      <c r="I480" s="121"/>
      <c r="J480" s="121"/>
      <c r="K480" s="53"/>
      <c r="L480" s="120"/>
      <c r="M480" s="120"/>
      <c r="N480" s="120"/>
      <c r="O480" s="120"/>
      <c r="P480" s="120"/>
      <c r="Q480" s="120"/>
    </row>
    <row r="481" spans="6:17" x14ac:dyDescent="0.25">
      <c r="F481" s="120"/>
      <c r="G481" s="121"/>
      <c r="H481" s="120"/>
      <c r="I481" s="121"/>
      <c r="J481" s="121"/>
      <c r="K481" s="53"/>
      <c r="L481" s="120"/>
      <c r="M481" s="120"/>
      <c r="N481" s="120"/>
      <c r="O481" s="120"/>
      <c r="P481" s="120"/>
      <c r="Q481" s="120"/>
    </row>
    <row r="482" spans="6:17" x14ac:dyDescent="0.25">
      <c r="F482" s="120"/>
      <c r="G482" s="121"/>
      <c r="H482" s="120"/>
      <c r="I482" s="121"/>
      <c r="J482" s="121"/>
      <c r="K482" s="53"/>
      <c r="L482" s="120"/>
      <c r="M482" s="120"/>
      <c r="N482" s="120"/>
      <c r="O482" s="120"/>
      <c r="P482" s="120"/>
      <c r="Q482" s="120"/>
    </row>
    <row r="483" spans="6:17" x14ac:dyDescent="0.25">
      <c r="F483" s="120"/>
      <c r="G483" s="121"/>
      <c r="H483" s="120"/>
      <c r="I483" s="121"/>
      <c r="J483" s="121"/>
      <c r="K483" s="53"/>
      <c r="L483" s="120"/>
      <c r="M483" s="120"/>
      <c r="N483" s="120"/>
      <c r="O483" s="120"/>
      <c r="P483" s="120"/>
      <c r="Q483" s="120"/>
    </row>
    <row r="484" spans="6:17" x14ac:dyDescent="0.25">
      <c r="F484" s="120"/>
      <c r="G484" s="121"/>
      <c r="H484" s="120"/>
      <c r="I484" s="121"/>
      <c r="J484" s="121"/>
      <c r="K484" s="53"/>
      <c r="L484" s="120"/>
      <c r="M484" s="120"/>
      <c r="N484" s="120"/>
      <c r="O484" s="120"/>
      <c r="P484" s="120"/>
      <c r="Q484" s="120"/>
    </row>
    <row r="485" spans="6:17" x14ac:dyDescent="0.25">
      <c r="F485" s="120"/>
      <c r="G485" s="121"/>
      <c r="H485" s="120"/>
      <c r="I485" s="121"/>
      <c r="J485" s="121"/>
      <c r="K485" s="53"/>
      <c r="L485" s="120"/>
      <c r="M485" s="120"/>
      <c r="N485" s="120"/>
      <c r="O485" s="120"/>
      <c r="P485" s="120"/>
      <c r="Q485" s="120"/>
    </row>
    <row r="486" spans="6:17" x14ac:dyDescent="0.25">
      <c r="F486" s="120"/>
      <c r="G486" s="121"/>
      <c r="H486" s="120"/>
      <c r="I486" s="121"/>
      <c r="J486" s="121"/>
      <c r="K486" s="53"/>
      <c r="L486" s="120"/>
      <c r="M486" s="120"/>
      <c r="N486" s="120"/>
      <c r="O486" s="120"/>
      <c r="P486" s="120"/>
      <c r="Q486" s="120"/>
    </row>
    <row r="487" spans="6:17" x14ac:dyDescent="0.25">
      <c r="F487" s="120"/>
      <c r="G487" s="121"/>
      <c r="H487" s="120"/>
      <c r="I487" s="121"/>
      <c r="J487" s="121"/>
      <c r="K487" s="53"/>
      <c r="L487" s="120"/>
      <c r="M487" s="120"/>
      <c r="N487" s="120"/>
      <c r="O487" s="120"/>
      <c r="P487" s="120"/>
      <c r="Q487" s="120"/>
    </row>
    <row r="488" spans="6:17" x14ac:dyDescent="0.25">
      <c r="F488" s="120"/>
      <c r="G488" s="121"/>
      <c r="H488" s="120"/>
      <c r="I488" s="121"/>
      <c r="J488" s="121"/>
      <c r="K488" s="53"/>
      <c r="L488" s="120"/>
      <c r="M488" s="120"/>
      <c r="N488" s="120"/>
      <c r="O488" s="120"/>
      <c r="P488" s="120"/>
      <c r="Q488" s="120"/>
    </row>
    <row r="489" spans="6:17" x14ac:dyDescent="0.25">
      <c r="F489" s="120"/>
      <c r="G489" s="121"/>
      <c r="H489" s="120"/>
      <c r="I489" s="121"/>
      <c r="J489" s="121"/>
      <c r="K489" s="53"/>
      <c r="L489" s="120"/>
      <c r="M489" s="120"/>
      <c r="N489" s="120"/>
      <c r="O489" s="120"/>
      <c r="P489" s="120"/>
      <c r="Q489" s="120"/>
    </row>
    <row r="490" spans="6:17" x14ac:dyDescent="0.25">
      <c r="F490" s="120"/>
      <c r="G490" s="121"/>
      <c r="H490" s="120"/>
      <c r="I490" s="121"/>
      <c r="J490" s="121"/>
      <c r="K490" s="53"/>
      <c r="L490" s="120"/>
      <c r="M490" s="120"/>
      <c r="N490" s="120"/>
      <c r="O490" s="120"/>
      <c r="P490" s="120"/>
      <c r="Q490" s="120"/>
    </row>
    <row r="491" spans="6:17" x14ac:dyDescent="0.25">
      <c r="F491" s="120"/>
      <c r="G491" s="121"/>
      <c r="H491" s="120"/>
      <c r="I491" s="121"/>
      <c r="J491" s="121"/>
      <c r="K491" s="53"/>
      <c r="L491" s="120"/>
      <c r="M491" s="120"/>
      <c r="N491" s="120"/>
      <c r="O491" s="120"/>
      <c r="P491" s="120"/>
      <c r="Q491" s="120"/>
    </row>
    <row r="492" spans="6:17" x14ac:dyDescent="0.25">
      <c r="F492" s="120"/>
      <c r="G492" s="121"/>
      <c r="H492" s="120"/>
      <c r="I492" s="121"/>
      <c r="J492" s="121"/>
      <c r="K492" s="53"/>
      <c r="L492" s="120"/>
      <c r="M492" s="120"/>
      <c r="N492" s="120"/>
      <c r="O492" s="120"/>
      <c r="P492" s="120"/>
      <c r="Q492" s="120"/>
    </row>
    <row r="493" spans="6:17" x14ac:dyDescent="0.25">
      <c r="F493" s="120"/>
      <c r="G493" s="121"/>
      <c r="H493" s="120"/>
      <c r="I493" s="121"/>
      <c r="J493" s="121"/>
      <c r="K493" s="53"/>
      <c r="L493" s="120"/>
      <c r="M493" s="120"/>
      <c r="N493" s="120"/>
      <c r="O493" s="120"/>
      <c r="P493" s="120"/>
      <c r="Q493" s="120"/>
    </row>
    <row r="494" spans="6:17" x14ac:dyDescent="0.25">
      <c r="F494" s="120"/>
      <c r="G494" s="121"/>
      <c r="H494" s="120"/>
      <c r="I494" s="121"/>
      <c r="J494" s="121"/>
      <c r="K494" s="53"/>
      <c r="L494" s="120"/>
      <c r="M494" s="120"/>
      <c r="N494" s="120"/>
      <c r="O494" s="120"/>
      <c r="P494" s="120"/>
      <c r="Q494" s="120"/>
    </row>
    <row r="495" spans="6:17" x14ac:dyDescent="0.25">
      <c r="F495" s="120"/>
      <c r="G495" s="121"/>
      <c r="H495" s="120"/>
      <c r="I495" s="121"/>
      <c r="J495" s="121"/>
      <c r="K495" s="53"/>
      <c r="L495" s="120"/>
      <c r="M495" s="120"/>
      <c r="N495" s="120"/>
      <c r="O495" s="120"/>
      <c r="P495" s="120"/>
      <c r="Q495" s="120"/>
    </row>
    <row r="496" spans="6:17" x14ac:dyDescent="0.25">
      <c r="F496" s="120"/>
      <c r="G496" s="121"/>
      <c r="H496" s="120"/>
      <c r="I496" s="121"/>
      <c r="J496" s="121"/>
      <c r="K496" s="53"/>
      <c r="L496" s="120"/>
      <c r="M496" s="120"/>
      <c r="N496" s="120"/>
      <c r="O496" s="120"/>
      <c r="P496" s="120"/>
      <c r="Q496" s="120"/>
    </row>
    <row r="497" spans="6:17" x14ac:dyDescent="0.25">
      <c r="F497" s="120"/>
      <c r="G497" s="121"/>
      <c r="H497" s="120"/>
      <c r="I497" s="121"/>
      <c r="J497" s="121"/>
      <c r="K497" s="53"/>
      <c r="L497" s="120"/>
      <c r="M497" s="120"/>
      <c r="N497" s="120"/>
      <c r="O497" s="120"/>
      <c r="P497" s="120"/>
      <c r="Q497" s="120"/>
    </row>
    <row r="498" spans="6:17" x14ac:dyDescent="0.25">
      <c r="F498" s="120"/>
      <c r="G498" s="121"/>
      <c r="H498" s="120"/>
      <c r="I498" s="121"/>
      <c r="J498" s="121"/>
      <c r="K498" s="53"/>
      <c r="L498" s="120"/>
      <c r="M498" s="120"/>
      <c r="N498" s="120"/>
      <c r="O498" s="120"/>
      <c r="P498" s="120"/>
      <c r="Q498" s="120"/>
    </row>
    <row r="499" spans="6:17" x14ac:dyDescent="0.25">
      <c r="F499" s="120"/>
      <c r="G499" s="121"/>
      <c r="H499" s="120"/>
      <c r="I499" s="121"/>
      <c r="J499" s="121"/>
      <c r="K499" s="53"/>
      <c r="L499" s="120"/>
      <c r="M499" s="120"/>
      <c r="N499" s="120"/>
      <c r="O499" s="120"/>
      <c r="P499" s="120"/>
      <c r="Q499" s="120"/>
    </row>
    <row r="500" spans="6:17" x14ac:dyDescent="0.25">
      <c r="F500" s="120"/>
      <c r="G500" s="121"/>
      <c r="H500" s="120"/>
      <c r="I500" s="121"/>
      <c r="J500" s="121"/>
      <c r="K500" s="53"/>
      <c r="L500" s="120"/>
      <c r="M500" s="120"/>
      <c r="N500" s="120"/>
      <c r="O500" s="120"/>
      <c r="P500" s="120"/>
      <c r="Q500" s="120"/>
    </row>
    <row r="501" spans="6:17" x14ac:dyDescent="0.25">
      <c r="F501" s="120"/>
      <c r="G501" s="121"/>
      <c r="H501" s="120"/>
      <c r="I501" s="121"/>
      <c r="J501" s="121"/>
      <c r="K501" s="53"/>
      <c r="L501" s="120"/>
      <c r="M501" s="120"/>
      <c r="N501" s="120"/>
      <c r="O501" s="120"/>
      <c r="P501" s="120"/>
      <c r="Q501" s="120"/>
    </row>
    <row r="502" spans="6:17" x14ac:dyDescent="0.25">
      <c r="F502" s="120"/>
      <c r="G502" s="121"/>
      <c r="H502" s="120"/>
      <c r="I502" s="121"/>
      <c r="J502" s="121"/>
      <c r="K502" s="53"/>
      <c r="L502" s="120"/>
      <c r="M502" s="120"/>
      <c r="N502" s="120"/>
      <c r="O502" s="120"/>
      <c r="P502" s="120"/>
      <c r="Q502" s="120"/>
    </row>
    <row r="503" spans="6:17" x14ac:dyDescent="0.25">
      <c r="F503" s="120"/>
      <c r="G503" s="121"/>
      <c r="H503" s="120"/>
      <c r="I503" s="121"/>
      <c r="J503" s="121"/>
      <c r="K503" s="53"/>
      <c r="L503" s="120"/>
      <c r="M503" s="120"/>
      <c r="N503" s="120"/>
      <c r="O503" s="120"/>
      <c r="P503" s="120"/>
      <c r="Q503" s="120"/>
    </row>
    <row r="504" spans="6:17" x14ac:dyDescent="0.25">
      <c r="F504" s="120"/>
      <c r="G504" s="121"/>
      <c r="H504" s="120"/>
      <c r="I504" s="121"/>
      <c r="J504" s="121"/>
      <c r="K504" s="53"/>
      <c r="L504" s="120"/>
      <c r="M504" s="120"/>
      <c r="N504" s="120"/>
      <c r="O504" s="120"/>
      <c r="P504" s="120"/>
      <c r="Q504" s="120"/>
    </row>
    <row r="505" spans="6:17" x14ac:dyDescent="0.25">
      <c r="F505" s="120"/>
      <c r="G505" s="121"/>
      <c r="H505" s="120"/>
      <c r="I505" s="121"/>
      <c r="J505" s="121"/>
      <c r="K505" s="53"/>
      <c r="L505" s="120"/>
      <c r="M505" s="120"/>
      <c r="N505" s="120"/>
      <c r="O505" s="120"/>
      <c r="P505" s="120"/>
      <c r="Q505" s="120"/>
    </row>
    <row r="506" spans="6:17" x14ac:dyDescent="0.25">
      <c r="F506" s="120"/>
      <c r="G506" s="121"/>
      <c r="H506" s="120"/>
      <c r="I506" s="121"/>
      <c r="J506" s="121"/>
      <c r="K506" s="53"/>
      <c r="L506" s="120"/>
      <c r="M506" s="120"/>
      <c r="N506" s="120"/>
      <c r="O506" s="120"/>
      <c r="P506" s="120"/>
      <c r="Q506" s="120"/>
    </row>
    <row r="507" spans="6:17" x14ac:dyDescent="0.25">
      <c r="F507" s="120"/>
      <c r="G507" s="121"/>
      <c r="H507" s="120"/>
      <c r="I507" s="121"/>
      <c r="J507" s="121"/>
      <c r="K507" s="53"/>
      <c r="L507" s="120"/>
      <c r="M507" s="120"/>
      <c r="N507" s="120"/>
      <c r="O507" s="120"/>
      <c r="P507" s="120"/>
      <c r="Q507" s="120"/>
    </row>
    <row r="508" spans="6:17" x14ac:dyDescent="0.25">
      <c r="F508" s="120"/>
      <c r="G508" s="121"/>
      <c r="H508" s="120"/>
      <c r="I508" s="121"/>
      <c r="J508" s="121"/>
      <c r="K508" s="53"/>
      <c r="L508" s="120"/>
      <c r="M508" s="120"/>
      <c r="N508" s="120"/>
      <c r="O508" s="120"/>
      <c r="P508" s="120"/>
      <c r="Q508" s="120"/>
    </row>
    <row r="509" spans="6:17" x14ac:dyDescent="0.25">
      <c r="F509" s="120"/>
      <c r="G509" s="121"/>
      <c r="H509" s="120"/>
      <c r="I509" s="121"/>
      <c r="J509" s="121"/>
      <c r="K509" s="53"/>
      <c r="L509" s="120"/>
      <c r="M509" s="120"/>
      <c r="N509" s="120"/>
      <c r="O509" s="120"/>
      <c r="P509" s="120"/>
      <c r="Q509" s="120"/>
    </row>
    <row r="510" spans="6:17" x14ac:dyDescent="0.25">
      <c r="F510" s="120"/>
      <c r="G510" s="121"/>
      <c r="H510" s="120"/>
      <c r="I510" s="121"/>
      <c r="J510" s="121"/>
      <c r="K510" s="53"/>
      <c r="L510" s="120"/>
      <c r="M510" s="120"/>
      <c r="N510" s="120"/>
      <c r="O510" s="120"/>
      <c r="P510" s="120"/>
      <c r="Q510" s="120"/>
    </row>
    <row r="511" spans="6:17" x14ac:dyDescent="0.25">
      <c r="F511" s="120"/>
      <c r="G511" s="121"/>
      <c r="H511" s="120"/>
      <c r="I511" s="121"/>
      <c r="J511" s="121"/>
      <c r="K511" s="53"/>
      <c r="L511" s="120"/>
      <c r="M511" s="120"/>
      <c r="N511" s="120"/>
      <c r="O511" s="120"/>
      <c r="P511" s="120"/>
      <c r="Q511" s="120"/>
    </row>
    <row r="512" spans="6:17" x14ac:dyDescent="0.25">
      <c r="F512" s="120"/>
      <c r="G512" s="121"/>
      <c r="H512" s="120"/>
      <c r="I512" s="121"/>
      <c r="J512" s="121"/>
      <c r="K512" s="53"/>
      <c r="L512" s="120"/>
      <c r="M512" s="120"/>
      <c r="N512" s="120"/>
      <c r="O512" s="120"/>
      <c r="P512" s="120"/>
      <c r="Q512" s="120"/>
    </row>
    <row r="513" spans="6:17" x14ac:dyDescent="0.25">
      <c r="F513" s="120"/>
      <c r="G513" s="121"/>
      <c r="H513" s="120"/>
      <c r="I513" s="121"/>
      <c r="J513" s="121"/>
      <c r="K513" s="53"/>
      <c r="L513" s="120"/>
      <c r="M513" s="120"/>
      <c r="N513" s="120"/>
      <c r="O513" s="120"/>
      <c r="P513" s="120"/>
      <c r="Q513" s="120"/>
    </row>
    <row r="514" spans="6:17" x14ac:dyDescent="0.25">
      <c r="F514" s="120"/>
      <c r="G514" s="121"/>
      <c r="H514" s="120"/>
      <c r="I514" s="121"/>
      <c r="J514" s="121"/>
      <c r="K514" s="53"/>
      <c r="L514" s="120"/>
      <c r="M514" s="120"/>
      <c r="N514" s="120"/>
      <c r="O514" s="120"/>
      <c r="P514" s="120"/>
      <c r="Q514" s="120"/>
    </row>
    <row r="515" spans="6:17" x14ac:dyDescent="0.25">
      <c r="F515" s="120"/>
      <c r="G515" s="121"/>
      <c r="H515" s="120"/>
      <c r="I515" s="121"/>
      <c r="J515" s="121"/>
      <c r="K515" s="53"/>
      <c r="L515" s="120"/>
      <c r="M515" s="120"/>
      <c r="N515" s="120"/>
      <c r="O515" s="120"/>
      <c r="P515" s="120"/>
      <c r="Q515" s="120"/>
    </row>
    <row r="516" spans="6:17" x14ac:dyDescent="0.25">
      <c r="F516" s="120"/>
      <c r="G516" s="121"/>
      <c r="H516" s="120"/>
      <c r="I516" s="121"/>
      <c r="J516" s="121"/>
      <c r="K516" s="53"/>
      <c r="L516" s="120"/>
      <c r="M516" s="120"/>
      <c r="N516" s="120"/>
      <c r="O516" s="120"/>
      <c r="P516" s="120"/>
      <c r="Q516" s="120"/>
    </row>
    <row r="517" spans="6:17" x14ac:dyDescent="0.25">
      <c r="F517" s="120"/>
      <c r="G517" s="121"/>
      <c r="H517" s="120"/>
      <c r="I517" s="121"/>
      <c r="J517" s="121"/>
      <c r="K517" s="53"/>
      <c r="L517" s="120"/>
      <c r="M517" s="120"/>
      <c r="N517" s="120"/>
      <c r="O517" s="120"/>
      <c r="P517" s="120"/>
      <c r="Q517" s="120"/>
    </row>
    <row r="518" spans="6:17" x14ac:dyDescent="0.25">
      <c r="F518" s="120"/>
      <c r="G518" s="121"/>
      <c r="H518" s="120"/>
      <c r="I518" s="121"/>
      <c r="J518" s="121"/>
      <c r="K518" s="53"/>
      <c r="L518" s="120"/>
      <c r="M518" s="120"/>
      <c r="N518" s="120"/>
      <c r="O518" s="120"/>
      <c r="P518" s="120"/>
      <c r="Q518" s="120"/>
    </row>
    <row r="519" spans="6:17" x14ac:dyDescent="0.25">
      <c r="F519" s="120"/>
      <c r="G519" s="121"/>
      <c r="H519" s="120"/>
      <c r="I519" s="121"/>
      <c r="J519" s="121"/>
      <c r="K519" s="53"/>
      <c r="L519" s="120"/>
      <c r="M519" s="120"/>
      <c r="N519" s="120"/>
      <c r="O519" s="120"/>
      <c r="P519" s="120"/>
      <c r="Q519" s="120"/>
    </row>
    <row r="520" spans="6:17" x14ac:dyDescent="0.25">
      <c r="F520" s="120"/>
      <c r="G520" s="121"/>
      <c r="H520" s="120"/>
      <c r="I520" s="121"/>
      <c r="J520" s="121"/>
      <c r="K520" s="53"/>
      <c r="L520" s="120"/>
      <c r="M520" s="120"/>
      <c r="N520" s="120"/>
      <c r="O520" s="120"/>
      <c r="P520" s="120"/>
      <c r="Q520" s="120"/>
    </row>
    <row r="521" spans="6:17" x14ac:dyDescent="0.25">
      <c r="F521" s="120"/>
      <c r="G521" s="121"/>
      <c r="H521" s="120"/>
      <c r="I521" s="121"/>
      <c r="J521" s="121"/>
      <c r="K521" s="53"/>
      <c r="L521" s="120"/>
      <c r="M521" s="120"/>
      <c r="N521" s="120"/>
      <c r="O521" s="120"/>
      <c r="P521" s="120"/>
      <c r="Q521" s="120"/>
    </row>
    <row r="522" spans="6:17" x14ac:dyDescent="0.25">
      <c r="F522" s="120"/>
      <c r="G522" s="121"/>
      <c r="H522" s="120"/>
      <c r="I522" s="121"/>
      <c r="J522" s="121"/>
      <c r="K522" s="53"/>
      <c r="L522" s="120"/>
      <c r="M522" s="120"/>
      <c r="N522" s="120"/>
      <c r="O522" s="120"/>
      <c r="P522" s="120"/>
      <c r="Q522" s="120"/>
    </row>
    <row r="523" spans="6:17" x14ac:dyDescent="0.25">
      <c r="F523" s="120"/>
      <c r="G523" s="121"/>
      <c r="H523" s="120"/>
      <c r="I523" s="121"/>
      <c r="J523" s="121"/>
      <c r="K523" s="53"/>
      <c r="L523" s="120"/>
      <c r="M523" s="120"/>
      <c r="N523" s="120"/>
      <c r="O523" s="120"/>
      <c r="P523" s="120"/>
      <c r="Q523" s="120"/>
    </row>
    <row r="524" spans="6:17" x14ac:dyDescent="0.25">
      <c r="F524" s="120"/>
      <c r="G524" s="121"/>
      <c r="H524" s="120"/>
      <c r="I524" s="121"/>
      <c r="J524" s="121"/>
      <c r="K524" s="53"/>
      <c r="L524" s="120"/>
      <c r="M524" s="120"/>
      <c r="N524" s="120"/>
      <c r="O524" s="120"/>
      <c r="P524" s="120"/>
      <c r="Q524" s="120"/>
    </row>
    <row r="525" spans="6:17" x14ac:dyDescent="0.25">
      <c r="F525" s="120"/>
      <c r="G525" s="121"/>
      <c r="H525" s="120"/>
      <c r="I525" s="121"/>
      <c r="J525" s="121"/>
      <c r="K525" s="53"/>
      <c r="L525" s="120"/>
      <c r="M525" s="120"/>
      <c r="N525" s="120"/>
      <c r="O525" s="120"/>
      <c r="P525" s="120"/>
      <c r="Q525" s="120"/>
    </row>
    <row r="526" spans="6:17" x14ac:dyDescent="0.25">
      <c r="F526" s="120"/>
      <c r="G526" s="121"/>
      <c r="H526" s="120"/>
      <c r="I526" s="121"/>
      <c r="J526" s="121"/>
      <c r="K526" s="53"/>
      <c r="L526" s="120"/>
      <c r="M526" s="120"/>
      <c r="N526" s="120"/>
      <c r="O526" s="120"/>
      <c r="P526" s="120"/>
      <c r="Q526" s="120"/>
    </row>
    <row r="527" spans="6:17" x14ac:dyDescent="0.25">
      <c r="F527" s="120"/>
      <c r="G527" s="121"/>
      <c r="H527" s="120"/>
      <c r="I527" s="121"/>
      <c r="J527" s="121"/>
      <c r="K527" s="53"/>
      <c r="L527" s="120"/>
      <c r="M527" s="120"/>
      <c r="N527" s="120"/>
      <c r="O527" s="120"/>
      <c r="P527" s="120"/>
      <c r="Q527" s="120"/>
    </row>
    <row r="528" spans="6:17" x14ac:dyDescent="0.25">
      <c r="F528" s="120"/>
      <c r="G528" s="121"/>
      <c r="H528" s="120"/>
      <c r="I528" s="121"/>
      <c r="J528" s="121"/>
      <c r="K528" s="53"/>
      <c r="L528" s="120"/>
      <c r="M528" s="120"/>
      <c r="N528" s="120"/>
      <c r="O528" s="120"/>
      <c r="P528" s="120"/>
      <c r="Q528" s="120"/>
    </row>
    <row r="529" spans="6:17" x14ac:dyDescent="0.25">
      <c r="F529" s="120"/>
      <c r="G529" s="121"/>
      <c r="H529" s="120"/>
      <c r="I529" s="121"/>
      <c r="J529" s="121"/>
      <c r="K529" s="53"/>
      <c r="L529" s="120"/>
      <c r="M529" s="120"/>
      <c r="N529" s="120"/>
      <c r="O529" s="120"/>
      <c r="P529" s="120"/>
      <c r="Q529" s="120"/>
    </row>
    <row r="530" spans="6:17" x14ac:dyDescent="0.25">
      <c r="F530" s="120"/>
      <c r="G530" s="121"/>
      <c r="H530" s="120"/>
      <c r="I530" s="121"/>
      <c r="J530" s="121"/>
      <c r="K530" s="53"/>
      <c r="L530" s="120"/>
      <c r="M530" s="120"/>
      <c r="N530" s="120"/>
      <c r="O530" s="120"/>
      <c r="P530" s="120"/>
      <c r="Q530" s="120"/>
    </row>
    <row r="531" spans="6:17" x14ac:dyDescent="0.25">
      <c r="F531" s="120"/>
      <c r="G531" s="121"/>
      <c r="H531" s="120"/>
      <c r="I531" s="121"/>
      <c r="J531" s="121"/>
      <c r="K531" s="53"/>
      <c r="L531" s="120"/>
      <c r="M531" s="120"/>
      <c r="N531" s="120"/>
      <c r="O531" s="120"/>
      <c r="P531" s="120"/>
      <c r="Q531" s="120"/>
    </row>
    <row r="532" spans="6:17" x14ac:dyDescent="0.25">
      <c r="F532" s="120"/>
      <c r="G532" s="121"/>
      <c r="H532" s="120"/>
      <c r="I532" s="121"/>
      <c r="J532" s="121"/>
      <c r="K532" s="53"/>
      <c r="L532" s="120"/>
      <c r="M532" s="120"/>
      <c r="N532" s="120"/>
      <c r="O532" s="120"/>
      <c r="P532" s="120"/>
      <c r="Q532" s="120"/>
    </row>
    <row r="533" spans="6:17" x14ac:dyDescent="0.25">
      <c r="F533" s="120"/>
      <c r="G533" s="121"/>
      <c r="H533" s="120"/>
      <c r="I533" s="121"/>
      <c r="J533" s="121"/>
      <c r="K533" s="53"/>
      <c r="L533" s="120"/>
      <c r="M533" s="120"/>
      <c r="N533" s="120"/>
      <c r="O533" s="120"/>
      <c r="P533" s="120"/>
      <c r="Q533" s="120"/>
    </row>
    <row r="534" spans="6:17" x14ac:dyDescent="0.25">
      <c r="F534" s="120"/>
      <c r="G534" s="121"/>
      <c r="H534" s="120"/>
      <c r="I534" s="121"/>
      <c r="J534" s="121"/>
      <c r="K534" s="53"/>
      <c r="L534" s="120"/>
      <c r="M534" s="120"/>
      <c r="N534" s="120"/>
      <c r="O534" s="120"/>
      <c r="P534" s="120"/>
      <c r="Q534" s="120"/>
    </row>
    <row r="535" spans="6:17" x14ac:dyDescent="0.25">
      <c r="F535" s="120"/>
      <c r="G535" s="121"/>
      <c r="H535" s="120"/>
      <c r="I535" s="121"/>
      <c r="J535" s="121"/>
      <c r="K535" s="53"/>
      <c r="L535" s="120"/>
      <c r="M535" s="120"/>
      <c r="N535" s="120"/>
      <c r="O535" s="120"/>
      <c r="P535" s="120"/>
      <c r="Q535" s="120"/>
    </row>
    <row r="536" spans="6:17" x14ac:dyDescent="0.25">
      <c r="F536" s="120"/>
      <c r="G536" s="121"/>
      <c r="H536" s="120"/>
      <c r="I536" s="121"/>
      <c r="J536" s="121"/>
      <c r="K536" s="53"/>
      <c r="L536" s="120"/>
      <c r="M536" s="120"/>
      <c r="N536" s="120"/>
      <c r="O536" s="120"/>
      <c r="P536" s="120"/>
      <c r="Q536" s="120"/>
    </row>
    <row r="537" spans="6:17" x14ac:dyDescent="0.25">
      <c r="F537" s="120"/>
      <c r="G537" s="121"/>
      <c r="H537" s="120"/>
      <c r="I537" s="121"/>
      <c r="J537" s="121"/>
      <c r="K537" s="53"/>
      <c r="L537" s="120"/>
      <c r="M537" s="120"/>
      <c r="N537" s="120"/>
      <c r="O537" s="120"/>
      <c r="P537" s="120"/>
      <c r="Q537" s="120"/>
    </row>
    <row r="538" spans="6:17" x14ac:dyDescent="0.25">
      <c r="F538" s="120"/>
      <c r="G538" s="121"/>
      <c r="H538" s="120"/>
      <c r="I538" s="121"/>
      <c r="J538" s="121"/>
      <c r="K538" s="53"/>
      <c r="L538" s="120"/>
      <c r="M538" s="120"/>
      <c r="N538" s="120"/>
      <c r="O538" s="120"/>
      <c r="P538" s="120"/>
      <c r="Q538" s="120"/>
    </row>
    <row r="539" spans="6:17" x14ac:dyDescent="0.25">
      <c r="F539" s="120"/>
      <c r="G539" s="121"/>
      <c r="H539" s="120"/>
      <c r="I539" s="121"/>
      <c r="J539" s="121"/>
      <c r="K539" s="53"/>
      <c r="L539" s="120"/>
      <c r="M539" s="120"/>
      <c r="N539" s="120"/>
      <c r="O539" s="120"/>
      <c r="P539" s="120"/>
      <c r="Q539" s="120"/>
    </row>
    <row r="540" spans="6:17" x14ac:dyDescent="0.25">
      <c r="F540" s="120"/>
      <c r="G540" s="121"/>
      <c r="H540" s="120"/>
      <c r="I540" s="121"/>
      <c r="J540" s="121"/>
      <c r="K540" s="53"/>
      <c r="L540" s="120"/>
      <c r="M540" s="120"/>
      <c r="N540" s="120"/>
      <c r="O540" s="120"/>
      <c r="P540" s="120"/>
      <c r="Q540" s="120"/>
    </row>
    <row r="541" spans="6:17" x14ac:dyDescent="0.25">
      <c r="F541" s="120"/>
      <c r="G541" s="121"/>
      <c r="H541" s="120"/>
      <c r="I541" s="121"/>
      <c r="J541" s="121"/>
      <c r="K541" s="53"/>
      <c r="L541" s="120"/>
      <c r="M541" s="120"/>
      <c r="N541" s="120"/>
      <c r="O541" s="120"/>
      <c r="P541" s="120"/>
      <c r="Q541" s="120"/>
    </row>
    <row r="542" spans="6:17" x14ac:dyDescent="0.25">
      <c r="F542" s="120"/>
      <c r="G542" s="121"/>
      <c r="H542" s="120"/>
      <c r="I542" s="121"/>
      <c r="J542" s="121"/>
      <c r="K542" s="53"/>
      <c r="L542" s="120"/>
      <c r="M542" s="120"/>
      <c r="N542" s="120"/>
      <c r="O542" s="120"/>
      <c r="P542" s="120"/>
      <c r="Q542" s="120"/>
    </row>
    <row r="543" spans="6:17" x14ac:dyDescent="0.25">
      <c r="F543" s="120"/>
      <c r="G543" s="121"/>
      <c r="H543" s="120"/>
      <c r="I543" s="121"/>
      <c r="J543" s="121"/>
      <c r="K543" s="53"/>
      <c r="L543" s="120"/>
      <c r="M543" s="120"/>
      <c r="N543" s="120"/>
      <c r="O543" s="120"/>
      <c r="P543" s="120"/>
      <c r="Q543" s="120"/>
    </row>
    <row r="544" spans="6:17" x14ac:dyDescent="0.25">
      <c r="F544" s="120"/>
      <c r="G544" s="121"/>
      <c r="H544" s="120"/>
      <c r="I544" s="121"/>
      <c r="J544" s="121"/>
      <c r="K544" s="53"/>
      <c r="L544" s="120"/>
      <c r="M544" s="120"/>
      <c r="N544" s="120"/>
      <c r="O544" s="120"/>
      <c r="P544" s="120"/>
      <c r="Q544" s="120"/>
    </row>
    <row r="545" spans="6:17" x14ac:dyDescent="0.25">
      <c r="F545" s="120"/>
      <c r="G545" s="121"/>
      <c r="H545" s="120"/>
      <c r="I545" s="121"/>
      <c r="J545" s="121"/>
      <c r="K545" s="53"/>
      <c r="L545" s="120"/>
      <c r="M545" s="120"/>
      <c r="N545" s="120"/>
      <c r="O545" s="120"/>
      <c r="P545" s="120"/>
      <c r="Q545" s="120"/>
    </row>
    <row r="546" spans="6:17" x14ac:dyDescent="0.25">
      <c r="F546" s="120"/>
      <c r="G546" s="121"/>
      <c r="H546" s="120"/>
      <c r="I546" s="121"/>
      <c r="J546" s="121"/>
      <c r="K546" s="53"/>
      <c r="L546" s="120"/>
      <c r="M546" s="120"/>
      <c r="N546" s="120"/>
      <c r="O546" s="120"/>
      <c r="P546" s="120"/>
      <c r="Q546" s="120"/>
    </row>
    <row r="547" spans="6:17" x14ac:dyDescent="0.25">
      <c r="F547" s="120"/>
      <c r="G547" s="121"/>
      <c r="H547" s="120"/>
      <c r="I547" s="121"/>
      <c r="J547" s="121"/>
      <c r="K547" s="53"/>
      <c r="L547" s="120"/>
      <c r="M547" s="120"/>
      <c r="N547" s="120"/>
      <c r="O547" s="120"/>
      <c r="P547" s="120"/>
      <c r="Q547" s="120"/>
    </row>
    <row r="548" spans="6:17" x14ac:dyDescent="0.25">
      <c r="F548" s="120"/>
      <c r="G548" s="121"/>
      <c r="H548" s="120"/>
      <c r="I548" s="121"/>
      <c r="J548" s="121"/>
      <c r="K548" s="53"/>
      <c r="L548" s="120"/>
      <c r="M548" s="120"/>
      <c r="N548" s="120"/>
      <c r="O548" s="120"/>
      <c r="P548" s="120"/>
      <c r="Q548" s="120"/>
    </row>
    <row r="549" spans="6:17" x14ac:dyDescent="0.25">
      <c r="F549" s="120"/>
      <c r="G549" s="121"/>
      <c r="H549" s="120"/>
      <c r="I549" s="121"/>
      <c r="J549" s="121"/>
      <c r="K549" s="53"/>
      <c r="L549" s="120"/>
      <c r="M549" s="120"/>
      <c r="N549" s="120"/>
      <c r="O549" s="120"/>
      <c r="P549" s="120"/>
      <c r="Q549" s="120"/>
    </row>
    <row r="550" spans="6:17" x14ac:dyDescent="0.25">
      <c r="F550" s="120"/>
      <c r="G550" s="121"/>
      <c r="H550" s="120"/>
      <c r="I550" s="121"/>
      <c r="J550" s="121"/>
      <c r="K550" s="53"/>
      <c r="L550" s="120"/>
      <c r="M550" s="120"/>
      <c r="N550" s="120"/>
      <c r="O550" s="120"/>
      <c r="P550" s="120"/>
      <c r="Q550" s="120"/>
    </row>
    <row r="551" spans="6:17" x14ac:dyDescent="0.25">
      <c r="F551" s="120"/>
      <c r="G551" s="121"/>
      <c r="H551" s="120"/>
      <c r="I551" s="121"/>
      <c r="J551" s="121"/>
      <c r="K551" s="53"/>
      <c r="L551" s="120"/>
      <c r="M551" s="120"/>
      <c r="N551" s="120"/>
      <c r="O551" s="120"/>
      <c r="P551" s="120"/>
      <c r="Q551" s="120"/>
    </row>
    <row r="552" spans="6:17" x14ac:dyDescent="0.25">
      <c r="F552" s="120"/>
      <c r="G552" s="121"/>
      <c r="H552" s="120"/>
      <c r="I552" s="121"/>
      <c r="J552" s="121"/>
      <c r="K552" s="53"/>
      <c r="L552" s="120"/>
      <c r="M552" s="120"/>
      <c r="N552" s="120"/>
      <c r="O552" s="120"/>
      <c r="P552" s="120"/>
      <c r="Q552" s="120"/>
    </row>
    <row r="553" spans="6:17" x14ac:dyDescent="0.25">
      <c r="F553" s="120"/>
      <c r="G553" s="121"/>
      <c r="H553" s="120"/>
      <c r="I553" s="121"/>
      <c r="J553" s="121"/>
      <c r="K553" s="53"/>
      <c r="L553" s="120"/>
      <c r="M553" s="120"/>
      <c r="N553" s="120"/>
      <c r="O553" s="120"/>
      <c r="P553" s="120"/>
      <c r="Q553" s="120"/>
    </row>
    <row r="554" spans="6:17" x14ac:dyDescent="0.25">
      <c r="F554" s="120"/>
      <c r="G554" s="121"/>
      <c r="H554" s="120"/>
      <c r="I554" s="121"/>
      <c r="J554" s="121"/>
      <c r="K554" s="53"/>
      <c r="L554" s="120"/>
      <c r="M554" s="120"/>
      <c r="N554" s="120"/>
      <c r="O554" s="120"/>
      <c r="P554" s="120"/>
      <c r="Q554" s="120"/>
    </row>
    <row r="555" spans="6:17" x14ac:dyDescent="0.25">
      <c r="F555" s="120"/>
      <c r="G555" s="121"/>
      <c r="H555" s="120"/>
      <c r="I555" s="121"/>
      <c r="J555" s="121"/>
      <c r="K555" s="53"/>
      <c r="L555" s="120"/>
      <c r="M555" s="120"/>
      <c r="N555" s="120"/>
      <c r="O555" s="120"/>
      <c r="P555" s="120"/>
      <c r="Q555" s="120"/>
    </row>
    <row r="556" spans="6:17" x14ac:dyDescent="0.25">
      <c r="F556" s="120"/>
      <c r="G556" s="121"/>
      <c r="H556" s="120"/>
      <c r="I556" s="121"/>
      <c r="J556" s="121"/>
      <c r="K556" s="53"/>
      <c r="L556" s="120"/>
      <c r="M556" s="120"/>
      <c r="N556" s="120"/>
      <c r="O556" s="120"/>
      <c r="P556" s="120"/>
      <c r="Q556" s="120"/>
    </row>
    <row r="557" spans="6:17" x14ac:dyDescent="0.25">
      <c r="F557" s="120"/>
      <c r="G557" s="121"/>
      <c r="H557" s="120"/>
      <c r="I557" s="121"/>
      <c r="J557" s="121"/>
      <c r="K557" s="53"/>
      <c r="L557" s="120"/>
      <c r="M557" s="120"/>
      <c r="N557" s="120"/>
      <c r="O557" s="120"/>
      <c r="P557" s="120"/>
      <c r="Q557" s="120"/>
    </row>
    <row r="558" spans="6:17" x14ac:dyDescent="0.25">
      <c r="F558" s="120"/>
      <c r="G558" s="121"/>
      <c r="H558" s="120"/>
      <c r="I558" s="121"/>
      <c r="J558" s="121"/>
      <c r="K558" s="53"/>
      <c r="L558" s="120"/>
      <c r="M558" s="120"/>
      <c r="N558" s="120"/>
      <c r="O558" s="120"/>
      <c r="P558" s="120"/>
      <c r="Q558" s="120"/>
    </row>
    <row r="559" spans="6:17" x14ac:dyDescent="0.25">
      <c r="F559" s="120"/>
      <c r="G559" s="121"/>
      <c r="H559" s="120"/>
      <c r="I559" s="121"/>
      <c r="J559" s="121"/>
      <c r="K559" s="53"/>
      <c r="L559" s="120"/>
      <c r="M559" s="120"/>
      <c r="N559" s="120"/>
      <c r="O559" s="120"/>
      <c r="P559" s="120"/>
      <c r="Q559" s="120"/>
    </row>
    <row r="560" spans="6:17" x14ac:dyDescent="0.25">
      <c r="F560" s="120"/>
      <c r="G560" s="121"/>
      <c r="H560" s="120"/>
      <c r="I560" s="121"/>
      <c r="J560" s="121"/>
      <c r="K560" s="53"/>
      <c r="L560" s="120"/>
      <c r="M560" s="120"/>
      <c r="N560" s="120"/>
      <c r="O560" s="120"/>
      <c r="P560" s="120"/>
      <c r="Q560" s="120"/>
    </row>
    <row r="561" spans="6:17" x14ac:dyDescent="0.25">
      <c r="F561" s="120"/>
      <c r="G561" s="121"/>
      <c r="H561" s="120"/>
      <c r="I561" s="121"/>
      <c r="J561" s="121"/>
      <c r="K561" s="53"/>
      <c r="L561" s="120"/>
      <c r="M561" s="120"/>
      <c r="N561" s="120"/>
      <c r="O561" s="120"/>
      <c r="P561" s="120"/>
      <c r="Q561" s="120"/>
    </row>
    <row r="562" spans="6:17" x14ac:dyDescent="0.25">
      <c r="F562" s="120"/>
      <c r="G562" s="121"/>
      <c r="H562" s="120"/>
      <c r="I562" s="121"/>
      <c r="J562" s="121"/>
      <c r="K562" s="53"/>
      <c r="L562" s="120"/>
      <c r="M562" s="120"/>
      <c r="N562" s="120"/>
      <c r="O562" s="120"/>
      <c r="P562" s="120"/>
      <c r="Q562" s="120"/>
    </row>
    <row r="563" spans="6:17" x14ac:dyDescent="0.25">
      <c r="F563" s="120"/>
      <c r="G563" s="121"/>
      <c r="H563" s="120"/>
      <c r="I563" s="121"/>
      <c r="J563" s="121"/>
      <c r="K563" s="53"/>
      <c r="L563" s="120"/>
      <c r="M563" s="120"/>
      <c r="N563" s="120"/>
      <c r="O563" s="120"/>
      <c r="P563" s="120"/>
      <c r="Q563" s="120"/>
    </row>
    <row r="564" spans="6:17" x14ac:dyDescent="0.25">
      <c r="F564" s="120"/>
      <c r="G564" s="121"/>
      <c r="H564" s="120"/>
      <c r="I564" s="121"/>
      <c r="J564" s="121"/>
      <c r="K564" s="53"/>
      <c r="L564" s="120"/>
      <c r="M564" s="120"/>
      <c r="N564" s="120"/>
      <c r="O564" s="120"/>
      <c r="P564" s="120"/>
      <c r="Q564" s="120"/>
    </row>
    <row r="565" spans="6:17" x14ac:dyDescent="0.25">
      <c r="F565" s="120"/>
      <c r="G565" s="121"/>
      <c r="H565" s="120"/>
      <c r="I565" s="121"/>
      <c r="J565" s="121"/>
      <c r="K565" s="53"/>
      <c r="L565" s="120"/>
      <c r="M565" s="120"/>
      <c r="N565" s="120"/>
      <c r="O565" s="120"/>
      <c r="P565" s="120"/>
      <c r="Q565" s="120"/>
    </row>
    <row r="566" spans="6:17" x14ac:dyDescent="0.25">
      <c r="F566" s="120"/>
      <c r="G566" s="121"/>
      <c r="H566" s="120"/>
      <c r="I566" s="121"/>
      <c r="J566" s="121"/>
      <c r="K566" s="53"/>
      <c r="L566" s="120"/>
      <c r="M566" s="120"/>
      <c r="N566" s="120"/>
      <c r="O566" s="120"/>
      <c r="P566" s="120"/>
      <c r="Q566" s="120"/>
    </row>
    <row r="567" spans="6:17" x14ac:dyDescent="0.25">
      <c r="F567" s="120"/>
      <c r="G567" s="121"/>
      <c r="H567" s="120"/>
      <c r="I567" s="121"/>
      <c r="J567" s="121"/>
      <c r="K567" s="53"/>
      <c r="L567" s="120"/>
      <c r="M567" s="120"/>
      <c r="N567" s="120"/>
      <c r="O567" s="120"/>
      <c r="P567" s="120"/>
      <c r="Q567" s="120"/>
    </row>
    <row r="568" spans="6:17" x14ac:dyDescent="0.25">
      <c r="F568" s="120"/>
      <c r="G568" s="121"/>
      <c r="H568" s="120"/>
      <c r="I568" s="121"/>
      <c r="J568" s="121"/>
      <c r="K568" s="53"/>
      <c r="L568" s="120"/>
      <c r="M568" s="120"/>
      <c r="N568" s="120"/>
      <c r="O568" s="120"/>
      <c r="P568" s="120"/>
      <c r="Q568" s="120"/>
    </row>
    <row r="569" spans="6:17" x14ac:dyDescent="0.25">
      <c r="F569" s="120"/>
      <c r="G569" s="121"/>
      <c r="H569" s="120"/>
      <c r="I569" s="121"/>
      <c r="J569" s="121"/>
      <c r="K569" s="53"/>
      <c r="L569" s="120"/>
      <c r="M569" s="120"/>
      <c r="N569" s="120"/>
      <c r="O569" s="120"/>
      <c r="P569" s="120"/>
      <c r="Q569" s="120"/>
    </row>
    <row r="570" spans="6:17" x14ac:dyDescent="0.25">
      <c r="F570" s="120"/>
      <c r="G570" s="121"/>
      <c r="H570" s="120"/>
      <c r="I570" s="121"/>
      <c r="J570" s="121"/>
      <c r="K570" s="53"/>
      <c r="L570" s="120"/>
      <c r="M570" s="120"/>
      <c r="N570" s="120"/>
      <c r="O570" s="120"/>
      <c r="P570" s="120"/>
      <c r="Q570" s="120"/>
    </row>
    <row r="571" spans="6:17" x14ac:dyDescent="0.25">
      <c r="F571" s="120"/>
      <c r="G571" s="121"/>
      <c r="H571" s="120"/>
      <c r="I571" s="121"/>
      <c r="J571" s="121"/>
      <c r="K571" s="53"/>
      <c r="L571" s="120"/>
      <c r="M571" s="120"/>
      <c r="N571" s="120"/>
      <c r="O571" s="120"/>
      <c r="P571" s="120"/>
      <c r="Q571" s="120"/>
    </row>
    <row r="572" spans="6:17" x14ac:dyDescent="0.25">
      <c r="F572" s="120"/>
      <c r="G572" s="121"/>
      <c r="H572" s="120"/>
      <c r="I572" s="121"/>
      <c r="J572" s="121"/>
      <c r="K572" s="53"/>
      <c r="L572" s="120"/>
      <c r="M572" s="120"/>
      <c r="N572" s="120"/>
      <c r="O572" s="120"/>
      <c r="P572" s="120"/>
      <c r="Q572" s="120"/>
    </row>
    <row r="573" spans="6:17" x14ac:dyDescent="0.25">
      <c r="F573" s="120"/>
      <c r="G573" s="121"/>
      <c r="H573" s="120"/>
      <c r="I573" s="121"/>
      <c r="J573" s="121"/>
      <c r="K573" s="53"/>
      <c r="L573" s="120"/>
      <c r="M573" s="120"/>
      <c r="N573" s="120"/>
      <c r="O573" s="120"/>
      <c r="P573" s="120"/>
      <c r="Q573" s="120"/>
    </row>
    <row r="574" spans="6:17" x14ac:dyDescent="0.25">
      <c r="F574" s="120"/>
      <c r="G574" s="121"/>
      <c r="H574" s="120"/>
      <c r="I574" s="121"/>
      <c r="J574" s="121"/>
      <c r="K574" s="53"/>
      <c r="L574" s="120"/>
      <c r="M574" s="120"/>
      <c r="N574" s="120"/>
      <c r="O574" s="120"/>
      <c r="P574" s="120"/>
      <c r="Q574" s="120"/>
    </row>
    <row r="575" spans="6:17" x14ac:dyDescent="0.25">
      <c r="F575" s="120"/>
      <c r="G575" s="121"/>
      <c r="H575" s="120"/>
      <c r="I575" s="121"/>
      <c r="J575" s="121"/>
      <c r="K575" s="53"/>
      <c r="L575" s="120"/>
      <c r="M575" s="120"/>
      <c r="N575" s="120"/>
      <c r="O575" s="120"/>
      <c r="P575" s="120"/>
      <c r="Q575" s="120"/>
    </row>
    <row r="576" spans="6:17" x14ac:dyDescent="0.25">
      <c r="F576" s="120"/>
      <c r="G576" s="121"/>
      <c r="H576" s="120"/>
      <c r="I576" s="121"/>
      <c r="J576" s="121"/>
      <c r="K576" s="53"/>
      <c r="L576" s="120"/>
      <c r="M576" s="120"/>
      <c r="N576" s="120"/>
      <c r="O576" s="120"/>
      <c r="P576" s="120"/>
      <c r="Q576" s="120"/>
    </row>
    <row r="577" spans="6:17" x14ac:dyDescent="0.25">
      <c r="F577" s="120"/>
      <c r="G577" s="121"/>
      <c r="H577" s="120"/>
      <c r="I577" s="121"/>
      <c r="J577" s="121"/>
      <c r="K577" s="53"/>
      <c r="L577" s="120"/>
      <c r="M577" s="120"/>
      <c r="N577" s="120"/>
      <c r="O577" s="120"/>
      <c r="P577" s="120"/>
      <c r="Q577" s="120"/>
    </row>
    <row r="578" spans="6:17" x14ac:dyDescent="0.25">
      <c r="F578" s="120"/>
      <c r="G578" s="121"/>
      <c r="H578" s="120"/>
      <c r="I578" s="121"/>
      <c r="J578" s="121"/>
      <c r="K578" s="53"/>
      <c r="L578" s="120"/>
      <c r="M578" s="120"/>
      <c r="N578" s="120"/>
      <c r="O578" s="120"/>
      <c r="P578" s="120"/>
      <c r="Q578" s="120"/>
    </row>
    <row r="579" spans="6:17" x14ac:dyDescent="0.25">
      <c r="F579" s="120"/>
      <c r="G579" s="121"/>
      <c r="H579" s="120"/>
      <c r="I579" s="121"/>
      <c r="J579" s="121"/>
      <c r="K579" s="53"/>
      <c r="L579" s="120"/>
      <c r="M579" s="120"/>
      <c r="N579" s="120"/>
      <c r="O579" s="120"/>
      <c r="P579" s="120"/>
      <c r="Q579" s="120"/>
    </row>
    <row r="580" spans="6:17" x14ac:dyDescent="0.25">
      <c r="F580" s="120"/>
      <c r="G580" s="121"/>
      <c r="H580" s="120"/>
      <c r="I580" s="121"/>
      <c r="J580" s="121"/>
      <c r="K580" s="53"/>
      <c r="L580" s="120"/>
      <c r="M580" s="120"/>
      <c r="N580" s="120"/>
      <c r="O580" s="120"/>
      <c r="P580" s="120"/>
      <c r="Q580" s="120"/>
    </row>
    <row r="581" spans="6:17" x14ac:dyDescent="0.25">
      <c r="F581" s="120"/>
      <c r="G581" s="121"/>
      <c r="H581" s="120"/>
      <c r="I581" s="121"/>
      <c r="J581" s="121"/>
      <c r="K581" s="53"/>
      <c r="L581" s="120"/>
      <c r="M581" s="120"/>
      <c r="N581" s="120"/>
      <c r="O581" s="120"/>
      <c r="P581" s="120"/>
      <c r="Q581" s="120"/>
    </row>
    <row r="582" spans="6:17" x14ac:dyDescent="0.25">
      <c r="F582" s="120"/>
      <c r="G582" s="121"/>
      <c r="H582" s="120"/>
      <c r="I582" s="121"/>
      <c r="J582" s="121"/>
      <c r="K582" s="53"/>
      <c r="L582" s="120"/>
      <c r="M582" s="120"/>
      <c r="N582" s="120"/>
      <c r="O582" s="120"/>
      <c r="P582" s="120"/>
      <c r="Q582" s="120"/>
    </row>
    <row r="583" spans="6:17" x14ac:dyDescent="0.25">
      <c r="F583" s="120"/>
      <c r="G583" s="121"/>
      <c r="H583" s="120"/>
      <c r="I583" s="121"/>
      <c r="J583" s="121"/>
      <c r="K583" s="53"/>
      <c r="L583" s="120"/>
      <c r="M583" s="120"/>
      <c r="N583" s="120"/>
      <c r="O583" s="120"/>
      <c r="P583" s="120"/>
      <c r="Q583" s="120"/>
    </row>
    <row r="584" spans="6:17" x14ac:dyDescent="0.25">
      <c r="F584" s="120"/>
      <c r="G584" s="121"/>
      <c r="H584" s="120"/>
      <c r="I584" s="121"/>
      <c r="J584" s="121"/>
      <c r="K584" s="53"/>
      <c r="L584" s="120"/>
      <c r="M584" s="120"/>
      <c r="N584" s="120"/>
      <c r="O584" s="120"/>
      <c r="P584" s="120"/>
      <c r="Q584" s="120"/>
    </row>
    <row r="585" spans="6:17" x14ac:dyDescent="0.25">
      <c r="F585" s="120"/>
      <c r="G585" s="121"/>
      <c r="H585" s="120"/>
      <c r="I585" s="121"/>
      <c r="J585" s="121"/>
      <c r="K585" s="53"/>
      <c r="L585" s="120"/>
      <c r="M585" s="120"/>
      <c r="N585" s="120"/>
      <c r="O585" s="120"/>
      <c r="P585" s="120"/>
      <c r="Q585" s="120"/>
    </row>
    <row r="586" spans="6:17" x14ac:dyDescent="0.25">
      <c r="F586" s="120"/>
      <c r="G586" s="121"/>
      <c r="H586" s="120"/>
      <c r="I586" s="121"/>
      <c r="J586" s="121"/>
      <c r="K586" s="53"/>
      <c r="L586" s="120"/>
      <c r="M586" s="120"/>
      <c r="N586" s="120"/>
      <c r="O586" s="120"/>
      <c r="P586" s="120"/>
      <c r="Q586" s="120"/>
    </row>
    <row r="587" spans="6:17" x14ac:dyDescent="0.25">
      <c r="F587" s="120"/>
      <c r="G587" s="121"/>
      <c r="H587" s="120"/>
      <c r="I587" s="121"/>
      <c r="J587" s="121"/>
      <c r="K587" s="53"/>
      <c r="L587" s="120"/>
      <c r="M587" s="120"/>
      <c r="N587" s="120"/>
      <c r="O587" s="120"/>
      <c r="P587" s="120"/>
      <c r="Q587" s="120"/>
    </row>
    <row r="588" spans="6:17" x14ac:dyDescent="0.25">
      <c r="F588" s="120"/>
      <c r="G588" s="121"/>
      <c r="H588" s="120"/>
      <c r="I588" s="121"/>
      <c r="J588" s="121"/>
      <c r="K588" s="53"/>
      <c r="L588" s="120"/>
      <c r="M588" s="120"/>
      <c r="N588" s="120"/>
      <c r="O588" s="120"/>
      <c r="P588" s="120"/>
      <c r="Q588" s="120"/>
    </row>
    <row r="589" spans="6:17" x14ac:dyDescent="0.25">
      <c r="F589" s="120"/>
      <c r="G589" s="121"/>
      <c r="H589" s="120"/>
      <c r="I589" s="121"/>
      <c r="J589" s="121"/>
      <c r="K589" s="53"/>
      <c r="L589" s="120"/>
      <c r="M589" s="120"/>
      <c r="N589" s="120"/>
      <c r="O589" s="120"/>
      <c r="P589" s="120"/>
      <c r="Q589" s="120"/>
    </row>
    <row r="590" spans="6:17" x14ac:dyDescent="0.25">
      <c r="F590" s="120"/>
      <c r="G590" s="121"/>
      <c r="H590" s="120"/>
      <c r="I590" s="121"/>
      <c r="J590" s="121"/>
      <c r="K590" s="53"/>
      <c r="L590" s="120"/>
      <c r="M590" s="120"/>
      <c r="N590" s="120"/>
      <c r="O590" s="120"/>
      <c r="P590" s="120"/>
      <c r="Q590" s="120"/>
    </row>
    <row r="591" spans="6:17" x14ac:dyDescent="0.25">
      <c r="F591" s="120"/>
      <c r="G591" s="121"/>
      <c r="H591" s="120"/>
      <c r="I591" s="121"/>
      <c r="J591" s="121"/>
      <c r="K591" s="53"/>
      <c r="L591" s="120"/>
      <c r="M591" s="120"/>
      <c r="N591" s="120"/>
      <c r="O591" s="120"/>
      <c r="P591" s="120"/>
      <c r="Q591" s="120"/>
    </row>
    <row r="592" spans="6:17" x14ac:dyDescent="0.25">
      <c r="F592" s="120"/>
      <c r="G592" s="121"/>
      <c r="H592" s="120"/>
      <c r="I592" s="121"/>
      <c r="J592" s="121"/>
      <c r="K592" s="53"/>
      <c r="L592" s="120"/>
      <c r="M592" s="120"/>
      <c r="N592" s="120"/>
      <c r="O592" s="120"/>
      <c r="P592" s="120"/>
      <c r="Q592" s="120"/>
    </row>
    <row r="593" spans="6:17" x14ac:dyDescent="0.25">
      <c r="F593" s="120"/>
      <c r="G593" s="121"/>
      <c r="H593" s="120"/>
      <c r="I593" s="121"/>
      <c r="J593" s="121"/>
      <c r="K593" s="53"/>
      <c r="L593" s="120"/>
      <c r="M593" s="120"/>
      <c r="N593" s="120"/>
      <c r="O593" s="120"/>
      <c r="P593" s="120"/>
      <c r="Q593" s="120"/>
    </row>
    <row r="594" spans="6:17" x14ac:dyDescent="0.25">
      <c r="F594" s="120"/>
      <c r="G594" s="121"/>
      <c r="H594" s="120"/>
      <c r="I594" s="121"/>
      <c r="J594" s="121"/>
      <c r="K594" s="53"/>
      <c r="L594" s="120"/>
      <c r="M594" s="120"/>
      <c r="N594" s="120"/>
      <c r="O594" s="120"/>
      <c r="P594" s="120"/>
      <c r="Q594" s="120"/>
    </row>
    <row r="595" spans="6:17" x14ac:dyDescent="0.25">
      <c r="F595" s="120"/>
      <c r="G595" s="121"/>
      <c r="H595" s="120"/>
      <c r="I595" s="121"/>
      <c r="J595" s="121"/>
      <c r="K595" s="53"/>
      <c r="L595" s="120"/>
      <c r="M595" s="120"/>
      <c r="N595" s="120"/>
      <c r="O595" s="120"/>
      <c r="P595" s="120"/>
      <c r="Q595" s="120"/>
    </row>
    <row r="596" spans="6:17" x14ac:dyDescent="0.25">
      <c r="F596" s="120"/>
      <c r="G596" s="121"/>
      <c r="H596" s="120"/>
      <c r="I596" s="121"/>
      <c r="J596" s="121"/>
      <c r="K596" s="53"/>
      <c r="L596" s="120"/>
      <c r="M596" s="120"/>
      <c r="N596" s="120"/>
      <c r="O596" s="120"/>
      <c r="P596" s="120"/>
      <c r="Q596" s="120"/>
    </row>
    <row r="597" spans="6:17" x14ac:dyDescent="0.25">
      <c r="F597" s="120"/>
      <c r="G597" s="121"/>
      <c r="H597" s="120"/>
      <c r="I597" s="121"/>
      <c r="J597" s="121"/>
      <c r="K597" s="53"/>
      <c r="L597" s="120"/>
      <c r="M597" s="120"/>
      <c r="N597" s="120"/>
      <c r="O597" s="120"/>
      <c r="P597" s="120"/>
      <c r="Q597" s="120"/>
    </row>
    <row r="598" spans="6:17" x14ac:dyDescent="0.25">
      <c r="F598" s="120"/>
      <c r="G598" s="121"/>
      <c r="H598" s="120"/>
      <c r="I598" s="121"/>
      <c r="J598" s="121"/>
      <c r="K598" s="53"/>
      <c r="L598" s="120"/>
      <c r="M598" s="120"/>
      <c r="N598" s="120"/>
      <c r="O598" s="120"/>
      <c r="P598" s="120"/>
      <c r="Q598" s="120"/>
    </row>
    <row r="599" spans="6:17" x14ac:dyDescent="0.25">
      <c r="F599" s="120"/>
      <c r="G599" s="121"/>
      <c r="H599" s="120"/>
      <c r="I599" s="121"/>
      <c r="J599" s="121"/>
      <c r="K599" s="53"/>
      <c r="L599" s="120"/>
      <c r="M599" s="120"/>
      <c r="N599" s="120"/>
      <c r="O599" s="120"/>
      <c r="P599" s="120"/>
      <c r="Q599" s="120"/>
    </row>
    <row r="600" spans="6:17" x14ac:dyDescent="0.25">
      <c r="F600" s="120"/>
      <c r="G600" s="121"/>
      <c r="H600" s="120"/>
      <c r="I600" s="121"/>
      <c r="J600" s="121"/>
      <c r="K600" s="53"/>
      <c r="L600" s="120"/>
      <c r="M600" s="120"/>
      <c r="N600" s="120"/>
      <c r="O600" s="120"/>
      <c r="P600" s="120"/>
      <c r="Q600" s="120"/>
    </row>
    <row r="601" spans="6:17" x14ac:dyDescent="0.25">
      <c r="F601" s="120"/>
      <c r="G601" s="121"/>
      <c r="H601" s="120"/>
      <c r="I601" s="121"/>
      <c r="J601" s="121"/>
      <c r="K601" s="53"/>
      <c r="L601" s="120"/>
      <c r="M601" s="120"/>
      <c r="N601" s="120"/>
      <c r="O601" s="120"/>
      <c r="P601" s="120"/>
      <c r="Q601" s="120"/>
    </row>
    <row r="602" spans="6:17" x14ac:dyDescent="0.25">
      <c r="F602" s="120"/>
      <c r="G602" s="121"/>
      <c r="H602" s="120"/>
      <c r="I602" s="121"/>
      <c r="J602" s="121"/>
      <c r="K602" s="53"/>
      <c r="L602" s="120"/>
      <c r="M602" s="120"/>
      <c r="N602" s="120"/>
      <c r="O602" s="120"/>
      <c r="P602" s="120"/>
      <c r="Q602" s="120"/>
    </row>
    <row r="603" spans="6:17" x14ac:dyDescent="0.25">
      <c r="F603" s="120"/>
      <c r="G603" s="121"/>
      <c r="H603" s="120"/>
      <c r="I603" s="121"/>
      <c r="J603" s="121"/>
      <c r="K603" s="53"/>
      <c r="L603" s="120"/>
      <c r="M603" s="120"/>
      <c r="N603" s="120"/>
      <c r="O603" s="120"/>
      <c r="P603" s="120"/>
      <c r="Q603" s="120"/>
    </row>
    <row r="604" spans="6:17" x14ac:dyDescent="0.25">
      <c r="F604" s="120"/>
      <c r="G604" s="121"/>
      <c r="H604" s="120"/>
      <c r="I604" s="121"/>
      <c r="J604" s="121"/>
      <c r="K604" s="53"/>
      <c r="L604" s="120"/>
      <c r="M604" s="120"/>
      <c r="N604" s="120"/>
      <c r="O604" s="120"/>
      <c r="P604" s="120"/>
      <c r="Q604" s="120"/>
    </row>
    <row r="605" spans="6:17" x14ac:dyDescent="0.25">
      <c r="F605" s="120"/>
      <c r="G605" s="121"/>
      <c r="H605" s="120"/>
      <c r="I605" s="121"/>
      <c r="J605" s="121"/>
      <c r="K605" s="53"/>
      <c r="L605" s="120"/>
      <c r="M605" s="120"/>
      <c r="N605" s="120"/>
      <c r="O605" s="120"/>
      <c r="P605" s="120"/>
      <c r="Q605" s="120"/>
    </row>
    <row r="606" spans="6:17" x14ac:dyDescent="0.25">
      <c r="F606" s="120"/>
      <c r="G606" s="121"/>
      <c r="H606" s="120"/>
      <c r="I606" s="121"/>
      <c r="J606" s="121"/>
      <c r="K606" s="53"/>
      <c r="L606" s="120"/>
      <c r="M606" s="120"/>
      <c r="N606" s="120"/>
      <c r="O606" s="120"/>
      <c r="P606" s="120"/>
      <c r="Q606" s="120"/>
    </row>
    <row r="607" spans="6:17" x14ac:dyDescent="0.25">
      <c r="F607" s="120"/>
      <c r="G607" s="121"/>
      <c r="H607" s="120"/>
      <c r="I607" s="121"/>
      <c r="J607" s="121"/>
      <c r="K607" s="53"/>
      <c r="L607" s="120"/>
      <c r="M607" s="120"/>
      <c r="N607" s="120"/>
      <c r="O607" s="120"/>
      <c r="P607" s="120"/>
      <c r="Q607" s="120"/>
    </row>
    <row r="608" spans="6:17" x14ac:dyDescent="0.25">
      <c r="F608" s="120"/>
      <c r="G608" s="121"/>
      <c r="H608" s="120"/>
      <c r="I608" s="121"/>
      <c r="J608" s="121"/>
      <c r="K608" s="53"/>
      <c r="L608" s="120"/>
      <c r="M608" s="120"/>
      <c r="N608" s="120"/>
      <c r="O608" s="120"/>
      <c r="P608" s="120"/>
      <c r="Q608" s="120"/>
    </row>
    <row r="609" spans="6:17" x14ac:dyDescent="0.25">
      <c r="F609" s="120"/>
      <c r="G609" s="121"/>
      <c r="H609" s="120"/>
      <c r="I609" s="121"/>
      <c r="J609" s="121"/>
      <c r="K609" s="53"/>
      <c r="L609" s="120"/>
      <c r="M609" s="120"/>
      <c r="N609" s="120"/>
      <c r="O609" s="120"/>
      <c r="P609" s="120"/>
      <c r="Q609" s="120"/>
    </row>
    <row r="610" spans="6:17" x14ac:dyDescent="0.25">
      <c r="F610" s="120"/>
      <c r="G610" s="121"/>
      <c r="H610" s="120"/>
      <c r="I610" s="121"/>
      <c r="J610" s="121"/>
      <c r="K610" s="53"/>
      <c r="L610" s="120"/>
      <c r="M610" s="120"/>
      <c r="N610" s="120"/>
      <c r="O610" s="120"/>
      <c r="P610" s="120"/>
      <c r="Q610" s="120"/>
    </row>
    <row r="611" spans="6:17" x14ac:dyDescent="0.25">
      <c r="F611" s="120"/>
      <c r="G611" s="121"/>
      <c r="H611" s="120"/>
      <c r="I611" s="121"/>
      <c r="J611" s="121"/>
      <c r="K611" s="53"/>
      <c r="L611" s="120"/>
      <c r="M611" s="120"/>
      <c r="N611" s="120"/>
      <c r="O611" s="120"/>
      <c r="P611" s="120"/>
      <c r="Q611" s="120"/>
    </row>
    <row r="612" spans="6:17" x14ac:dyDescent="0.25">
      <c r="F612" s="120"/>
      <c r="G612" s="121"/>
      <c r="H612" s="120"/>
      <c r="I612" s="121"/>
      <c r="J612" s="121"/>
      <c r="K612" s="53"/>
      <c r="L612" s="120"/>
      <c r="M612" s="120"/>
      <c r="N612" s="120"/>
      <c r="O612" s="120"/>
      <c r="P612" s="120"/>
      <c r="Q612" s="120"/>
    </row>
    <row r="613" spans="6:17" x14ac:dyDescent="0.25">
      <c r="F613" s="120"/>
      <c r="G613" s="121"/>
      <c r="H613" s="120"/>
      <c r="I613" s="121"/>
      <c r="J613" s="121"/>
      <c r="K613" s="53"/>
      <c r="L613" s="120"/>
      <c r="M613" s="120"/>
      <c r="N613" s="120"/>
      <c r="O613" s="120"/>
      <c r="P613" s="120"/>
      <c r="Q613" s="120"/>
    </row>
    <row r="614" spans="6:17" x14ac:dyDescent="0.25">
      <c r="F614" s="120"/>
      <c r="G614" s="121"/>
      <c r="H614" s="120"/>
      <c r="I614" s="121"/>
      <c r="J614" s="121"/>
      <c r="K614" s="53"/>
      <c r="L614" s="120"/>
      <c r="M614" s="120"/>
      <c r="N614" s="120"/>
      <c r="O614" s="120"/>
      <c r="P614" s="120"/>
      <c r="Q614" s="120"/>
    </row>
    <row r="615" spans="6:17" x14ac:dyDescent="0.25">
      <c r="F615" s="120"/>
      <c r="G615" s="121"/>
      <c r="H615" s="120"/>
      <c r="I615" s="121"/>
      <c r="J615" s="121"/>
      <c r="K615" s="53"/>
      <c r="L615" s="120"/>
      <c r="M615" s="120"/>
      <c r="N615" s="120"/>
      <c r="O615" s="120"/>
      <c r="P615" s="120"/>
      <c r="Q615" s="120"/>
    </row>
    <row r="616" spans="6:17" x14ac:dyDescent="0.25">
      <c r="F616" s="120"/>
      <c r="G616" s="121"/>
      <c r="H616" s="120"/>
      <c r="I616" s="121"/>
      <c r="J616" s="121"/>
      <c r="K616" s="53"/>
      <c r="L616" s="120"/>
      <c r="M616" s="120"/>
      <c r="N616" s="120"/>
      <c r="O616" s="120"/>
      <c r="P616" s="120"/>
      <c r="Q616" s="120"/>
    </row>
    <row r="617" spans="6:17" x14ac:dyDescent="0.25">
      <c r="F617" s="120"/>
      <c r="G617" s="121"/>
      <c r="H617" s="120"/>
      <c r="I617" s="121"/>
      <c r="J617" s="121"/>
      <c r="K617" s="53"/>
      <c r="L617" s="120"/>
      <c r="M617" s="120"/>
      <c r="N617" s="120"/>
      <c r="O617" s="120"/>
      <c r="P617" s="120"/>
      <c r="Q617" s="120"/>
    </row>
    <row r="618" spans="6:17" x14ac:dyDescent="0.25">
      <c r="F618" s="120"/>
      <c r="G618" s="121"/>
      <c r="H618" s="120"/>
      <c r="I618" s="121"/>
      <c r="J618" s="121"/>
      <c r="K618" s="53"/>
      <c r="L618" s="120"/>
      <c r="M618" s="120"/>
      <c r="N618" s="120"/>
      <c r="O618" s="120"/>
      <c r="P618" s="120"/>
      <c r="Q618" s="120"/>
    </row>
    <row r="619" spans="6:17" x14ac:dyDescent="0.25">
      <c r="F619" s="120"/>
      <c r="G619" s="121"/>
      <c r="H619" s="120"/>
      <c r="I619" s="121"/>
      <c r="J619" s="121"/>
      <c r="K619" s="53"/>
      <c r="L619" s="120"/>
      <c r="M619" s="120"/>
      <c r="N619" s="120"/>
      <c r="O619" s="120"/>
      <c r="P619" s="120"/>
      <c r="Q619" s="120"/>
    </row>
    <row r="620" spans="6:17" x14ac:dyDescent="0.25">
      <c r="F620" s="120"/>
      <c r="G620" s="121"/>
      <c r="H620" s="120"/>
      <c r="I620" s="121"/>
      <c r="J620" s="121"/>
      <c r="K620" s="53"/>
      <c r="L620" s="120"/>
      <c r="M620" s="120"/>
      <c r="N620" s="120"/>
      <c r="O620" s="120"/>
      <c r="P620" s="120"/>
      <c r="Q620" s="120"/>
    </row>
    <row r="621" spans="6:17" x14ac:dyDescent="0.25">
      <c r="F621" s="120"/>
      <c r="G621" s="121"/>
      <c r="H621" s="120"/>
      <c r="I621" s="121"/>
      <c r="J621" s="121"/>
      <c r="K621" s="53"/>
      <c r="L621" s="120"/>
      <c r="M621" s="120"/>
      <c r="N621" s="120"/>
      <c r="O621" s="120"/>
      <c r="P621" s="120"/>
      <c r="Q621" s="120"/>
    </row>
    <row r="622" spans="6:17" x14ac:dyDescent="0.25">
      <c r="F622" s="120"/>
      <c r="G622" s="121"/>
      <c r="H622" s="120"/>
      <c r="I622" s="121"/>
      <c r="J622" s="121"/>
      <c r="K622" s="53"/>
      <c r="L622" s="120"/>
      <c r="M622" s="120"/>
      <c r="N622" s="120"/>
      <c r="O622" s="120"/>
      <c r="P622" s="120"/>
      <c r="Q622" s="120"/>
    </row>
    <row r="623" spans="6:17" x14ac:dyDescent="0.25">
      <c r="F623" s="120"/>
      <c r="G623" s="121"/>
      <c r="H623" s="120"/>
      <c r="I623" s="121"/>
      <c r="J623" s="121"/>
      <c r="K623" s="53"/>
      <c r="L623" s="120"/>
      <c r="M623" s="120"/>
      <c r="N623" s="120"/>
      <c r="O623" s="120"/>
      <c r="P623" s="120"/>
      <c r="Q623" s="120"/>
    </row>
    <row r="624" spans="6:17" x14ac:dyDescent="0.25">
      <c r="F624" s="120"/>
      <c r="G624" s="121"/>
      <c r="H624" s="120"/>
      <c r="I624" s="121"/>
      <c r="J624" s="121"/>
      <c r="K624" s="53"/>
      <c r="L624" s="120"/>
      <c r="M624" s="120"/>
      <c r="N624" s="120"/>
      <c r="O624" s="120"/>
      <c r="P624" s="120"/>
      <c r="Q624" s="120"/>
    </row>
    <row r="625" spans="6:17" x14ac:dyDescent="0.25">
      <c r="F625" s="120"/>
      <c r="G625" s="121"/>
      <c r="H625" s="120"/>
      <c r="I625" s="121"/>
      <c r="J625" s="121"/>
      <c r="K625" s="53"/>
      <c r="L625" s="120"/>
      <c r="M625" s="120"/>
      <c r="N625" s="120"/>
      <c r="O625" s="120"/>
      <c r="P625" s="120"/>
      <c r="Q625" s="120"/>
    </row>
    <row r="626" spans="6:17" x14ac:dyDescent="0.25">
      <c r="F626" s="120"/>
      <c r="G626" s="121"/>
      <c r="H626" s="120"/>
      <c r="I626" s="121"/>
      <c r="J626" s="121"/>
      <c r="K626" s="53"/>
      <c r="L626" s="120"/>
      <c r="M626" s="120"/>
      <c r="N626" s="120"/>
      <c r="O626" s="120"/>
      <c r="P626" s="120"/>
      <c r="Q626" s="120"/>
    </row>
    <row r="627" spans="6:17" x14ac:dyDescent="0.25">
      <c r="F627" s="120"/>
      <c r="G627" s="121"/>
      <c r="H627" s="120"/>
      <c r="I627" s="121"/>
      <c r="J627" s="121"/>
      <c r="K627" s="53"/>
      <c r="L627" s="120"/>
      <c r="M627" s="120"/>
      <c r="N627" s="120"/>
      <c r="O627" s="120"/>
      <c r="P627" s="120"/>
      <c r="Q627" s="120"/>
    </row>
    <row r="628" spans="6:17" x14ac:dyDescent="0.25">
      <c r="F628" s="120"/>
      <c r="G628" s="121"/>
      <c r="H628" s="120"/>
      <c r="I628" s="121"/>
      <c r="J628" s="121"/>
      <c r="K628" s="53"/>
      <c r="L628" s="120"/>
      <c r="M628" s="120"/>
      <c r="N628" s="120"/>
      <c r="O628" s="120"/>
      <c r="P628" s="120"/>
      <c r="Q628" s="120"/>
    </row>
    <row r="629" spans="6:17" x14ac:dyDescent="0.25">
      <c r="F629" s="120"/>
      <c r="G629" s="121"/>
      <c r="H629" s="120"/>
      <c r="I629" s="121"/>
      <c r="J629" s="121"/>
      <c r="K629" s="53"/>
      <c r="L629" s="120"/>
      <c r="M629" s="120"/>
      <c r="N629" s="120"/>
      <c r="O629" s="120"/>
      <c r="P629" s="120"/>
      <c r="Q629" s="120"/>
    </row>
    <row r="630" spans="6:17" x14ac:dyDescent="0.25">
      <c r="F630" s="120"/>
      <c r="G630" s="121"/>
      <c r="H630" s="120"/>
      <c r="I630" s="121"/>
      <c r="J630" s="121"/>
      <c r="K630" s="53"/>
      <c r="L630" s="120"/>
      <c r="M630" s="120"/>
      <c r="N630" s="120"/>
      <c r="O630" s="120"/>
      <c r="P630" s="120"/>
      <c r="Q630" s="120"/>
    </row>
    <row r="631" spans="6:17" x14ac:dyDescent="0.25">
      <c r="F631" s="120"/>
      <c r="G631" s="121"/>
      <c r="H631" s="120"/>
      <c r="I631" s="121"/>
      <c r="J631" s="121"/>
      <c r="K631" s="53"/>
      <c r="L631" s="120"/>
      <c r="M631" s="120"/>
      <c r="N631" s="120"/>
      <c r="O631" s="120"/>
      <c r="P631" s="120"/>
      <c r="Q631" s="120"/>
    </row>
    <row r="632" spans="6:17" x14ac:dyDescent="0.25">
      <c r="F632" s="120"/>
      <c r="G632" s="121"/>
      <c r="H632" s="120"/>
      <c r="I632" s="121"/>
      <c r="J632" s="121"/>
      <c r="K632" s="53"/>
      <c r="L632" s="120"/>
      <c r="M632" s="120"/>
      <c r="N632" s="120"/>
      <c r="O632" s="120"/>
      <c r="P632" s="120"/>
      <c r="Q632" s="120"/>
    </row>
    <row r="633" spans="6:17" x14ac:dyDescent="0.25">
      <c r="F633" s="120"/>
      <c r="G633" s="121"/>
      <c r="H633" s="120"/>
      <c r="I633" s="121"/>
      <c r="J633" s="121"/>
      <c r="K633" s="53"/>
      <c r="L633" s="120"/>
      <c r="M633" s="120"/>
      <c r="N633" s="120"/>
      <c r="O633" s="120"/>
      <c r="P633" s="120"/>
      <c r="Q633" s="120"/>
    </row>
    <row r="634" spans="6:17" x14ac:dyDescent="0.25">
      <c r="F634" s="120"/>
      <c r="G634" s="121"/>
      <c r="H634" s="120"/>
      <c r="I634" s="121"/>
      <c r="J634" s="121"/>
      <c r="K634" s="53"/>
      <c r="L634" s="120"/>
      <c r="M634" s="120"/>
      <c r="N634" s="120"/>
      <c r="O634" s="120"/>
      <c r="P634" s="120"/>
      <c r="Q634" s="120"/>
    </row>
    <row r="635" spans="6:17" x14ac:dyDescent="0.25">
      <c r="F635" s="120"/>
      <c r="G635" s="121"/>
      <c r="H635" s="120"/>
      <c r="I635" s="121"/>
      <c r="J635" s="121"/>
      <c r="K635" s="53"/>
      <c r="L635" s="120"/>
      <c r="M635" s="120"/>
      <c r="N635" s="120"/>
      <c r="O635" s="120"/>
      <c r="P635" s="120"/>
      <c r="Q635" s="120"/>
    </row>
    <row r="636" spans="6:17" x14ac:dyDescent="0.25">
      <c r="F636" s="120"/>
      <c r="G636" s="121"/>
      <c r="H636" s="120"/>
      <c r="I636" s="121"/>
      <c r="J636" s="121"/>
      <c r="K636" s="53"/>
      <c r="L636" s="120"/>
      <c r="M636" s="120"/>
      <c r="N636" s="120"/>
      <c r="O636" s="120"/>
      <c r="P636" s="120"/>
      <c r="Q636" s="120"/>
    </row>
    <row r="637" spans="6:17" x14ac:dyDescent="0.25">
      <c r="F637" s="120"/>
      <c r="G637" s="121"/>
      <c r="H637" s="120"/>
      <c r="I637" s="121"/>
      <c r="J637" s="121"/>
      <c r="K637" s="53"/>
      <c r="L637" s="120"/>
      <c r="M637" s="120"/>
      <c r="N637" s="120"/>
      <c r="O637" s="120"/>
      <c r="P637" s="120"/>
      <c r="Q637" s="120"/>
    </row>
    <row r="638" spans="6:17" x14ac:dyDescent="0.25">
      <c r="F638" s="120"/>
      <c r="G638" s="121"/>
      <c r="H638" s="120"/>
      <c r="I638" s="121"/>
      <c r="J638" s="121"/>
      <c r="K638" s="53"/>
      <c r="L638" s="120"/>
      <c r="M638" s="120"/>
      <c r="N638" s="120"/>
      <c r="O638" s="120"/>
      <c r="P638" s="120"/>
      <c r="Q638" s="120"/>
    </row>
    <row r="639" spans="6:17" x14ac:dyDescent="0.25">
      <c r="F639" s="120"/>
      <c r="G639" s="121"/>
      <c r="H639" s="120"/>
      <c r="I639" s="121"/>
      <c r="J639" s="121"/>
      <c r="K639" s="53"/>
      <c r="L639" s="120"/>
      <c r="M639" s="120"/>
      <c r="N639" s="120"/>
      <c r="O639" s="120"/>
      <c r="P639" s="120"/>
      <c r="Q639" s="120"/>
    </row>
    <row r="640" spans="6:17" x14ac:dyDescent="0.25">
      <c r="F640" s="120"/>
      <c r="G640" s="121"/>
      <c r="H640" s="120"/>
      <c r="I640" s="121"/>
      <c r="J640" s="121"/>
      <c r="K640" s="53"/>
      <c r="L640" s="120"/>
      <c r="M640" s="120"/>
      <c r="N640" s="120"/>
      <c r="O640" s="120"/>
      <c r="P640" s="120"/>
      <c r="Q640" s="120"/>
    </row>
    <row r="641" spans="6:17" x14ac:dyDescent="0.25">
      <c r="F641" s="120"/>
      <c r="G641" s="121"/>
      <c r="H641" s="120"/>
      <c r="I641" s="121"/>
      <c r="J641" s="121"/>
      <c r="K641" s="53"/>
      <c r="L641" s="120"/>
      <c r="M641" s="120"/>
      <c r="N641" s="120"/>
      <c r="O641" s="120"/>
      <c r="P641" s="120"/>
      <c r="Q641" s="120"/>
    </row>
    <row r="642" spans="6:17" x14ac:dyDescent="0.25">
      <c r="F642" s="120"/>
      <c r="G642" s="121"/>
      <c r="H642" s="120"/>
      <c r="I642" s="121"/>
      <c r="J642" s="121"/>
      <c r="K642" s="53"/>
      <c r="L642" s="120"/>
      <c r="M642" s="120"/>
      <c r="N642" s="120"/>
      <c r="O642" s="120"/>
      <c r="P642" s="120"/>
      <c r="Q642" s="120"/>
    </row>
    <row r="643" spans="6:17" x14ac:dyDescent="0.25">
      <c r="F643" s="120"/>
      <c r="G643" s="121"/>
      <c r="H643" s="120"/>
      <c r="I643" s="121"/>
      <c r="J643" s="121"/>
      <c r="K643" s="53"/>
      <c r="L643" s="120"/>
      <c r="M643" s="120"/>
      <c r="N643" s="120"/>
      <c r="O643" s="120"/>
      <c r="P643" s="120"/>
      <c r="Q643" s="120"/>
    </row>
    <row r="644" spans="6:17" x14ac:dyDescent="0.25">
      <c r="F644" s="120"/>
      <c r="G644" s="121"/>
      <c r="H644" s="120"/>
      <c r="I644" s="121"/>
      <c r="J644" s="121"/>
      <c r="K644" s="53"/>
      <c r="L644" s="120"/>
      <c r="M644" s="120"/>
      <c r="N644" s="120"/>
      <c r="O644" s="120"/>
      <c r="P644" s="120"/>
      <c r="Q644" s="120"/>
    </row>
    <row r="645" spans="6:17" x14ac:dyDescent="0.25">
      <c r="F645" s="120"/>
      <c r="G645" s="121"/>
      <c r="H645" s="120"/>
      <c r="I645" s="121"/>
      <c r="J645" s="121"/>
      <c r="K645" s="53"/>
      <c r="L645" s="120"/>
      <c r="M645" s="120"/>
      <c r="N645" s="120"/>
      <c r="O645" s="120"/>
      <c r="P645" s="120"/>
      <c r="Q645" s="120"/>
    </row>
    <row r="646" spans="6:17" x14ac:dyDescent="0.25">
      <c r="F646" s="120"/>
      <c r="G646" s="121"/>
      <c r="H646" s="120"/>
      <c r="I646" s="121"/>
      <c r="J646" s="121"/>
      <c r="K646" s="53"/>
      <c r="L646" s="120"/>
      <c r="M646" s="120"/>
      <c r="N646" s="120"/>
      <c r="O646" s="120"/>
      <c r="P646" s="120"/>
      <c r="Q646" s="120"/>
    </row>
    <row r="647" spans="6:17" x14ac:dyDescent="0.25">
      <c r="F647" s="120"/>
      <c r="G647" s="121"/>
      <c r="H647" s="120"/>
      <c r="I647" s="121"/>
      <c r="J647" s="121"/>
      <c r="K647" s="53"/>
      <c r="L647" s="120"/>
      <c r="M647" s="120"/>
      <c r="N647" s="120"/>
      <c r="O647" s="120"/>
      <c r="P647" s="120"/>
      <c r="Q647" s="120"/>
    </row>
    <row r="648" spans="6:17" x14ac:dyDescent="0.25">
      <c r="F648" s="120"/>
      <c r="G648" s="121"/>
      <c r="H648" s="120"/>
      <c r="I648" s="121"/>
      <c r="J648" s="121"/>
      <c r="K648" s="53"/>
      <c r="L648" s="120"/>
      <c r="M648" s="120"/>
      <c r="N648" s="120"/>
      <c r="O648" s="120"/>
      <c r="P648" s="120"/>
      <c r="Q648" s="120"/>
    </row>
    <row r="649" spans="6:17" x14ac:dyDescent="0.25">
      <c r="F649" s="120"/>
      <c r="G649" s="121"/>
      <c r="H649" s="120"/>
      <c r="I649" s="121"/>
      <c r="J649" s="121"/>
      <c r="K649" s="53"/>
      <c r="L649" s="120"/>
      <c r="M649" s="120"/>
      <c r="N649" s="120"/>
      <c r="O649" s="120"/>
      <c r="P649" s="120"/>
      <c r="Q649" s="120"/>
    </row>
    <row r="650" spans="6:17" x14ac:dyDescent="0.25">
      <c r="F650" s="120"/>
      <c r="G650" s="121"/>
      <c r="H650" s="120"/>
      <c r="I650" s="121"/>
      <c r="J650" s="121"/>
      <c r="K650" s="53"/>
      <c r="L650" s="120"/>
      <c r="M650" s="120"/>
      <c r="N650" s="120"/>
      <c r="O650" s="120"/>
      <c r="P650" s="120"/>
      <c r="Q650" s="120"/>
    </row>
    <row r="651" spans="6:17" x14ac:dyDescent="0.25">
      <c r="F651" s="120"/>
      <c r="G651" s="121"/>
      <c r="H651" s="120"/>
      <c r="I651" s="121"/>
      <c r="J651" s="121"/>
      <c r="K651" s="53"/>
      <c r="L651" s="120"/>
      <c r="M651" s="120"/>
      <c r="N651" s="120"/>
      <c r="O651" s="120"/>
      <c r="P651" s="120"/>
      <c r="Q651" s="120"/>
    </row>
    <row r="652" spans="6:17" x14ac:dyDescent="0.25">
      <c r="F652" s="120"/>
      <c r="G652" s="121"/>
      <c r="H652" s="120"/>
      <c r="I652" s="121"/>
      <c r="J652" s="121"/>
      <c r="K652" s="53"/>
      <c r="L652" s="120"/>
      <c r="M652" s="120"/>
      <c r="N652" s="120"/>
      <c r="O652" s="120"/>
      <c r="P652" s="120"/>
      <c r="Q652" s="120"/>
    </row>
    <row r="653" spans="6:17" x14ac:dyDescent="0.25">
      <c r="F653" s="120"/>
      <c r="G653" s="121"/>
      <c r="H653" s="120"/>
      <c r="I653" s="121"/>
      <c r="J653" s="121"/>
      <c r="K653" s="53"/>
      <c r="L653" s="120"/>
      <c r="M653" s="120"/>
      <c r="N653" s="120"/>
      <c r="O653" s="120"/>
      <c r="P653" s="120"/>
      <c r="Q653" s="120"/>
    </row>
    <row r="654" spans="6:17" x14ac:dyDescent="0.25">
      <c r="F654" s="120"/>
      <c r="G654" s="121"/>
      <c r="H654" s="120"/>
      <c r="I654" s="121"/>
      <c r="J654" s="121"/>
      <c r="K654" s="53"/>
      <c r="L654" s="120"/>
      <c r="M654" s="120"/>
      <c r="N654" s="120"/>
      <c r="O654" s="120"/>
      <c r="P654" s="120"/>
      <c r="Q654" s="120"/>
    </row>
    <row r="655" spans="6:17" x14ac:dyDescent="0.25">
      <c r="F655" s="120"/>
      <c r="G655" s="121"/>
      <c r="H655" s="120"/>
      <c r="I655" s="121"/>
      <c r="J655" s="121"/>
      <c r="K655" s="53"/>
      <c r="L655" s="120"/>
      <c r="M655" s="120"/>
      <c r="N655" s="120"/>
      <c r="O655" s="120"/>
      <c r="P655" s="120"/>
      <c r="Q655" s="120"/>
    </row>
    <row r="656" spans="6:17" x14ac:dyDescent="0.25">
      <c r="F656" s="120"/>
      <c r="G656" s="121"/>
      <c r="H656" s="120"/>
      <c r="I656" s="121"/>
      <c r="J656" s="121"/>
      <c r="K656" s="53"/>
      <c r="L656" s="120"/>
      <c r="M656" s="120"/>
      <c r="N656" s="120"/>
      <c r="O656" s="120"/>
      <c r="P656" s="120"/>
      <c r="Q656" s="120"/>
    </row>
    <row r="657" spans="6:17" x14ac:dyDescent="0.25">
      <c r="F657" s="120"/>
      <c r="G657" s="121"/>
      <c r="H657" s="120"/>
      <c r="I657" s="121"/>
      <c r="J657" s="121"/>
      <c r="K657" s="53"/>
      <c r="L657" s="120"/>
      <c r="M657" s="120"/>
      <c r="N657" s="120"/>
      <c r="O657" s="120"/>
      <c r="P657" s="120"/>
      <c r="Q657" s="120"/>
    </row>
    <row r="658" spans="6:17" x14ac:dyDescent="0.25">
      <c r="F658" s="120"/>
      <c r="G658" s="121"/>
      <c r="H658" s="120"/>
      <c r="I658" s="121"/>
      <c r="J658" s="121"/>
      <c r="K658" s="53"/>
      <c r="L658" s="120"/>
      <c r="M658" s="120"/>
      <c r="N658" s="120"/>
      <c r="O658" s="120"/>
      <c r="P658" s="120"/>
      <c r="Q658" s="120"/>
    </row>
    <row r="659" spans="6:17" x14ac:dyDescent="0.25">
      <c r="F659" s="120"/>
      <c r="G659" s="121"/>
      <c r="H659" s="120"/>
      <c r="I659" s="121"/>
      <c r="J659" s="121"/>
      <c r="K659" s="53"/>
      <c r="L659" s="120"/>
      <c r="M659" s="120"/>
      <c r="N659" s="120"/>
      <c r="O659" s="120"/>
      <c r="P659" s="120"/>
      <c r="Q659" s="120"/>
    </row>
    <row r="660" spans="6:17" x14ac:dyDescent="0.25">
      <c r="F660" s="120"/>
      <c r="G660" s="121"/>
      <c r="H660" s="120"/>
      <c r="I660" s="121"/>
      <c r="J660" s="121"/>
      <c r="K660" s="53"/>
      <c r="L660" s="120"/>
      <c r="M660" s="120"/>
      <c r="N660" s="120"/>
      <c r="O660" s="120"/>
      <c r="P660" s="120"/>
      <c r="Q660" s="120"/>
    </row>
    <row r="661" spans="6:17" x14ac:dyDescent="0.25">
      <c r="F661" s="120"/>
      <c r="G661" s="121"/>
      <c r="H661" s="120"/>
      <c r="I661" s="121"/>
      <c r="J661" s="121"/>
      <c r="K661" s="53"/>
      <c r="L661" s="120"/>
      <c r="M661" s="120"/>
      <c r="N661" s="120"/>
      <c r="O661" s="120"/>
      <c r="P661" s="120"/>
      <c r="Q661" s="120"/>
    </row>
    <row r="662" spans="6:17" x14ac:dyDescent="0.25">
      <c r="F662" s="120"/>
      <c r="G662" s="121"/>
      <c r="H662" s="120"/>
      <c r="I662" s="121"/>
      <c r="J662" s="121"/>
      <c r="K662" s="53"/>
      <c r="L662" s="120"/>
      <c r="M662" s="120"/>
      <c r="N662" s="120"/>
      <c r="O662" s="120"/>
      <c r="P662" s="120"/>
      <c r="Q662" s="120"/>
    </row>
    <row r="663" spans="6:17" x14ac:dyDescent="0.25">
      <c r="F663" s="120"/>
      <c r="G663" s="121"/>
      <c r="H663" s="120"/>
      <c r="I663" s="121"/>
      <c r="J663" s="121"/>
      <c r="K663" s="53"/>
      <c r="L663" s="120"/>
      <c r="M663" s="120"/>
      <c r="N663" s="120"/>
      <c r="O663" s="120"/>
      <c r="P663" s="120"/>
      <c r="Q663" s="120"/>
    </row>
    <row r="664" spans="6:17" x14ac:dyDescent="0.25">
      <c r="F664" s="120"/>
      <c r="G664" s="121"/>
      <c r="H664" s="120"/>
      <c r="I664" s="121"/>
      <c r="J664" s="121"/>
      <c r="K664" s="53"/>
      <c r="L664" s="120"/>
      <c r="M664" s="120"/>
      <c r="N664" s="120"/>
      <c r="O664" s="120"/>
      <c r="P664" s="120"/>
      <c r="Q664" s="120"/>
    </row>
    <row r="665" spans="6:17" x14ac:dyDescent="0.25">
      <c r="F665" s="120"/>
      <c r="G665" s="121"/>
      <c r="H665" s="120"/>
      <c r="I665" s="121"/>
      <c r="J665" s="121"/>
      <c r="K665" s="53"/>
      <c r="L665" s="120"/>
      <c r="M665" s="120"/>
      <c r="N665" s="120"/>
      <c r="O665" s="120"/>
      <c r="P665" s="120"/>
      <c r="Q665" s="120"/>
    </row>
    <row r="666" spans="6:17" x14ac:dyDescent="0.25">
      <c r="F666" s="120"/>
      <c r="G666" s="121"/>
      <c r="H666" s="120"/>
      <c r="I666" s="121"/>
      <c r="J666" s="121"/>
      <c r="K666" s="53"/>
      <c r="L666" s="120"/>
      <c r="M666" s="120"/>
      <c r="N666" s="120"/>
      <c r="O666" s="120"/>
      <c r="P666" s="120"/>
      <c r="Q666" s="120"/>
    </row>
    <row r="667" spans="6:17" x14ac:dyDescent="0.25">
      <c r="F667" s="120"/>
      <c r="G667" s="121"/>
      <c r="H667" s="120"/>
      <c r="I667" s="121"/>
      <c r="J667" s="121"/>
      <c r="K667" s="53"/>
      <c r="L667" s="120"/>
      <c r="M667" s="120"/>
      <c r="N667" s="120"/>
      <c r="O667" s="120"/>
      <c r="P667" s="120"/>
      <c r="Q667" s="120"/>
    </row>
    <row r="668" spans="6:17" x14ac:dyDescent="0.25">
      <c r="F668" s="120"/>
      <c r="G668" s="121"/>
      <c r="H668" s="120"/>
      <c r="I668" s="121"/>
      <c r="J668" s="121"/>
      <c r="K668" s="53"/>
      <c r="L668" s="120"/>
      <c r="M668" s="120"/>
      <c r="N668" s="120"/>
      <c r="O668" s="120"/>
      <c r="P668" s="120"/>
      <c r="Q668" s="120"/>
    </row>
    <row r="669" spans="6:17" x14ac:dyDescent="0.25">
      <c r="F669" s="120"/>
      <c r="G669" s="121"/>
      <c r="H669" s="120"/>
      <c r="I669" s="121"/>
      <c r="J669" s="121"/>
      <c r="K669" s="53"/>
      <c r="L669" s="120"/>
      <c r="M669" s="120"/>
      <c r="N669" s="120"/>
      <c r="O669" s="120"/>
      <c r="P669" s="120"/>
      <c r="Q669" s="120"/>
    </row>
    <row r="670" spans="6:17" x14ac:dyDescent="0.25">
      <c r="F670" s="120"/>
      <c r="G670" s="121"/>
      <c r="H670" s="120"/>
      <c r="I670" s="121"/>
      <c r="J670" s="121"/>
      <c r="K670" s="53"/>
      <c r="L670" s="120"/>
      <c r="M670" s="120"/>
      <c r="N670" s="120"/>
      <c r="O670" s="120"/>
      <c r="P670" s="120"/>
      <c r="Q670" s="120"/>
    </row>
    <row r="671" spans="6:17" x14ac:dyDescent="0.25">
      <c r="F671" s="120"/>
      <c r="G671" s="121"/>
      <c r="H671" s="120"/>
      <c r="I671" s="121"/>
      <c r="J671" s="121"/>
      <c r="K671" s="53"/>
      <c r="L671" s="120"/>
      <c r="M671" s="120"/>
      <c r="N671" s="120"/>
      <c r="O671" s="120"/>
      <c r="P671" s="120"/>
      <c r="Q671" s="120"/>
    </row>
    <row r="672" spans="6:17" x14ac:dyDescent="0.25">
      <c r="F672" s="120"/>
      <c r="G672" s="121"/>
      <c r="H672" s="120"/>
      <c r="I672" s="121"/>
      <c r="J672" s="121"/>
      <c r="K672" s="53"/>
      <c r="L672" s="120"/>
      <c r="M672" s="120"/>
      <c r="N672" s="120"/>
      <c r="O672" s="120"/>
      <c r="P672" s="120"/>
      <c r="Q672" s="120"/>
    </row>
    <row r="673" spans="6:17" x14ac:dyDescent="0.25">
      <c r="F673" s="120"/>
      <c r="G673" s="121"/>
      <c r="H673" s="120"/>
      <c r="I673" s="121"/>
      <c r="J673" s="121"/>
      <c r="K673" s="53"/>
      <c r="L673" s="120"/>
      <c r="M673" s="120"/>
      <c r="N673" s="120"/>
      <c r="O673" s="120"/>
      <c r="P673" s="120"/>
      <c r="Q673" s="120"/>
    </row>
    <row r="674" spans="6:17" x14ac:dyDescent="0.25">
      <c r="F674" s="120"/>
      <c r="G674" s="121"/>
      <c r="H674" s="120"/>
      <c r="I674" s="121"/>
      <c r="J674" s="121"/>
      <c r="K674" s="53"/>
      <c r="L674" s="120"/>
      <c r="M674" s="120"/>
      <c r="N674" s="120"/>
      <c r="O674" s="120"/>
      <c r="P674" s="120"/>
      <c r="Q674" s="120"/>
    </row>
    <row r="675" spans="6:17" x14ac:dyDescent="0.25">
      <c r="F675" s="120"/>
      <c r="G675" s="121"/>
      <c r="H675" s="120"/>
      <c r="I675" s="121"/>
      <c r="J675" s="121"/>
      <c r="K675" s="53"/>
      <c r="L675" s="120"/>
      <c r="M675" s="120"/>
      <c r="N675" s="120"/>
      <c r="O675" s="120"/>
      <c r="P675" s="120"/>
      <c r="Q675" s="120"/>
    </row>
    <row r="676" spans="6:17" x14ac:dyDescent="0.25">
      <c r="F676" s="120"/>
      <c r="G676" s="121"/>
      <c r="H676" s="120"/>
      <c r="I676" s="121"/>
      <c r="J676" s="121"/>
      <c r="K676" s="53"/>
      <c r="L676" s="120"/>
      <c r="M676" s="120"/>
      <c r="N676" s="120"/>
      <c r="O676" s="120"/>
      <c r="P676" s="120"/>
      <c r="Q676" s="120"/>
    </row>
    <row r="677" spans="6:17" x14ac:dyDescent="0.25">
      <c r="F677" s="120"/>
      <c r="G677" s="121"/>
      <c r="H677" s="120"/>
      <c r="I677" s="121"/>
      <c r="J677" s="121"/>
      <c r="K677" s="53"/>
      <c r="L677" s="120"/>
      <c r="M677" s="120"/>
      <c r="N677" s="120"/>
      <c r="O677" s="120"/>
      <c r="P677" s="120"/>
      <c r="Q677" s="120"/>
    </row>
    <row r="678" spans="6:17" x14ac:dyDescent="0.25">
      <c r="F678" s="120"/>
      <c r="G678" s="121"/>
      <c r="H678" s="120"/>
      <c r="I678" s="121"/>
      <c r="J678" s="121"/>
      <c r="K678" s="53"/>
      <c r="L678" s="120"/>
      <c r="M678" s="120"/>
      <c r="N678" s="120"/>
      <c r="O678" s="120"/>
      <c r="P678" s="120"/>
      <c r="Q678" s="120"/>
    </row>
    <row r="679" spans="6:17" x14ac:dyDescent="0.25">
      <c r="F679" s="120"/>
      <c r="G679" s="121"/>
      <c r="H679" s="120"/>
      <c r="I679" s="121"/>
      <c r="J679" s="121"/>
      <c r="K679" s="53"/>
      <c r="L679" s="120"/>
      <c r="M679" s="120"/>
      <c r="N679" s="120"/>
      <c r="O679" s="120"/>
      <c r="P679" s="120"/>
      <c r="Q679" s="120"/>
    </row>
    <row r="680" spans="6:17" x14ac:dyDescent="0.25">
      <c r="F680" s="120"/>
      <c r="G680" s="121"/>
      <c r="H680" s="120"/>
      <c r="I680" s="121"/>
      <c r="J680" s="121"/>
      <c r="K680" s="53"/>
      <c r="L680" s="120"/>
      <c r="M680" s="120"/>
      <c r="N680" s="120"/>
      <c r="O680" s="120"/>
      <c r="P680" s="120"/>
      <c r="Q680" s="120"/>
    </row>
    <row r="681" spans="6:17" x14ac:dyDescent="0.25">
      <c r="F681" s="120"/>
      <c r="G681" s="121"/>
      <c r="H681" s="120"/>
      <c r="I681" s="121"/>
      <c r="J681" s="121"/>
      <c r="K681" s="53"/>
      <c r="L681" s="120"/>
      <c r="M681" s="120"/>
      <c r="N681" s="120"/>
      <c r="O681" s="120"/>
      <c r="P681" s="120"/>
      <c r="Q681" s="120"/>
    </row>
    <row r="682" spans="6:17" x14ac:dyDescent="0.25">
      <c r="F682" s="120"/>
      <c r="G682" s="121"/>
      <c r="H682" s="120"/>
      <c r="I682" s="121"/>
      <c r="J682" s="121"/>
      <c r="K682" s="53"/>
      <c r="L682" s="120"/>
      <c r="M682" s="120"/>
      <c r="N682" s="120"/>
      <c r="O682" s="120"/>
      <c r="P682" s="120"/>
      <c r="Q682" s="120"/>
    </row>
    <row r="683" spans="6:17" x14ac:dyDescent="0.25">
      <c r="F683" s="120"/>
      <c r="G683" s="121"/>
      <c r="H683" s="120"/>
      <c r="I683" s="121"/>
      <c r="J683" s="121"/>
      <c r="K683" s="53"/>
      <c r="L683" s="120"/>
      <c r="M683" s="120"/>
      <c r="N683" s="120"/>
      <c r="O683" s="120"/>
      <c r="P683" s="120"/>
      <c r="Q683" s="120"/>
    </row>
    <row r="684" spans="6:17" x14ac:dyDescent="0.25">
      <c r="F684" s="120"/>
      <c r="G684" s="121"/>
      <c r="H684" s="120"/>
      <c r="I684" s="121"/>
      <c r="J684" s="121"/>
      <c r="K684" s="53"/>
      <c r="L684" s="120"/>
      <c r="M684" s="120"/>
      <c r="N684" s="120"/>
      <c r="O684" s="120"/>
      <c r="P684" s="120"/>
      <c r="Q684" s="120"/>
    </row>
    <row r="685" spans="6:17" x14ac:dyDescent="0.25">
      <c r="F685" s="120"/>
      <c r="G685" s="121"/>
      <c r="H685" s="120"/>
      <c r="I685" s="121"/>
      <c r="J685" s="121"/>
      <c r="K685" s="53"/>
      <c r="L685" s="120"/>
      <c r="M685" s="120"/>
      <c r="N685" s="120"/>
      <c r="O685" s="120"/>
      <c r="P685" s="120"/>
      <c r="Q685" s="120"/>
    </row>
    <row r="686" spans="6:17" x14ac:dyDescent="0.25">
      <c r="F686" s="120"/>
      <c r="G686" s="121"/>
      <c r="H686" s="120"/>
      <c r="I686" s="121"/>
      <c r="J686" s="121"/>
      <c r="K686" s="53"/>
      <c r="L686" s="120"/>
      <c r="M686" s="120"/>
      <c r="N686" s="120"/>
      <c r="O686" s="120"/>
      <c r="P686" s="120"/>
      <c r="Q686" s="120"/>
    </row>
    <row r="687" spans="6:17" x14ac:dyDescent="0.25">
      <c r="F687" s="120"/>
      <c r="G687" s="121"/>
      <c r="H687" s="120"/>
      <c r="I687" s="121"/>
      <c r="J687" s="121"/>
      <c r="K687" s="53"/>
      <c r="L687" s="120"/>
      <c r="M687" s="120"/>
      <c r="N687" s="120"/>
      <c r="O687" s="120"/>
      <c r="P687" s="120"/>
      <c r="Q687" s="120"/>
    </row>
    <row r="688" spans="6:17" x14ac:dyDescent="0.25">
      <c r="F688" s="120"/>
      <c r="G688" s="121"/>
      <c r="H688" s="120"/>
      <c r="I688" s="121"/>
      <c r="J688" s="121"/>
      <c r="K688" s="53"/>
      <c r="L688" s="120"/>
      <c r="M688" s="120"/>
      <c r="N688" s="120"/>
      <c r="O688" s="120"/>
      <c r="P688" s="120"/>
      <c r="Q688" s="120"/>
    </row>
    <row r="689" spans="6:17" x14ac:dyDescent="0.25">
      <c r="F689" s="120"/>
      <c r="G689" s="121"/>
      <c r="H689" s="120"/>
      <c r="I689" s="121"/>
      <c r="J689" s="121"/>
      <c r="K689" s="53"/>
      <c r="L689" s="120"/>
      <c r="M689" s="120"/>
      <c r="N689" s="120"/>
      <c r="O689" s="120"/>
      <c r="P689" s="120"/>
      <c r="Q689" s="120"/>
    </row>
    <row r="690" spans="6:17" x14ac:dyDescent="0.25">
      <c r="F690" s="120"/>
      <c r="G690" s="121"/>
      <c r="H690" s="120"/>
      <c r="I690" s="121"/>
      <c r="J690" s="121"/>
      <c r="K690" s="53"/>
      <c r="L690" s="120"/>
      <c r="M690" s="120"/>
      <c r="N690" s="120"/>
      <c r="O690" s="120"/>
      <c r="P690" s="120"/>
      <c r="Q690" s="120"/>
    </row>
    <row r="691" spans="6:17" x14ac:dyDescent="0.25">
      <c r="F691" s="120"/>
      <c r="G691" s="121"/>
      <c r="H691" s="120"/>
      <c r="I691" s="121"/>
      <c r="J691" s="121"/>
      <c r="K691" s="53"/>
      <c r="L691" s="120"/>
      <c r="M691" s="120"/>
      <c r="N691" s="120"/>
      <c r="O691" s="120"/>
      <c r="P691" s="120"/>
      <c r="Q691" s="120"/>
    </row>
    <row r="692" spans="6:17" x14ac:dyDescent="0.25">
      <c r="F692" s="120"/>
      <c r="G692" s="121"/>
      <c r="H692" s="120"/>
      <c r="I692" s="121"/>
      <c r="J692" s="121"/>
      <c r="K692" s="53"/>
      <c r="L692" s="120"/>
      <c r="M692" s="120"/>
      <c r="N692" s="120"/>
      <c r="O692" s="120"/>
      <c r="P692" s="120"/>
      <c r="Q692" s="120"/>
    </row>
    <row r="693" spans="6:17" x14ac:dyDescent="0.25">
      <c r="F693" s="120"/>
      <c r="G693" s="121"/>
      <c r="H693" s="120"/>
      <c r="I693" s="121"/>
      <c r="J693" s="121"/>
      <c r="K693" s="53"/>
      <c r="L693" s="120"/>
      <c r="M693" s="120"/>
      <c r="N693" s="120"/>
      <c r="O693" s="120"/>
      <c r="P693" s="120"/>
      <c r="Q693" s="120"/>
    </row>
    <row r="694" spans="6:17" x14ac:dyDescent="0.25">
      <c r="F694" s="120"/>
      <c r="G694" s="121"/>
      <c r="H694" s="120"/>
      <c r="I694" s="121"/>
      <c r="J694" s="121"/>
      <c r="K694" s="53"/>
      <c r="L694" s="120"/>
      <c r="M694" s="120"/>
      <c r="N694" s="120"/>
      <c r="O694" s="120"/>
      <c r="P694" s="120"/>
      <c r="Q694" s="120"/>
    </row>
    <row r="695" spans="6:17" x14ac:dyDescent="0.25">
      <c r="F695" s="120"/>
      <c r="G695" s="121"/>
      <c r="H695" s="120"/>
      <c r="I695" s="121"/>
      <c r="J695" s="121"/>
      <c r="K695" s="53"/>
      <c r="L695" s="120"/>
      <c r="M695" s="120"/>
      <c r="N695" s="120"/>
      <c r="O695" s="120"/>
      <c r="P695" s="120"/>
      <c r="Q695" s="120"/>
    </row>
    <row r="696" spans="6:17" x14ac:dyDescent="0.25">
      <c r="F696" s="120"/>
      <c r="G696" s="121"/>
      <c r="H696" s="120"/>
      <c r="I696" s="121"/>
      <c r="J696" s="121"/>
      <c r="K696" s="53"/>
      <c r="L696" s="120"/>
      <c r="M696" s="120"/>
      <c r="N696" s="120"/>
      <c r="O696" s="120"/>
      <c r="P696" s="120"/>
      <c r="Q696" s="120"/>
    </row>
    <row r="697" spans="6:17" x14ac:dyDescent="0.25">
      <c r="F697" s="120"/>
      <c r="G697" s="121"/>
      <c r="H697" s="120"/>
      <c r="I697" s="121"/>
      <c r="J697" s="121"/>
      <c r="K697" s="53"/>
      <c r="L697" s="120"/>
      <c r="M697" s="120"/>
      <c r="N697" s="120"/>
      <c r="O697" s="120"/>
      <c r="P697" s="120"/>
      <c r="Q697" s="120"/>
    </row>
    <row r="698" spans="6:17" x14ac:dyDescent="0.25">
      <c r="F698" s="120"/>
      <c r="G698" s="121"/>
      <c r="H698" s="120"/>
      <c r="I698" s="121"/>
      <c r="J698" s="121"/>
      <c r="K698" s="53"/>
      <c r="L698" s="120"/>
      <c r="M698" s="120"/>
      <c r="N698" s="120"/>
      <c r="O698" s="120"/>
      <c r="P698" s="120"/>
      <c r="Q698" s="120"/>
    </row>
    <row r="699" spans="6:17" x14ac:dyDescent="0.25">
      <c r="F699" s="120"/>
      <c r="G699" s="121"/>
      <c r="H699" s="120"/>
      <c r="I699" s="121"/>
      <c r="J699" s="121"/>
      <c r="K699" s="53"/>
      <c r="L699" s="120"/>
      <c r="M699" s="120"/>
      <c r="N699" s="120"/>
      <c r="O699" s="120"/>
      <c r="P699" s="120"/>
      <c r="Q699" s="120"/>
    </row>
    <row r="700" spans="6:17" x14ac:dyDescent="0.25">
      <c r="F700" s="120"/>
      <c r="G700" s="121"/>
      <c r="H700" s="120"/>
      <c r="I700" s="121"/>
      <c r="J700" s="121"/>
      <c r="K700" s="53"/>
      <c r="L700" s="120"/>
      <c r="M700" s="120"/>
      <c r="N700" s="120"/>
      <c r="O700" s="120"/>
      <c r="P700" s="120"/>
      <c r="Q700" s="120"/>
    </row>
    <row r="701" spans="6:17" x14ac:dyDescent="0.25">
      <c r="F701" s="120"/>
      <c r="G701" s="121"/>
      <c r="H701" s="120"/>
      <c r="I701" s="121"/>
      <c r="J701" s="121"/>
      <c r="K701" s="53"/>
      <c r="L701" s="120"/>
      <c r="M701" s="120"/>
      <c r="N701" s="120"/>
      <c r="O701" s="120"/>
      <c r="P701" s="120"/>
      <c r="Q701" s="120"/>
    </row>
    <row r="702" spans="6:17" x14ac:dyDescent="0.25">
      <c r="F702" s="120"/>
      <c r="G702" s="121"/>
      <c r="H702" s="120"/>
      <c r="I702" s="121"/>
      <c r="J702" s="121"/>
      <c r="K702" s="53"/>
      <c r="L702" s="120"/>
      <c r="M702" s="120"/>
      <c r="N702" s="120"/>
      <c r="O702" s="120"/>
      <c r="P702" s="120"/>
      <c r="Q702" s="120"/>
    </row>
    <row r="703" spans="6:17" x14ac:dyDescent="0.25">
      <c r="F703" s="120"/>
      <c r="G703" s="121"/>
      <c r="H703" s="120"/>
      <c r="I703" s="121"/>
      <c r="J703" s="121"/>
      <c r="K703" s="53"/>
      <c r="L703" s="120"/>
      <c r="M703" s="120"/>
      <c r="N703" s="120"/>
      <c r="O703" s="120"/>
      <c r="P703" s="120"/>
      <c r="Q703" s="120"/>
    </row>
    <row r="704" spans="6:17" x14ac:dyDescent="0.25">
      <c r="F704" s="120"/>
      <c r="G704" s="121"/>
      <c r="H704" s="120"/>
      <c r="I704" s="121"/>
      <c r="J704" s="121"/>
      <c r="K704" s="53"/>
      <c r="L704" s="120"/>
      <c r="M704" s="120"/>
      <c r="N704" s="120"/>
      <c r="O704" s="120"/>
      <c r="P704" s="120"/>
      <c r="Q704" s="120"/>
    </row>
    <row r="705" spans="6:17" x14ac:dyDescent="0.25">
      <c r="F705" s="120"/>
      <c r="G705" s="121"/>
      <c r="H705" s="120"/>
      <c r="I705" s="121"/>
      <c r="J705" s="121"/>
      <c r="K705" s="53"/>
      <c r="L705" s="120"/>
      <c r="M705" s="120"/>
      <c r="N705" s="120"/>
      <c r="O705" s="120"/>
      <c r="P705" s="120"/>
      <c r="Q705" s="120"/>
    </row>
    <row r="706" spans="6:17" x14ac:dyDescent="0.25">
      <c r="F706" s="120"/>
      <c r="G706" s="121"/>
      <c r="H706" s="120"/>
      <c r="I706" s="121"/>
      <c r="J706" s="121"/>
      <c r="K706" s="53"/>
      <c r="L706" s="120"/>
      <c r="M706" s="120"/>
      <c r="N706" s="120"/>
      <c r="O706" s="120"/>
      <c r="P706" s="120"/>
      <c r="Q706" s="120"/>
    </row>
    <row r="707" spans="6:17" x14ac:dyDescent="0.25">
      <c r="F707" s="120"/>
      <c r="G707" s="121"/>
      <c r="H707" s="120"/>
      <c r="I707" s="121"/>
      <c r="J707" s="121"/>
      <c r="K707" s="53"/>
      <c r="L707" s="120"/>
      <c r="M707" s="120"/>
      <c r="N707" s="120"/>
      <c r="O707" s="120"/>
      <c r="P707" s="120"/>
      <c r="Q707" s="120"/>
    </row>
    <row r="708" spans="6:17" x14ac:dyDescent="0.25">
      <c r="F708" s="120"/>
      <c r="G708" s="121"/>
      <c r="H708" s="120"/>
      <c r="I708" s="121"/>
      <c r="J708" s="121"/>
      <c r="K708" s="53"/>
      <c r="L708" s="120"/>
      <c r="M708" s="120"/>
      <c r="N708" s="120"/>
      <c r="O708" s="120"/>
      <c r="P708" s="120"/>
      <c r="Q708" s="120"/>
    </row>
    <row r="709" spans="6:17" x14ac:dyDescent="0.25">
      <c r="F709" s="120"/>
      <c r="G709" s="121"/>
      <c r="H709" s="120"/>
      <c r="I709" s="121"/>
      <c r="J709" s="121"/>
      <c r="K709" s="53"/>
      <c r="L709" s="120"/>
      <c r="M709" s="120"/>
      <c r="N709" s="120"/>
      <c r="O709" s="120"/>
      <c r="P709" s="120"/>
      <c r="Q709" s="120"/>
    </row>
    <row r="710" spans="6:17" x14ac:dyDescent="0.25">
      <c r="F710" s="120"/>
      <c r="G710" s="121"/>
      <c r="H710" s="120"/>
      <c r="I710" s="121"/>
      <c r="J710" s="121"/>
      <c r="K710" s="53"/>
      <c r="L710" s="120"/>
      <c r="M710" s="120"/>
      <c r="N710" s="120"/>
      <c r="O710" s="120"/>
      <c r="P710" s="120"/>
      <c r="Q710" s="120"/>
    </row>
    <row r="711" spans="6:17" x14ac:dyDescent="0.25">
      <c r="F711" s="120"/>
      <c r="G711" s="121"/>
      <c r="H711" s="120"/>
      <c r="I711" s="121"/>
      <c r="J711" s="121"/>
      <c r="K711" s="53"/>
      <c r="L711" s="120"/>
      <c r="M711" s="120"/>
      <c r="N711" s="120"/>
      <c r="O711" s="120"/>
      <c r="P711" s="120"/>
      <c r="Q711" s="120"/>
    </row>
    <row r="712" spans="6:17" x14ac:dyDescent="0.25">
      <c r="F712" s="120"/>
      <c r="G712" s="121"/>
      <c r="H712" s="120"/>
      <c r="I712" s="121"/>
      <c r="J712" s="121"/>
      <c r="K712" s="53"/>
      <c r="L712" s="120"/>
      <c r="M712" s="120"/>
      <c r="N712" s="120"/>
      <c r="O712" s="120"/>
      <c r="P712" s="120"/>
      <c r="Q712" s="120"/>
    </row>
    <row r="713" spans="6:17" x14ac:dyDescent="0.25">
      <c r="F713" s="120"/>
      <c r="G713" s="121"/>
      <c r="H713" s="120"/>
      <c r="I713" s="121"/>
      <c r="J713" s="121"/>
      <c r="K713" s="53"/>
      <c r="L713" s="120"/>
      <c r="M713" s="120"/>
      <c r="N713" s="120"/>
      <c r="O713" s="120"/>
      <c r="P713" s="120"/>
      <c r="Q713" s="120"/>
    </row>
    <row r="714" spans="6:17" x14ac:dyDescent="0.25">
      <c r="F714" s="120"/>
      <c r="G714" s="121"/>
      <c r="H714" s="120"/>
      <c r="I714" s="121"/>
      <c r="J714" s="121"/>
      <c r="K714" s="53"/>
      <c r="L714" s="120"/>
      <c r="M714" s="120"/>
      <c r="N714" s="120"/>
      <c r="O714" s="120"/>
      <c r="P714" s="120"/>
      <c r="Q714" s="120"/>
    </row>
    <row r="715" spans="6:17" x14ac:dyDescent="0.25">
      <c r="F715" s="120"/>
      <c r="G715" s="121"/>
      <c r="H715" s="120"/>
      <c r="I715" s="121"/>
      <c r="J715" s="121"/>
      <c r="K715" s="53"/>
      <c r="L715" s="120"/>
      <c r="M715" s="120"/>
      <c r="N715" s="120"/>
      <c r="O715" s="120"/>
      <c r="P715" s="120"/>
      <c r="Q715" s="120"/>
    </row>
    <row r="716" spans="6:17" x14ac:dyDescent="0.25">
      <c r="F716" s="120"/>
      <c r="G716" s="121"/>
      <c r="H716" s="120"/>
      <c r="I716" s="121"/>
      <c r="J716" s="121"/>
      <c r="K716" s="53"/>
      <c r="L716" s="120"/>
      <c r="M716" s="120"/>
      <c r="N716" s="120"/>
      <c r="O716" s="120"/>
      <c r="P716" s="120"/>
      <c r="Q716" s="120"/>
    </row>
    <row r="717" spans="6:17" x14ac:dyDescent="0.25">
      <c r="F717" s="120"/>
      <c r="G717" s="121"/>
      <c r="H717" s="120"/>
      <c r="I717" s="121"/>
      <c r="J717" s="121"/>
      <c r="K717" s="53"/>
      <c r="L717" s="120"/>
      <c r="M717" s="120"/>
      <c r="N717" s="120"/>
      <c r="O717" s="120"/>
      <c r="P717" s="120"/>
      <c r="Q717" s="120"/>
    </row>
    <row r="718" spans="6:17" x14ac:dyDescent="0.25">
      <c r="F718" s="120"/>
      <c r="G718" s="121"/>
      <c r="H718" s="120"/>
      <c r="I718" s="121"/>
      <c r="J718" s="121"/>
      <c r="K718" s="53"/>
      <c r="L718" s="120"/>
      <c r="M718" s="120"/>
      <c r="N718" s="120"/>
      <c r="O718" s="120"/>
      <c r="P718" s="120"/>
      <c r="Q718" s="120"/>
    </row>
    <row r="719" spans="6:17" x14ac:dyDescent="0.25">
      <c r="F719" s="120"/>
      <c r="G719" s="121"/>
      <c r="H719" s="120"/>
      <c r="I719" s="121"/>
      <c r="J719" s="121"/>
      <c r="K719" s="53"/>
      <c r="L719" s="120"/>
      <c r="M719" s="120"/>
      <c r="N719" s="120"/>
      <c r="O719" s="120"/>
      <c r="P719" s="120"/>
      <c r="Q719" s="120"/>
    </row>
    <row r="720" spans="6:17" x14ac:dyDescent="0.25">
      <c r="F720" s="120"/>
      <c r="G720" s="121"/>
      <c r="H720" s="120"/>
      <c r="I720" s="121"/>
      <c r="J720" s="121"/>
      <c r="K720" s="53"/>
      <c r="L720" s="120"/>
      <c r="M720" s="120"/>
      <c r="N720" s="120"/>
      <c r="O720" s="120"/>
      <c r="P720" s="120"/>
      <c r="Q720" s="120"/>
    </row>
    <row r="721" spans="6:17" x14ac:dyDescent="0.25">
      <c r="F721" s="120"/>
      <c r="G721" s="121"/>
      <c r="H721" s="120"/>
      <c r="I721" s="121"/>
      <c r="J721" s="121"/>
      <c r="K721" s="53"/>
      <c r="L721" s="120"/>
      <c r="M721" s="120"/>
      <c r="N721" s="120"/>
      <c r="O721" s="120"/>
      <c r="P721" s="120"/>
      <c r="Q721" s="120"/>
    </row>
    <row r="722" spans="6:17" x14ac:dyDescent="0.25">
      <c r="F722" s="120"/>
      <c r="G722" s="121"/>
      <c r="H722" s="120"/>
      <c r="I722" s="121"/>
      <c r="J722" s="121"/>
      <c r="K722" s="53"/>
      <c r="L722" s="120"/>
      <c r="M722" s="120"/>
      <c r="N722" s="120"/>
      <c r="O722" s="120"/>
      <c r="P722" s="120"/>
      <c r="Q722" s="120"/>
    </row>
    <row r="723" spans="6:17" x14ac:dyDescent="0.25">
      <c r="F723" s="120"/>
      <c r="G723" s="121"/>
      <c r="H723" s="120"/>
      <c r="I723" s="121"/>
      <c r="J723" s="121"/>
      <c r="K723" s="53"/>
      <c r="L723" s="120"/>
      <c r="M723" s="120"/>
      <c r="N723" s="120"/>
      <c r="O723" s="120"/>
      <c r="P723" s="120"/>
      <c r="Q723" s="120"/>
    </row>
    <row r="724" spans="6:17" x14ac:dyDescent="0.25">
      <c r="F724" s="120"/>
      <c r="G724" s="121"/>
      <c r="H724" s="120"/>
      <c r="I724" s="121"/>
      <c r="J724" s="121"/>
      <c r="K724" s="53"/>
      <c r="L724" s="120"/>
      <c r="M724" s="120"/>
      <c r="N724" s="120"/>
      <c r="O724" s="120"/>
      <c r="P724" s="120"/>
      <c r="Q724" s="120"/>
    </row>
    <row r="725" spans="6:17" x14ac:dyDescent="0.25">
      <c r="F725" s="120"/>
      <c r="G725" s="121"/>
      <c r="H725" s="120"/>
      <c r="I725" s="121"/>
      <c r="J725" s="121"/>
      <c r="K725" s="53"/>
      <c r="L725" s="120"/>
      <c r="M725" s="120"/>
      <c r="N725" s="120"/>
      <c r="O725" s="120"/>
      <c r="P725" s="120"/>
      <c r="Q725" s="120"/>
    </row>
    <row r="726" spans="6:17" x14ac:dyDescent="0.25">
      <c r="F726" s="120"/>
      <c r="G726" s="121"/>
      <c r="H726" s="120"/>
      <c r="I726" s="121"/>
      <c r="J726" s="121"/>
      <c r="K726" s="53"/>
      <c r="L726" s="120"/>
      <c r="M726" s="120"/>
      <c r="N726" s="120"/>
      <c r="O726" s="120"/>
      <c r="P726" s="120"/>
      <c r="Q726" s="120"/>
    </row>
    <row r="727" spans="6:17" x14ac:dyDescent="0.25">
      <c r="F727" s="120"/>
      <c r="G727" s="121"/>
      <c r="H727" s="120"/>
      <c r="I727" s="121"/>
      <c r="J727" s="121"/>
      <c r="K727" s="53"/>
      <c r="L727" s="120"/>
      <c r="M727" s="120"/>
      <c r="N727" s="120"/>
      <c r="O727" s="120"/>
      <c r="P727" s="120"/>
      <c r="Q727" s="120"/>
    </row>
    <row r="728" spans="6:17" x14ac:dyDescent="0.25">
      <c r="F728" s="120"/>
      <c r="G728" s="121"/>
      <c r="H728" s="120"/>
      <c r="I728" s="121"/>
      <c r="J728" s="121"/>
      <c r="K728" s="53"/>
      <c r="L728" s="120"/>
      <c r="M728" s="120"/>
      <c r="N728" s="120"/>
      <c r="O728" s="120"/>
      <c r="P728" s="120"/>
      <c r="Q728" s="120"/>
    </row>
    <row r="729" spans="6:17" x14ac:dyDescent="0.25">
      <c r="F729" s="120"/>
      <c r="G729" s="121"/>
      <c r="H729" s="120"/>
      <c r="I729" s="121"/>
      <c r="J729" s="121"/>
      <c r="K729" s="53"/>
      <c r="L729" s="120"/>
      <c r="M729" s="120"/>
      <c r="N729" s="120"/>
      <c r="O729" s="120"/>
      <c r="P729" s="120"/>
      <c r="Q729" s="120"/>
    </row>
    <row r="730" spans="6:17" x14ac:dyDescent="0.25">
      <c r="F730" s="120"/>
      <c r="G730" s="121"/>
      <c r="H730" s="120"/>
      <c r="I730" s="121"/>
      <c r="J730" s="121"/>
      <c r="K730" s="53"/>
      <c r="L730" s="120"/>
      <c r="M730" s="120"/>
      <c r="N730" s="120"/>
      <c r="O730" s="120"/>
      <c r="P730" s="120"/>
      <c r="Q730" s="120"/>
    </row>
    <row r="731" spans="6:17" x14ac:dyDescent="0.25">
      <c r="F731" s="120"/>
      <c r="G731" s="121"/>
      <c r="H731" s="120"/>
      <c r="I731" s="121"/>
      <c r="J731" s="121"/>
      <c r="K731" s="53"/>
      <c r="L731" s="120"/>
      <c r="M731" s="120"/>
      <c r="N731" s="120"/>
      <c r="O731" s="120"/>
      <c r="P731" s="120"/>
      <c r="Q731" s="120"/>
    </row>
    <row r="732" spans="6:17" x14ac:dyDescent="0.25">
      <c r="F732" s="120"/>
      <c r="G732" s="121"/>
      <c r="H732" s="120"/>
      <c r="I732" s="121"/>
      <c r="J732" s="121"/>
      <c r="K732" s="53"/>
      <c r="L732" s="120"/>
      <c r="M732" s="120"/>
      <c r="N732" s="120"/>
      <c r="O732" s="120"/>
      <c r="P732" s="120"/>
      <c r="Q732" s="120"/>
    </row>
    <row r="733" spans="6:17" x14ac:dyDescent="0.25">
      <c r="F733" s="120"/>
      <c r="G733" s="121"/>
      <c r="H733" s="120"/>
      <c r="I733" s="121"/>
      <c r="J733" s="121"/>
      <c r="K733" s="53"/>
      <c r="L733" s="120"/>
      <c r="M733" s="120"/>
      <c r="N733" s="120"/>
      <c r="O733" s="120"/>
      <c r="P733" s="120"/>
      <c r="Q733" s="120"/>
    </row>
    <row r="734" spans="6:17" x14ac:dyDescent="0.25">
      <c r="F734" s="120"/>
      <c r="G734" s="121"/>
      <c r="H734" s="120"/>
      <c r="I734" s="121"/>
      <c r="J734" s="121"/>
      <c r="K734" s="53"/>
      <c r="L734" s="120"/>
      <c r="M734" s="120"/>
      <c r="N734" s="120"/>
      <c r="O734" s="120"/>
      <c r="P734" s="120"/>
      <c r="Q734" s="120"/>
    </row>
    <row r="735" spans="6:17" x14ac:dyDescent="0.25">
      <c r="F735" s="120"/>
      <c r="G735" s="121"/>
      <c r="H735" s="120"/>
      <c r="I735" s="121"/>
      <c r="J735" s="121"/>
      <c r="K735" s="53"/>
      <c r="L735" s="120"/>
      <c r="M735" s="120"/>
      <c r="N735" s="120"/>
      <c r="O735" s="120"/>
      <c r="P735" s="120"/>
      <c r="Q735" s="120"/>
    </row>
    <row r="736" spans="6:17" x14ac:dyDescent="0.25">
      <c r="F736" s="120"/>
      <c r="G736" s="121"/>
      <c r="H736" s="120"/>
      <c r="I736" s="121"/>
      <c r="J736" s="121"/>
      <c r="K736" s="53"/>
      <c r="L736" s="120"/>
      <c r="M736" s="120"/>
      <c r="N736" s="120"/>
      <c r="O736" s="120"/>
      <c r="P736" s="120"/>
      <c r="Q736" s="120"/>
    </row>
    <row r="737" spans="6:17" x14ac:dyDescent="0.25">
      <c r="F737" s="120"/>
      <c r="G737" s="121"/>
      <c r="H737" s="120"/>
      <c r="I737" s="121"/>
      <c r="J737" s="121"/>
      <c r="K737" s="53"/>
      <c r="L737" s="120"/>
      <c r="M737" s="120"/>
      <c r="N737" s="120"/>
      <c r="O737" s="120"/>
      <c r="P737" s="120"/>
      <c r="Q737" s="120"/>
    </row>
    <row r="738" spans="6:17" x14ac:dyDescent="0.25">
      <c r="F738" s="120"/>
      <c r="G738" s="121"/>
      <c r="H738" s="120"/>
      <c r="I738" s="121"/>
      <c r="J738" s="121"/>
      <c r="K738" s="53"/>
      <c r="L738" s="120"/>
      <c r="M738" s="120"/>
      <c r="N738" s="120"/>
      <c r="O738" s="120"/>
      <c r="P738" s="120"/>
      <c r="Q738" s="120"/>
    </row>
    <row r="739" spans="6:17" x14ac:dyDescent="0.25">
      <c r="F739" s="120"/>
      <c r="G739" s="121"/>
      <c r="H739" s="120"/>
      <c r="I739" s="121"/>
      <c r="J739" s="121"/>
      <c r="K739" s="53"/>
      <c r="L739" s="120"/>
      <c r="M739" s="120"/>
      <c r="N739" s="120"/>
      <c r="O739" s="120"/>
      <c r="P739" s="120"/>
      <c r="Q739" s="120"/>
    </row>
    <row r="740" spans="6:17" x14ac:dyDescent="0.25">
      <c r="F740" s="120"/>
      <c r="G740" s="121"/>
      <c r="H740" s="120"/>
      <c r="I740" s="121"/>
      <c r="J740" s="121"/>
      <c r="K740" s="53"/>
      <c r="L740" s="120"/>
      <c r="M740" s="120"/>
      <c r="N740" s="120"/>
      <c r="O740" s="120"/>
      <c r="P740" s="120"/>
      <c r="Q740" s="120"/>
    </row>
    <row r="741" spans="6:17" x14ac:dyDescent="0.25">
      <c r="F741" s="120"/>
      <c r="G741" s="121"/>
      <c r="H741" s="120"/>
      <c r="I741" s="121"/>
      <c r="J741" s="121"/>
      <c r="K741" s="53"/>
      <c r="L741" s="120"/>
      <c r="M741" s="120"/>
      <c r="N741" s="120"/>
      <c r="O741" s="120"/>
      <c r="P741" s="120"/>
      <c r="Q741" s="120"/>
    </row>
    <row r="742" spans="6:17" x14ac:dyDescent="0.25">
      <c r="F742" s="120"/>
      <c r="G742" s="121"/>
      <c r="H742" s="120"/>
      <c r="I742" s="121"/>
      <c r="J742" s="121"/>
      <c r="K742" s="53"/>
      <c r="L742" s="120"/>
      <c r="M742" s="120"/>
      <c r="N742" s="120"/>
      <c r="O742" s="120"/>
      <c r="P742" s="120"/>
      <c r="Q742" s="120"/>
    </row>
    <row r="743" spans="6:17" x14ac:dyDescent="0.25">
      <c r="F743" s="120"/>
      <c r="G743" s="121"/>
      <c r="H743" s="120"/>
      <c r="I743" s="121"/>
      <c r="J743" s="121"/>
      <c r="K743" s="53"/>
      <c r="L743" s="120"/>
      <c r="M743" s="120"/>
      <c r="N743" s="120"/>
      <c r="O743" s="120"/>
      <c r="P743" s="120"/>
      <c r="Q743" s="120"/>
    </row>
    <row r="744" spans="6:17" x14ac:dyDescent="0.25">
      <c r="F744" s="120"/>
      <c r="G744" s="121"/>
      <c r="H744" s="120"/>
      <c r="I744" s="121"/>
      <c r="J744" s="121"/>
      <c r="K744" s="53"/>
      <c r="L744" s="120"/>
      <c r="M744" s="120"/>
      <c r="N744" s="120"/>
      <c r="O744" s="120"/>
      <c r="P744" s="120"/>
      <c r="Q744" s="120"/>
    </row>
    <row r="745" spans="6:17" x14ac:dyDescent="0.25">
      <c r="F745" s="120"/>
      <c r="G745" s="121"/>
      <c r="H745" s="120"/>
      <c r="I745" s="121"/>
      <c r="J745" s="121"/>
      <c r="K745" s="53"/>
      <c r="L745" s="120"/>
      <c r="M745" s="120"/>
      <c r="N745" s="120"/>
      <c r="O745" s="120"/>
      <c r="P745" s="120"/>
      <c r="Q745" s="120"/>
    </row>
    <row r="746" spans="6:17" x14ac:dyDescent="0.25">
      <c r="F746" s="120"/>
      <c r="G746" s="121"/>
      <c r="H746" s="120"/>
      <c r="I746" s="121"/>
      <c r="J746" s="121"/>
      <c r="K746" s="53"/>
      <c r="L746" s="120"/>
      <c r="M746" s="120"/>
      <c r="N746" s="120"/>
      <c r="O746" s="120"/>
      <c r="P746" s="120"/>
      <c r="Q746" s="120"/>
    </row>
    <row r="747" spans="6:17" x14ac:dyDescent="0.25">
      <c r="F747" s="120"/>
      <c r="G747" s="121"/>
      <c r="H747" s="120"/>
      <c r="I747" s="121"/>
      <c r="J747" s="121"/>
      <c r="K747" s="53"/>
      <c r="L747" s="120"/>
      <c r="M747" s="120"/>
      <c r="N747" s="120"/>
      <c r="O747" s="120"/>
      <c r="P747" s="120"/>
      <c r="Q747" s="120"/>
    </row>
    <row r="748" spans="6:17" x14ac:dyDescent="0.25">
      <c r="F748" s="120"/>
      <c r="G748" s="121"/>
      <c r="H748" s="120"/>
      <c r="I748" s="121"/>
      <c r="J748" s="121"/>
      <c r="K748" s="53"/>
      <c r="L748" s="120"/>
      <c r="M748" s="120"/>
      <c r="N748" s="120"/>
      <c r="O748" s="120"/>
      <c r="P748" s="120"/>
      <c r="Q748" s="120"/>
    </row>
    <row r="749" spans="6:17" x14ac:dyDescent="0.25">
      <c r="F749" s="120"/>
      <c r="G749" s="121"/>
      <c r="H749" s="120"/>
      <c r="I749" s="121"/>
      <c r="J749" s="121"/>
      <c r="K749" s="53"/>
      <c r="L749" s="120"/>
      <c r="M749" s="120"/>
      <c r="N749" s="120"/>
      <c r="O749" s="120"/>
      <c r="P749" s="120"/>
      <c r="Q749" s="120"/>
    </row>
    <row r="750" spans="6:17" x14ac:dyDescent="0.25">
      <c r="F750" s="120"/>
      <c r="G750" s="121"/>
      <c r="H750" s="120"/>
      <c r="I750" s="121"/>
      <c r="J750" s="121"/>
      <c r="K750" s="53"/>
      <c r="L750" s="120"/>
      <c r="M750" s="120"/>
      <c r="N750" s="120"/>
      <c r="O750" s="120"/>
      <c r="P750" s="120"/>
      <c r="Q750" s="120"/>
    </row>
    <row r="751" spans="6:17" x14ac:dyDescent="0.25">
      <c r="F751" s="120"/>
      <c r="G751" s="121"/>
      <c r="H751" s="120"/>
      <c r="I751" s="121"/>
      <c r="J751" s="121"/>
      <c r="K751" s="53"/>
      <c r="L751" s="120"/>
      <c r="M751" s="120"/>
      <c r="N751" s="120"/>
      <c r="O751" s="120"/>
      <c r="P751" s="120"/>
      <c r="Q751" s="120"/>
    </row>
    <row r="752" spans="6:17" x14ac:dyDescent="0.25">
      <c r="F752" s="120"/>
      <c r="G752" s="121"/>
      <c r="H752" s="120"/>
      <c r="I752" s="121"/>
      <c r="J752" s="121"/>
      <c r="K752" s="53"/>
      <c r="L752" s="120"/>
      <c r="M752" s="120"/>
      <c r="N752" s="120"/>
      <c r="O752" s="120"/>
      <c r="P752" s="120"/>
      <c r="Q752" s="120"/>
    </row>
    <row r="753" spans="6:17" x14ac:dyDescent="0.25">
      <c r="F753" s="120"/>
      <c r="G753" s="121"/>
      <c r="H753" s="120"/>
      <c r="I753" s="121"/>
      <c r="J753" s="121"/>
      <c r="K753" s="53"/>
      <c r="L753" s="120"/>
      <c r="M753" s="120"/>
      <c r="N753" s="120"/>
      <c r="O753" s="120"/>
      <c r="P753" s="120"/>
      <c r="Q753" s="120"/>
    </row>
    <row r="754" spans="6:17" x14ac:dyDescent="0.25">
      <c r="F754" s="120"/>
      <c r="G754" s="121"/>
      <c r="H754" s="120"/>
      <c r="I754" s="121"/>
      <c r="J754" s="121"/>
      <c r="K754" s="53"/>
      <c r="L754" s="120"/>
      <c r="M754" s="120"/>
      <c r="N754" s="120"/>
      <c r="O754" s="120"/>
      <c r="P754" s="120"/>
      <c r="Q754" s="120"/>
    </row>
    <row r="755" spans="6:17" x14ac:dyDescent="0.25">
      <c r="F755" s="120"/>
      <c r="G755" s="121"/>
      <c r="H755" s="120"/>
      <c r="I755" s="121"/>
      <c r="J755" s="121"/>
      <c r="K755" s="53"/>
      <c r="L755" s="120"/>
      <c r="M755" s="120"/>
      <c r="N755" s="120"/>
      <c r="O755" s="120"/>
      <c r="P755" s="120"/>
      <c r="Q755" s="120"/>
    </row>
    <row r="756" spans="6:17" x14ac:dyDescent="0.25">
      <c r="F756" s="120"/>
      <c r="G756" s="121"/>
      <c r="H756" s="120"/>
      <c r="I756" s="121"/>
      <c r="J756" s="121"/>
      <c r="K756" s="53"/>
      <c r="L756" s="120"/>
      <c r="M756" s="120"/>
      <c r="N756" s="120"/>
      <c r="O756" s="120"/>
      <c r="P756" s="120"/>
      <c r="Q756" s="120"/>
    </row>
    <row r="757" spans="6:17" x14ac:dyDescent="0.25">
      <c r="F757" s="120"/>
      <c r="G757" s="121"/>
      <c r="H757" s="120"/>
      <c r="I757" s="121"/>
      <c r="J757" s="121"/>
      <c r="K757" s="53"/>
      <c r="L757" s="120"/>
      <c r="M757" s="120"/>
      <c r="N757" s="120"/>
      <c r="O757" s="120"/>
      <c r="P757" s="120"/>
      <c r="Q757" s="120"/>
    </row>
    <row r="758" spans="6:17" x14ac:dyDescent="0.25">
      <c r="F758" s="120"/>
      <c r="G758" s="121"/>
      <c r="H758" s="120"/>
      <c r="I758" s="121"/>
      <c r="J758" s="121"/>
      <c r="K758" s="53"/>
      <c r="L758" s="120"/>
      <c r="M758" s="120"/>
      <c r="N758" s="120"/>
      <c r="O758" s="120"/>
      <c r="P758" s="120"/>
      <c r="Q758" s="120"/>
    </row>
    <row r="759" spans="6:17" x14ac:dyDescent="0.25">
      <c r="F759" s="120"/>
      <c r="G759" s="121"/>
      <c r="H759" s="120"/>
      <c r="I759" s="121"/>
      <c r="J759" s="121"/>
      <c r="K759" s="53"/>
      <c r="L759" s="120"/>
      <c r="M759" s="120"/>
      <c r="N759" s="120"/>
      <c r="O759" s="120"/>
      <c r="P759" s="120"/>
      <c r="Q759" s="120"/>
    </row>
    <row r="760" spans="6:17" x14ac:dyDescent="0.25">
      <c r="F760" s="120"/>
      <c r="G760" s="121"/>
      <c r="H760" s="120"/>
      <c r="I760" s="121"/>
      <c r="J760" s="121"/>
      <c r="K760" s="53"/>
      <c r="L760" s="120"/>
      <c r="M760" s="120"/>
      <c r="N760" s="120"/>
      <c r="O760" s="120"/>
      <c r="P760" s="120"/>
      <c r="Q760" s="120"/>
    </row>
    <row r="761" spans="6:17" x14ac:dyDescent="0.25">
      <c r="F761" s="120"/>
      <c r="G761" s="121"/>
      <c r="H761" s="120"/>
      <c r="I761" s="121"/>
      <c r="J761" s="121"/>
      <c r="K761" s="53"/>
      <c r="L761" s="120"/>
      <c r="M761" s="120"/>
      <c r="N761" s="120"/>
      <c r="O761" s="120"/>
      <c r="P761" s="120"/>
      <c r="Q761" s="120"/>
    </row>
    <row r="762" spans="6:17" x14ac:dyDescent="0.25">
      <c r="F762" s="120"/>
      <c r="G762" s="121"/>
      <c r="H762" s="120"/>
      <c r="I762" s="121"/>
      <c r="J762" s="121"/>
      <c r="K762" s="53"/>
      <c r="L762" s="120"/>
      <c r="M762" s="120"/>
      <c r="N762" s="120"/>
      <c r="O762" s="120"/>
      <c r="P762" s="120"/>
      <c r="Q762" s="120"/>
    </row>
    <row r="763" spans="6:17" x14ac:dyDescent="0.25">
      <c r="F763" s="120"/>
      <c r="G763" s="121"/>
      <c r="H763" s="120"/>
      <c r="I763" s="121"/>
      <c r="J763" s="121"/>
      <c r="K763" s="53"/>
      <c r="L763" s="120"/>
      <c r="M763" s="120"/>
      <c r="N763" s="120"/>
      <c r="O763" s="120"/>
      <c r="P763" s="120"/>
      <c r="Q763" s="120"/>
    </row>
    <row r="764" spans="6:17" x14ac:dyDescent="0.25">
      <c r="F764" s="120"/>
      <c r="G764" s="121"/>
      <c r="H764" s="120"/>
      <c r="I764" s="121"/>
      <c r="J764" s="121"/>
      <c r="K764" s="53"/>
      <c r="L764" s="120"/>
      <c r="M764" s="120"/>
      <c r="N764" s="120"/>
      <c r="O764" s="120"/>
      <c r="P764" s="120"/>
      <c r="Q764" s="120"/>
    </row>
    <row r="765" spans="6:17" x14ac:dyDescent="0.25">
      <c r="F765" s="120"/>
      <c r="G765" s="121"/>
      <c r="H765" s="120"/>
      <c r="I765" s="121"/>
      <c r="J765" s="121"/>
      <c r="K765" s="53"/>
      <c r="L765" s="120"/>
      <c r="M765" s="120"/>
      <c r="N765" s="120"/>
      <c r="O765" s="120"/>
      <c r="P765" s="120"/>
      <c r="Q765" s="120"/>
    </row>
    <row r="766" spans="6:17" x14ac:dyDescent="0.25">
      <c r="F766" s="120"/>
      <c r="G766" s="121"/>
      <c r="H766" s="120"/>
      <c r="I766" s="121"/>
      <c r="J766" s="121"/>
      <c r="K766" s="53"/>
      <c r="L766" s="120"/>
      <c r="M766" s="120"/>
      <c r="N766" s="120"/>
      <c r="O766" s="120"/>
      <c r="P766" s="120"/>
      <c r="Q766" s="120"/>
    </row>
    <row r="767" spans="6:17" x14ac:dyDescent="0.25">
      <c r="F767" s="120"/>
      <c r="G767" s="121"/>
      <c r="H767" s="120"/>
      <c r="I767" s="121"/>
      <c r="J767" s="121"/>
      <c r="K767" s="53"/>
      <c r="L767" s="120"/>
      <c r="M767" s="120"/>
      <c r="N767" s="120"/>
      <c r="O767" s="120"/>
      <c r="P767" s="120"/>
      <c r="Q767" s="120"/>
    </row>
    <row r="768" spans="6:17" x14ac:dyDescent="0.25">
      <c r="F768" s="120"/>
      <c r="G768" s="121"/>
      <c r="H768" s="120"/>
      <c r="I768" s="121"/>
      <c r="J768" s="121"/>
      <c r="K768" s="53"/>
      <c r="L768" s="120"/>
      <c r="M768" s="120"/>
      <c r="N768" s="120"/>
      <c r="O768" s="120"/>
      <c r="P768" s="120"/>
      <c r="Q768" s="120"/>
    </row>
    <row r="769" spans="6:17" x14ac:dyDescent="0.25">
      <c r="F769" s="120"/>
      <c r="G769" s="121"/>
      <c r="H769" s="120"/>
      <c r="I769" s="121"/>
      <c r="J769" s="121"/>
      <c r="K769" s="53"/>
      <c r="L769" s="120"/>
      <c r="M769" s="120"/>
      <c r="N769" s="120"/>
      <c r="O769" s="120"/>
      <c r="P769" s="120"/>
      <c r="Q769" s="120"/>
    </row>
    <row r="770" spans="6:17" x14ac:dyDescent="0.25">
      <c r="F770" s="120"/>
      <c r="G770" s="121"/>
      <c r="H770" s="120"/>
      <c r="I770" s="121"/>
      <c r="J770" s="121"/>
      <c r="K770" s="53"/>
      <c r="L770" s="120"/>
      <c r="M770" s="120"/>
      <c r="N770" s="120"/>
      <c r="O770" s="120"/>
      <c r="P770" s="120"/>
      <c r="Q770" s="120"/>
    </row>
    <row r="771" spans="6:17" x14ac:dyDescent="0.25">
      <c r="F771" s="120"/>
      <c r="G771" s="121"/>
      <c r="H771" s="120"/>
      <c r="I771" s="121"/>
      <c r="J771" s="121"/>
      <c r="K771" s="53"/>
      <c r="L771" s="120"/>
      <c r="M771" s="120"/>
      <c r="N771" s="120"/>
      <c r="O771" s="120"/>
      <c r="P771" s="120"/>
      <c r="Q771" s="120"/>
    </row>
    <row r="772" spans="6:17" x14ac:dyDescent="0.25">
      <c r="F772" s="120"/>
      <c r="G772" s="121"/>
      <c r="H772" s="120"/>
      <c r="I772" s="121"/>
      <c r="J772" s="121"/>
      <c r="K772" s="53"/>
      <c r="L772" s="120"/>
      <c r="M772" s="120"/>
      <c r="N772" s="120"/>
      <c r="O772" s="120"/>
      <c r="P772" s="120"/>
      <c r="Q772" s="120"/>
    </row>
    <row r="773" spans="6:17" x14ac:dyDescent="0.25">
      <c r="F773" s="120"/>
      <c r="G773" s="121"/>
      <c r="H773" s="120"/>
      <c r="I773" s="121"/>
      <c r="J773" s="121"/>
      <c r="K773" s="53"/>
      <c r="L773" s="120"/>
      <c r="M773" s="120"/>
      <c r="N773" s="120"/>
      <c r="O773" s="120"/>
      <c r="P773" s="120"/>
      <c r="Q773" s="120"/>
    </row>
    <row r="774" spans="6:17" x14ac:dyDescent="0.25">
      <c r="F774" s="120"/>
      <c r="G774" s="121"/>
      <c r="H774" s="120"/>
      <c r="I774" s="121"/>
      <c r="J774" s="121"/>
      <c r="K774" s="53"/>
      <c r="L774" s="120"/>
      <c r="M774" s="120"/>
      <c r="N774" s="120"/>
      <c r="O774" s="120"/>
      <c r="P774" s="120"/>
      <c r="Q774" s="120"/>
    </row>
    <row r="775" spans="6:17" x14ac:dyDescent="0.25">
      <c r="F775" s="120"/>
      <c r="G775" s="121"/>
      <c r="H775" s="120"/>
      <c r="I775" s="121"/>
      <c r="J775" s="121"/>
      <c r="K775" s="53"/>
      <c r="L775" s="120"/>
      <c r="M775" s="120"/>
      <c r="N775" s="120"/>
      <c r="O775" s="120"/>
      <c r="P775" s="120"/>
      <c r="Q775" s="120"/>
    </row>
    <row r="776" spans="6:17" x14ac:dyDescent="0.25">
      <c r="F776" s="120"/>
      <c r="G776" s="121"/>
      <c r="H776" s="120"/>
      <c r="I776" s="121"/>
      <c r="J776" s="121"/>
      <c r="K776" s="53"/>
      <c r="L776" s="120"/>
      <c r="M776" s="120"/>
      <c r="N776" s="120"/>
      <c r="O776" s="120"/>
      <c r="P776" s="120"/>
      <c r="Q776" s="120"/>
    </row>
    <row r="777" spans="6:17" x14ac:dyDescent="0.25">
      <c r="F777" s="120"/>
      <c r="G777" s="121"/>
      <c r="H777" s="120"/>
      <c r="I777" s="121"/>
      <c r="J777" s="121"/>
      <c r="K777" s="53"/>
      <c r="L777" s="120"/>
      <c r="M777" s="120"/>
      <c r="N777" s="120"/>
      <c r="O777" s="120"/>
      <c r="P777" s="120"/>
      <c r="Q777" s="120"/>
    </row>
    <row r="778" spans="6:17" x14ac:dyDescent="0.25">
      <c r="F778" s="120"/>
      <c r="G778" s="121"/>
      <c r="H778" s="120"/>
      <c r="I778" s="121"/>
      <c r="J778" s="121"/>
      <c r="K778" s="53"/>
      <c r="L778" s="120"/>
      <c r="M778" s="120"/>
      <c r="N778" s="120"/>
      <c r="O778" s="120"/>
      <c r="P778" s="120"/>
      <c r="Q778" s="120"/>
    </row>
    <row r="779" spans="6:17" x14ac:dyDescent="0.25">
      <c r="F779" s="120"/>
      <c r="G779" s="121"/>
      <c r="H779" s="120"/>
      <c r="I779" s="121"/>
      <c r="J779" s="121"/>
      <c r="K779" s="53"/>
      <c r="L779" s="120"/>
      <c r="M779" s="120"/>
      <c r="N779" s="120"/>
      <c r="O779" s="120"/>
      <c r="P779" s="120"/>
      <c r="Q779" s="120"/>
    </row>
    <row r="780" spans="6:17" x14ac:dyDescent="0.25">
      <c r="F780" s="120"/>
      <c r="G780" s="121"/>
      <c r="H780" s="120"/>
      <c r="I780" s="121"/>
      <c r="J780" s="121"/>
      <c r="K780" s="53"/>
      <c r="L780" s="120"/>
      <c r="M780" s="120"/>
      <c r="N780" s="120"/>
      <c r="O780" s="120"/>
      <c r="P780" s="120"/>
      <c r="Q780" s="120"/>
    </row>
    <row r="781" spans="6:17" x14ac:dyDescent="0.25">
      <c r="F781" s="120"/>
      <c r="G781" s="121"/>
      <c r="H781" s="120"/>
      <c r="I781" s="121"/>
      <c r="J781" s="121"/>
      <c r="K781" s="53"/>
      <c r="L781" s="120"/>
      <c r="M781" s="120"/>
      <c r="N781" s="120"/>
      <c r="O781" s="120"/>
      <c r="P781" s="120"/>
      <c r="Q781" s="120"/>
    </row>
    <row r="782" spans="6:17" x14ac:dyDescent="0.25">
      <c r="F782" s="120"/>
      <c r="G782" s="121"/>
      <c r="H782" s="120"/>
      <c r="I782" s="121"/>
      <c r="J782" s="121"/>
      <c r="K782" s="53"/>
      <c r="L782" s="120"/>
      <c r="M782" s="120"/>
      <c r="N782" s="120"/>
      <c r="O782" s="120"/>
      <c r="P782" s="120"/>
      <c r="Q782" s="120"/>
    </row>
    <row r="783" spans="6:17" x14ac:dyDescent="0.25">
      <c r="F783" s="120"/>
      <c r="G783" s="121"/>
      <c r="H783" s="120"/>
      <c r="I783" s="121"/>
      <c r="J783" s="121"/>
      <c r="K783" s="53"/>
      <c r="L783" s="120"/>
      <c r="M783" s="120"/>
      <c r="N783" s="120"/>
      <c r="O783" s="120"/>
      <c r="P783" s="120"/>
      <c r="Q783" s="120"/>
    </row>
    <row r="784" spans="6:17" x14ac:dyDescent="0.25">
      <c r="F784" s="120"/>
      <c r="G784" s="121"/>
      <c r="H784" s="120"/>
      <c r="I784" s="121"/>
      <c r="J784" s="121"/>
      <c r="K784" s="53"/>
      <c r="L784" s="120"/>
      <c r="M784" s="120"/>
      <c r="N784" s="120"/>
      <c r="O784" s="120"/>
      <c r="P784" s="120"/>
      <c r="Q784" s="120"/>
    </row>
    <row r="785" spans="6:17" x14ac:dyDescent="0.25">
      <c r="F785" s="120"/>
      <c r="G785" s="121"/>
      <c r="H785" s="120"/>
      <c r="I785" s="121"/>
      <c r="J785" s="121"/>
      <c r="K785" s="53"/>
      <c r="L785" s="120"/>
      <c r="M785" s="120"/>
      <c r="N785" s="120"/>
      <c r="O785" s="120"/>
      <c r="P785" s="120"/>
      <c r="Q785" s="120"/>
    </row>
    <row r="786" spans="6:17" x14ac:dyDescent="0.25">
      <c r="F786" s="120"/>
      <c r="G786" s="121"/>
      <c r="H786" s="120"/>
      <c r="I786" s="121"/>
      <c r="J786" s="121"/>
      <c r="K786" s="53"/>
      <c r="L786" s="120"/>
      <c r="M786" s="120"/>
      <c r="N786" s="120"/>
      <c r="O786" s="120"/>
      <c r="P786" s="120"/>
      <c r="Q786" s="120"/>
    </row>
    <row r="787" spans="6:17" x14ac:dyDescent="0.25">
      <c r="F787" s="120"/>
      <c r="G787" s="121"/>
      <c r="H787" s="120"/>
      <c r="I787" s="121"/>
      <c r="J787" s="121"/>
      <c r="K787" s="53"/>
      <c r="L787" s="120"/>
      <c r="M787" s="120"/>
      <c r="N787" s="120"/>
      <c r="O787" s="120"/>
      <c r="P787" s="120"/>
      <c r="Q787" s="120"/>
    </row>
    <row r="788" spans="6:17" x14ac:dyDescent="0.25">
      <c r="F788" s="120"/>
      <c r="G788" s="121"/>
      <c r="H788" s="120"/>
      <c r="I788" s="121"/>
      <c r="J788" s="121"/>
      <c r="K788" s="53"/>
      <c r="L788" s="120"/>
      <c r="M788" s="120"/>
      <c r="N788" s="120"/>
      <c r="O788" s="120"/>
      <c r="P788" s="120"/>
      <c r="Q788" s="120"/>
    </row>
    <row r="789" spans="6:17" x14ac:dyDescent="0.25">
      <c r="F789" s="120"/>
      <c r="G789" s="121"/>
      <c r="H789" s="120"/>
      <c r="I789" s="121"/>
      <c r="J789" s="121"/>
      <c r="K789" s="53"/>
      <c r="L789" s="120"/>
      <c r="M789" s="120"/>
      <c r="N789" s="120"/>
      <c r="O789" s="120"/>
      <c r="P789" s="120"/>
      <c r="Q789" s="120"/>
    </row>
    <row r="790" spans="6:17" x14ac:dyDescent="0.25">
      <c r="F790" s="120"/>
      <c r="G790" s="121"/>
      <c r="H790" s="120"/>
      <c r="I790" s="121"/>
      <c r="J790" s="121"/>
      <c r="K790" s="53"/>
      <c r="L790" s="120"/>
      <c r="M790" s="120"/>
      <c r="N790" s="120"/>
      <c r="O790" s="120"/>
      <c r="P790" s="120"/>
      <c r="Q790" s="120"/>
    </row>
    <row r="791" spans="6:17" x14ac:dyDescent="0.25">
      <c r="F791" s="120"/>
      <c r="G791" s="121"/>
      <c r="H791" s="120"/>
      <c r="I791" s="121"/>
      <c r="J791" s="121"/>
      <c r="K791" s="53"/>
      <c r="L791" s="120"/>
      <c r="M791" s="120"/>
      <c r="N791" s="120"/>
      <c r="O791" s="120"/>
      <c r="P791" s="120"/>
      <c r="Q791" s="120"/>
    </row>
    <row r="792" spans="6:17" x14ac:dyDescent="0.25">
      <c r="F792" s="120"/>
      <c r="G792" s="121"/>
      <c r="H792" s="120"/>
      <c r="I792" s="121"/>
      <c r="J792" s="121"/>
      <c r="K792" s="53"/>
      <c r="L792" s="120"/>
      <c r="M792" s="120"/>
      <c r="N792" s="120"/>
      <c r="O792" s="120"/>
      <c r="P792" s="120"/>
      <c r="Q792" s="120"/>
    </row>
    <row r="793" spans="6:17" x14ac:dyDescent="0.25">
      <c r="F793" s="120"/>
      <c r="G793" s="121"/>
      <c r="H793" s="120"/>
      <c r="I793" s="121"/>
      <c r="J793" s="121"/>
      <c r="K793" s="53"/>
      <c r="L793" s="120"/>
      <c r="M793" s="120"/>
      <c r="N793" s="120"/>
      <c r="O793" s="120"/>
      <c r="P793" s="120"/>
      <c r="Q793" s="120"/>
    </row>
    <row r="794" spans="6:17" x14ac:dyDescent="0.25">
      <c r="F794" s="120"/>
      <c r="G794" s="121"/>
      <c r="H794" s="120"/>
      <c r="I794" s="121"/>
      <c r="J794" s="121"/>
      <c r="K794" s="53"/>
      <c r="L794" s="120"/>
      <c r="M794" s="120"/>
      <c r="N794" s="120"/>
      <c r="O794" s="120"/>
      <c r="P794" s="120"/>
      <c r="Q794" s="120"/>
    </row>
    <row r="795" spans="6:17" x14ac:dyDescent="0.25">
      <c r="F795" s="120"/>
      <c r="G795" s="121"/>
      <c r="H795" s="120"/>
      <c r="I795" s="121"/>
      <c r="J795" s="121"/>
      <c r="K795" s="53"/>
      <c r="L795" s="120"/>
      <c r="M795" s="120"/>
      <c r="N795" s="120"/>
      <c r="O795" s="120"/>
      <c r="P795" s="120"/>
      <c r="Q795" s="120"/>
    </row>
    <row r="796" spans="6:17" x14ac:dyDescent="0.25">
      <c r="F796" s="120"/>
      <c r="G796" s="121"/>
      <c r="H796" s="120"/>
      <c r="I796" s="121"/>
      <c r="J796" s="121"/>
      <c r="K796" s="53"/>
      <c r="L796" s="120"/>
      <c r="M796" s="120"/>
      <c r="N796" s="120"/>
      <c r="O796" s="120"/>
      <c r="P796" s="120"/>
      <c r="Q796" s="120"/>
    </row>
    <row r="797" spans="6:17" x14ac:dyDescent="0.25">
      <c r="F797" s="120"/>
      <c r="G797" s="121"/>
      <c r="H797" s="120"/>
      <c r="I797" s="121"/>
      <c r="J797" s="121"/>
      <c r="K797" s="53"/>
      <c r="L797" s="120"/>
      <c r="M797" s="120"/>
      <c r="N797" s="120"/>
      <c r="O797" s="120"/>
      <c r="P797" s="120"/>
      <c r="Q797" s="120"/>
    </row>
    <row r="798" spans="6:17" x14ac:dyDescent="0.25">
      <c r="F798" s="120"/>
      <c r="G798" s="121"/>
      <c r="H798" s="120"/>
      <c r="I798" s="121"/>
      <c r="J798" s="121"/>
      <c r="K798" s="53"/>
      <c r="L798" s="120"/>
      <c r="M798" s="120"/>
      <c r="N798" s="120"/>
      <c r="O798" s="120"/>
      <c r="P798" s="120"/>
      <c r="Q798" s="120"/>
    </row>
    <row r="799" spans="6:17" x14ac:dyDescent="0.25">
      <c r="F799" s="120"/>
      <c r="G799" s="121"/>
      <c r="H799" s="120"/>
      <c r="I799" s="121"/>
      <c r="J799" s="121"/>
      <c r="K799" s="53"/>
      <c r="L799" s="120"/>
      <c r="M799" s="120"/>
      <c r="N799" s="120"/>
      <c r="O799" s="120"/>
      <c r="P799" s="120"/>
      <c r="Q799" s="120"/>
    </row>
    <row r="800" spans="6:17" x14ac:dyDescent="0.25">
      <c r="F800" s="120"/>
      <c r="G800" s="121"/>
      <c r="H800" s="120"/>
      <c r="I800" s="121"/>
      <c r="J800" s="121"/>
      <c r="K800" s="53"/>
      <c r="L800" s="120"/>
      <c r="M800" s="120"/>
      <c r="N800" s="120"/>
      <c r="O800" s="120"/>
      <c r="P800" s="120"/>
      <c r="Q800" s="120"/>
    </row>
    <row r="801" spans="6:17" x14ac:dyDescent="0.25">
      <c r="F801" s="120"/>
      <c r="G801" s="121"/>
      <c r="H801" s="120"/>
      <c r="I801" s="121"/>
      <c r="J801" s="121"/>
      <c r="K801" s="53"/>
      <c r="L801" s="120"/>
      <c r="M801" s="120"/>
      <c r="N801" s="120"/>
      <c r="O801" s="120"/>
      <c r="P801" s="120"/>
      <c r="Q801" s="120"/>
    </row>
    <row r="802" spans="6:17" x14ac:dyDescent="0.25">
      <c r="F802" s="120"/>
      <c r="G802" s="121"/>
      <c r="H802" s="120"/>
      <c r="I802" s="121"/>
      <c r="J802" s="121"/>
      <c r="K802" s="53"/>
      <c r="L802" s="120"/>
      <c r="M802" s="120"/>
      <c r="N802" s="120"/>
      <c r="O802" s="120"/>
      <c r="P802" s="120"/>
      <c r="Q802" s="120"/>
    </row>
    <row r="803" spans="6:17" x14ac:dyDescent="0.25">
      <c r="F803" s="120"/>
      <c r="G803" s="121"/>
      <c r="H803" s="120"/>
      <c r="I803" s="121"/>
      <c r="J803" s="121"/>
      <c r="K803" s="53"/>
      <c r="L803" s="120"/>
      <c r="M803" s="120"/>
      <c r="N803" s="120"/>
      <c r="O803" s="120"/>
      <c r="P803" s="120"/>
      <c r="Q803" s="120"/>
    </row>
    <row r="804" spans="6:17" x14ac:dyDescent="0.25">
      <c r="F804" s="120"/>
      <c r="G804" s="121"/>
      <c r="H804" s="120"/>
      <c r="I804" s="121"/>
      <c r="J804" s="121"/>
      <c r="K804" s="53"/>
      <c r="L804" s="120"/>
      <c r="M804" s="120"/>
      <c r="N804" s="120"/>
      <c r="O804" s="120"/>
      <c r="P804" s="120"/>
      <c r="Q804" s="120"/>
    </row>
    <row r="805" spans="6:17" x14ac:dyDescent="0.25">
      <c r="F805" s="120"/>
      <c r="G805" s="121"/>
      <c r="H805" s="120"/>
      <c r="I805" s="121"/>
      <c r="J805" s="121"/>
      <c r="K805" s="53"/>
      <c r="L805" s="120"/>
      <c r="M805" s="120"/>
      <c r="N805" s="120"/>
      <c r="O805" s="120"/>
      <c r="P805" s="120"/>
      <c r="Q805" s="120"/>
    </row>
    <row r="806" spans="6:17" x14ac:dyDescent="0.25">
      <c r="F806" s="120"/>
      <c r="G806" s="121"/>
      <c r="H806" s="120"/>
      <c r="I806" s="121"/>
      <c r="J806" s="121"/>
      <c r="K806" s="53"/>
      <c r="L806" s="120"/>
      <c r="M806" s="120"/>
      <c r="N806" s="120"/>
      <c r="O806" s="120"/>
      <c r="P806" s="120"/>
      <c r="Q806" s="120"/>
    </row>
    <row r="807" spans="6:17" x14ac:dyDescent="0.25">
      <c r="F807" s="120"/>
      <c r="G807" s="121"/>
      <c r="H807" s="120"/>
      <c r="I807" s="121"/>
      <c r="J807" s="121"/>
      <c r="K807" s="53"/>
      <c r="L807" s="120"/>
      <c r="M807" s="120"/>
      <c r="N807" s="120"/>
      <c r="O807" s="120"/>
      <c r="P807" s="120"/>
      <c r="Q807" s="120"/>
    </row>
    <row r="808" spans="6:17" x14ac:dyDescent="0.25">
      <c r="F808" s="120"/>
      <c r="G808" s="121"/>
      <c r="H808" s="120"/>
      <c r="I808" s="121"/>
      <c r="J808" s="121"/>
      <c r="K808" s="53"/>
      <c r="L808" s="120"/>
      <c r="M808" s="120"/>
      <c r="N808" s="120"/>
      <c r="O808" s="120"/>
      <c r="P808" s="120"/>
      <c r="Q808" s="120"/>
    </row>
    <row r="809" spans="6:17" x14ac:dyDescent="0.25">
      <c r="F809" s="120"/>
      <c r="G809" s="121"/>
      <c r="H809" s="120"/>
      <c r="I809" s="121"/>
      <c r="J809" s="121"/>
      <c r="K809" s="53"/>
      <c r="L809" s="120"/>
      <c r="M809" s="120"/>
      <c r="N809" s="120"/>
      <c r="O809" s="120"/>
      <c r="P809" s="120"/>
      <c r="Q809" s="120"/>
    </row>
    <row r="810" spans="6:17" x14ac:dyDescent="0.25">
      <c r="F810" s="120"/>
      <c r="G810" s="121"/>
      <c r="H810" s="120"/>
      <c r="I810" s="121"/>
      <c r="J810" s="121"/>
      <c r="K810" s="53"/>
      <c r="L810" s="120"/>
      <c r="M810" s="120"/>
      <c r="N810" s="120"/>
      <c r="O810" s="120"/>
      <c r="P810" s="120"/>
      <c r="Q810" s="120"/>
    </row>
    <row r="811" spans="6:17" x14ac:dyDescent="0.25">
      <c r="F811" s="120"/>
      <c r="G811" s="121"/>
      <c r="H811" s="120"/>
      <c r="I811" s="121"/>
      <c r="J811" s="121"/>
      <c r="K811" s="53"/>
      <c r="L811" s="120"/>
      <c r="M811" s="120"/>
      <c r="N811" s="120"/>
      <c r="O811" s="120"/>
      <c r="P811" s="120"/>
      <c r="Q811" s="120"/>
    </row>
    <row r="812" spans="6:17" x14ac:dyDescent="0.25">
      <c r="F812" s="120"/>
      <c r="G812" s="121"/>
      <c r="H812" s="120"/>
      <c r="I812" s="121"/>
      <c r="J812" s="121"/>
      <c r="K812" s="53"/>
      <c r="L812" s="120"/>
      <c r="M812" s="120"/>
      <c r="N812" s="120"/>
      <c r="O812" s="120"/>
      <c r="P812" s="120"/>
      <c r="Q812" s="120"/>
    </row>
    <row r="813" spans="6:17" x14ac:dyDescent="0.25">
      <c r="F813" s="120"/>
      <c r="G813" s="121"/>
      <c r="H813" s="120"/>
      <c r="I813" s="121"/>
      <c r="J813" s="121"/>
      <c r="K813" s="53"/>
      <c r="L813" s="120"/>
      <c r="M813" s="120"/>
      <c r="N813" s="120"/>
      <c r="O813" s="120"/>
      <c r="P813" s="120"/>
      <c r="Q813" s="120"/>
    </row>
    <row r="814" spans="6:17" x14ac:dyDescent="0.25">
      <c r="F814" s="120"/>
      <c r="G814" s="121"/>
      <c r="H814" s="120"/>
      <c r="I814" s="121"/>
      <c r="J814" s="121"/>
      <c r="K814" s="53"/>
      <c r="L814" s="120"/>
      <c r="M814" s="120"/>
      <c r="N814" s="120"/>
      <c r="O814" s="120"/>
      <c r="P814" s="120"/>
      <c r="Q814" s="120"/>
    </row>
    <row r="815" spans="6:17" x14ac:dyDescent="0.25">
      <c r="F815" s="120"/>
      <c r="G815" s="121"/>
      <c r="H815" s="120"/>
      <c r="I815" s="121"/>
      <c r="J815" s="121"/>
      <c r="K815" s="53"/>
      <c r="L815" s="120"/>
      <c r="M815" s="120"/>
      <c r="N815" s="120"/>
      <c r="O815" s="120"/>
      <c r="P815" s="120"/>
      <c r="Q815" s="120"/>
    </row>
    <row r="816" spans="6:17" x14ac:dyDescent="0.25">
      <c r="F816" s="120"/>
      <c r="G816" s="121"/>
      <c r="H816" s="120"/>
      <c r="I816" s="121"/>
      <c r="J816" s="121"/>
      <c r="K816" s="53"/>
      <c r="L816" s="120"/>
      <c r="M816" s="120"/>
      <c r="N816" s="120"/>
      <c r="O816" s="120"/>
      <c r="P816" s="120"/>
      <c r="Q816" s="120"/>
    </row>
    <row r="817" spans="6:17" x14ac:dyDescent="0.25">
      <c r="F817" s="120"/>
      <c r="G817" s="121"/>
      <c r="H817" s="120"/>
      <c r="I817" s="121"/>
      <c r="J817" s="121"/>
      <c r="K817" s="53"/>
      <c r="L817" s="120"/>
      <c r="M817" s="120"/>
      <c r="N817" s="120"/>
      <c r="O817" s="120"/>
      <c r="P817" s="120"/>
      <c r="Q817" s="120"/>
    </row>
    <row r="818" spans="6:17" x14ac:dyDescent="0.25">
      <c r="F818" s="120"/>
      <c r="G818" s="121"/>
      <c r="H818" s="120"/>
      <c r="I818" s="121"/>
      <c r="J818" s="121"/>
      <c r="K818" s="53"/>
      <c r="L818" s="120"/>
      <c r="M818" s="120"/>
      <c r="N818" s="120"/>
      <c r="O818" s="120"/>
      <c r="P818" s="120"/>
      <c r="Q818" s="120"/>
    </row>
    <row r="819" spans="6:17" x14ac:dyDescent="0.25">
      <c r="F819" s="120"/>
      <c r="G819" s="121"/>
      <c r="H819" s="120"/>
      <c r="I819" s="121"/>
      <c r="J819" s="121"/>
      <c r="K819" s="53"/>
      <c r="L819" s="120"/>
      <c r="M819" s="120"/>
      <c r="N819" s="120"/>
      <c r="O819" s="120"/>
      <c r="P819" s="120"/>
      <c r="Q819" s="120"/>
    </row>
    <row r="820" spans="6:17" x14ac:dyDescent="0.25">
      <c r="F820" s="120"/>
      <c r="G820" s="121"/>
      <c r="H820" s="120"/>
      <c r="I820" s="121"/>
      <c r="J820" s="121"/>
      <c r="K820" s="53"/>
      <c r="L820" s="120"/>
      <c r="M820" s="120"/>
      <c r="N820" s="120"/>
      <c r="O820" s="120"/>
      <c r="P820" s="120"/>
      <c r="Q820" s="120"/>
    </row>
    <row r="821" spans="6:17" x14ac:dyDescent="0.25">
      <c r="F821" s="120"/>
      <c r="G821" s="121"/>
      <c r="H821" s="120"/>
      <c r="I821" s="121"/>
      <c r="J821" s="121"/>
      <c r="K821" s="53"/>
      <c r="L821" s="120"/>
      <c r="M821" s="120"/>
      <c r="N821" s="120"/>
      <c r="O821" s="120"/>
      <c r="P821" s="120"/>
      <c r="Q821" s="120"/>
    </row>
    <row r="822" spans="6:17" x14ac:dyDescent="0.25">
      <c r="F822" s="120"/>
      <c r="G822" s="121"/>
      <c r="H822" s="120"/>
      <c r="I822" s="121"/>
      <c r="J822" s="121"/>
      <c r="K822" s="53"/>
      <c r="L822" s="120"/>
      <c r="M822" s="120"/>
      <c r="N822" s="120"/>
      <c r="O822" s="120"/>
      <c r="P822" s="120"/>
      <c r="Q822" s="120"/>
    </row>
    <row r="823" spans="6:17" x14ac:dyDescent="0.25">
      <c r="F823" s="120"/>
      <c r="G823" s="121"/>
      <c r="H823" s="120"/>
      <c r="I823" s="121"/>
      <c r="J823" s="121"/>
      <c r="K823" s="53"/>
      <c r="L823" s="120"/>
      <c r="M823" s="120"/>
      <c r="N823" s="120"/>
      <c r="O823" s="120"/>
      <c r="P823" s="120"/>
      <c r="Q823" s="120"/>
    </row>
    <row r="824" spans="6:17" x14ac:dyDescent="0.25">
      <c r="F824" s="120"/>
      <c r="G824" s="121"/>
      <c r="H824" s="120"/>
      <c r="I824" s="121"/>
      <c r="J824" s="121"/>
      <c r="K824" s="53"/>
      <c r="L824" s="120"/>
      <c r="M824" s="120"/>
      <c r="N824" s="120"/>
      <c r="O824" s="120"/>
      <c r="P824" s="120"/>
      <c r="Q824" s="120"/>
    </row>
    <row r="825" spans="6:17" x14ac:dyDescent="0.25">
      <c r="F825" s="120"/>
      <c r="G825" s="121"/>
      <c r="H825" s="120"/>
      <c r="I825" s="121"/>
      <c r="J825" s="121"/>
      <c r="K825" s="53"/>
      <c r="L825" s="120"/>
      <c r="M825" s="120"/>
      <c r="N825" s="120"/>
      <c r="O825" s="120"/>
      <c r="P825" s="120"/>
      <c r="Q825" s="120"/>
    </row>
    <row r="826" spans="6:17" x14ac:dyDescent="0.25">
      <c r="F826" s="120"/>
      <c r="G826" s="121"/>
      <c r="H826" s="120"/>
      <c r="I826" s="121"/>
      <c r="J826" s="121"/>
      <c r="K826" s="53"/>
      <c r="L826" s="120"/>
      <c r="M826" s="120"/>
      <c r="N826" s="120"/>
      <c r="O826" s="120"/>
      <c r="P826" s="120"/>
      <c r="Q826" s="120"/>
    </row>
    <row r="827" spans="6:17" x14ac:dyDescent="0.25">
      <c r="F827" s="120"/>
      <c r="G827" s="121"/>
      <c r="H827" s="120"/>
      <c r="I827" s="121"/>
      <c r="J827" s="121"/>
      <c r="K827" s="53"/>
      <c r="L827" s="120"/>
      <c r="M827" s="120"/>
      <c r="N827" s="120"/>
      <c r="O827" s="120"/>
      <c r="P827" s="120"/>
      <c r="Q827" s="120"/>
    </row>
    <row r="828" spans="6:17" x14ac:dyDescent="0.25">
      <c r="F828" s="120"/>
      <c r="G828" s="121"/>
      <c r="H828" s="120"/>
      <c r="I828" s="121"/>
      <c r="J828" s="121"/>
      <c r="K828" s="53"/>
      <c r="L828" s="120"/>
      <c r="M828" s="120"/>
      <c r="N828" s="120"/>
      <c r="O828" s="120"/>
      <c r="P828" s="120"/>
      <c r="Q828" s="120"/>
    </row>
    <row r="829" spans="6:17" x14ac:dyDescent="0.25">
      <c r="F829" s="120"/>
      <c r="G829" s="121"/>
      <c r="H829" s="120"/>
      <c r="I829" s="121"/>
      <c r="J829" s="121"/>
      <c r="K829" s="53"/>
      <c r="L829" s="120"/>
      <c r="M829" s="120"/>
      <c r="N829" s="120"/>
      <c r="O829" s="120"/>
      <c r="P829" s="120"/>
      <c r="Q829" s="120"/>
    </row>
    <row r="830" spans="6:17" x14ac:dyDescent="0.25">
      <c r="F830" s="120"/>
      <c r="G830" s="121"/>
      <c r="H830" s="120"/>
      <c r="I830" s="121"/>
      <c r="J830" s="121"/>
      <c r="K830" s="53"/>
      <c r="L830" s="120"/>
      <c r="M830" s="120"/>
      <c r="N830" s="120"/>
      <c r="O830" s="120"/>
      <c r="P830" s="120"/>
      <c r="Q830" s="120"/>
    </row>
    <row r="831" spans="6:17" x14ac:dyDescent="0.25">
      <c r="F831" s="120"/>
      <c r="G831" s="121"/>
      <c r="H831" s="120"/>
      <c r="I831" s="121"/>
      <c r="J831" s="121"/>
      <c r="K831" s="53"/>
      <c r="L831" s="120"/>
      <c r="M831" s="120"/>
      <c r="N831" s="120"/>
      <c r="O831" s="120"/>
      <c r="P831" s="120"/>
      <c r="Q831" s="120"/>
    </row>
    <row r="832" spans="6:17" x14ac:dyDescent="0.25">
      <c r="F832" s="120"/>
      <c r="G832" s="121"/>
      <c r="H832" s="120"/>
      <c r="I832" s="121"/>
      <c r="J832" s="121"/>
      <c r="K832" s="53"/>
      <c r="L832" s="120"/>
      <c r="M832" s="120"/>
      <c r="N832" s="120"/>
      <c r="O832" s="120"/>
      <c r="P832" s="120"/>
      <c r="Q832" s="120"/>
    </row>
    <row r="833" spans="6:17" x14ac:dyDescent="0.25">
      <c r="F833" s="120"/>
      <c r="G833" s="121"/>
      <c r="H833" s="120"/>
      <c r="I833" s="121"/>
      <c r="J833" s="121"/>
      <c r="K833" s="53"/>
      <c r="L833" s="120"/>
      <c r="M833" s="120"/>
      <c r="N833" s="120"/>
      <c r="O833" s="120"/>
      <c r="P833" s="120"/>
      <c r="Q833" s="120"/>
    </row>
    <row r="834" spans="6:17" x14ac:dyDescent="0.25">
      <c r="F834" s="120"/>
      <c r="G834" s="121"/>
      <c r="H834" s="120"/>
      <c r="I834" s="121"/>
      <c r="J834" s="121"/>
      <c r="K834" s="53"/>
      <c r="L834" s="120"/>
      <c r="M834" s="120"/>
      <c r="N834" s="120"/>
      <c r="O834" s="120"/>
      <c r="P834" s="120"/>
      <c r="Q834" s="120"/>
    </row>
    <row r="835" spans="6:17" x14ac:dyDescent="0.25">
      <c r="F835" s="120"/>
      <c r="G835" s="121"/>
      <c r="H835" s="120"/>
      <c r="I835" s="121"/>
      <c r="J835" s="121"/>
      <c r="K835" s="53"/>
      <c r="L835" s="120"/>
      <c r="M835" s="120"/>
      <c r="N835" s="120"/>
      <c r="O835" s="120"/>
      <c r="P835" s="120"/>
      <c r="Q835" s="120"/>
    </row>
    <row r="836" spans="6:17" x14ac:dyDescent="0.25">
      <c r="F836" s="120"/>
      <c r="G836" s="121"/>
      <c r="H836" s="120"/>
      <c r="I836" s="121"/>
      <c r="J836" s="121"/>
      <c r="K836" s="53"/>
      <c r="L836" s="120"/>
      <c r="M836" s="120"/>
      <c r="N836" s="120"/>
      <c r="O836" s="120"/>
      <c r="P836" s="120"/>
      <c r="Q836" s="120"/>
    </row>
    <row r="837" spans="6:17" x14ac:dyDescent="0.25">
      <c r="F837" s="120"/>
      <c r="G837" s="121"/>
      <c r="H837" s="120"/>
      <c r="I837" s="121"/>
      <c r="J837" s="121"/>
      <c r="K837" s="53"/>
      <c r="L837" s="120"/>
      <c r="M837" s="120"/>
      <c r="N837" s="120"/>
      <c r="O837" s="120"/>
      <c r="P837" s="120"/>
      <c r="Q837" s="120"/>
    </row>
    <row r="838" spans="6:17" x14ac:dyDescent="0.25">
      <c r="F838" s="120"/>
      <c r="G838" s="121"/>
      <c r="H838" s="120"/>
      <c r="I838" s="121"/>
      <c r="J838" s="121"/>
      <c r="K838" s="53"/>
      <c r="L838" s="120"/>
      <c r="M838" s="120"/>
      <c r="N838" s="120"/>
      <c r="O838" s="120"/>
      <c r="P838" s="120"/>
      <c r="Q838" s="120"/>
    </row>
    <row r="839" spans="6:17" x14ac:dyDescent="0.25">
      <c r="F839" s="120"/>
      <c r="G839" s="121"/>
      <c r="H839" s="120"/>
      <c r="I839" s="121"/>
      <c r="J839" s="121"/>
      <c r="K839" s="53"/>
      <c r="L839" s="120"/>
      <c r="M839" s="120"/>
      <c r="N839" s="120"/>
      <c r="O839" s="120"/>
      <c r="P839" s="120"/>
      <c r="Q839" s="120"/>
    </row>
    <row r="840" spans="6:17" x14ac:dyDescent="0.25">
      <c r="F840" s="120"/>
      <c r="G840" s="121"/>
      <c r="H840" s="120"/>
      <c r="I840" s="121"/>
      <c r="J840" s="121"/>
      <c r="K840" s="53"/>
      <c r="L840" s="120"/>
      <c r="M840" s="120"/>
      <c r="N840" s="120"/>
      <c r="O840" s="120"/>
      <c r="P840" s="120"/>
      <c r="Q840" s="120"/>
    </row>
    <row r="841" spans="6:17" x14ac:dyDescent="0.25">
      <c r="F841" s="120"/>
      <c r="G841" s="121"/>
      <c r="H841" s="120"/>
      <c r="I841" s="121"/>
      <c r="J841" s="121"/>
      <c r="K841" s="53"/>
      <c r="L841" s="120"/>
      <c r="M841" s="120"/>
      <c r="N841" s="120"/>
      <c r="O841" s="120"/>
      <c r="P841" s="120"/>
      <c r="Q841" s="120"/>
    </row>
    <row r="842" spans="6:17" x14ac:dyDescent="0.25">
      <c r="F842" s="120"/>
      <c r="G842" s="121"/>
      <c r="H842" s="120"/>
      <c r="I842" s="121"/>
      <c r="J842" s="121"/>
      <c r="K842" s="53"/>
      <c r="L842" s="120"/>
      <c r="M842" s="120"/>
      <c r="N842" s="120"/>
      <c r="O842" s="120"/>
      <c r="P842" s="120"/>
      <c r="Q842" s="120"/>
    </row>
    <row r="843" spans="6:17" x14ac:dyDescent="0.25">
      <c r="F843" s="120"/>
      <c r="G843" s="121"/>
      <c r="H843" s="120"/>
      <c r="I843" s="121"/>
      <c r="J843" s="121"/>
      <c r="K843" s="53"/>
      <c r="L843" s="120"/>
      <c r="M843" s="120"/>
      <c r="N843" s="120"/>
      <c r="O843" s="120"/>
      <c r="P843" s="120"/>
      <c r="Q843" s="120"/>
    </row>
    <row r="844" spans="6:17" x14ac:dyDescent="0.25">
      <c r="F844" s="120"/>
      <c r="G844" s="121"/>
      <c r="H844" s="120"/>
      <c r="I844" s="121"/>
      <c r="J844" s="121"/>
      <c r="K844" s="53"/>
      <c r="L844" s="120"/>
      <c r="M844" s="120"/>
      <c r="N844" s="120"/>
      <c r="O844" s="120"/>
      <c r="P844" s="120"/>
      <c r="Q844" s="120"/>
    </row>
    <row r="845" spans="6:17" x14ac:dyDescent="0.25">
      <c r="F845" s="120"/>
      <c r="G845" s="121"/>
      <c r="H845" s="120"/>
      <c r="I845" s="121"/>
      <c r="J845" s="121"/>
      <c r="K845" s="53"/>
      <c r="L845" s="120"/>
      <c r="M845" s="120"/>
      <c r="N845" s="120"/>
      <c r="O845" s="120"/>
      <c r="P845" s="120"/>
      <c r="Q845" s="120"/>
    </row>
    <row r="846" spans="6:17" x14ac:dyDescent="0.25">
      <c r="F846" s="120"/>
      <c r="G846" s="121"/>
      <c r="H846" s="120"/>
      <c r="I846" s="121"/>
      <c r="J846" s="121"/>
      <c r="K846" s="53"/>
      <c r="L846" s="120"/>
      <c r="M846" s="120"/>
      <c r="N846" s="120"/>
      <c r="O846" s="120"/>
      <c r="P846" s="120"/>
      <c r="Q846" s="120"/>
    </row>
    <row r="847" spans="6:17" x14ac:dyDescent="0.25">
      <c r="F847" s="120"/>
      <c r="G847" s="121"/>
      <c r="H847" s="120"/>
      <c r="I847" s="121"/>
      <c r="J847" s="121"/>
      <c r="K847" s="53"/>
      <c r="L847" s="120"/>
      <c r="M847" s="120"/>
      <c r="N847" s="120"/>
      <c r="O847" s="120"/>
      <c r="P847" s="120"/>
      <c r="Q847" s="120"/>
    </row>
    <row r="848" spans="6:17" x14ac:dyDescent="0.25">
      <c r="F848" s="120"/>
      <c r="G848" s="121"/>
      <c r="H848" s="120"/>
      <c r="I848" s="121"/>
      <c r="J848" s="121"/>
      <c r="K848" s="53"/>
      <c r="L848" s="120"/>
      <c r="M848" s="120"/>
      <c r="N848" s="120"/>
      <c r="O848" s="120"/>
      <c r="P848" s="120"/>
      <c r="Q848" s="120"/>
    </row>
    <row r="849" spans="6:17" x14ac:dyDescent="0.25">
      <c r="F849" s="120"/>
      <c r="G849" s="121"/>
      <c r="H849" s="120"/>
      <c r="I849" s="121"/>
      <c r="J849" s="121"/>
      <c r="K849" s="53"/>
      <c r="L849" s="120"/>
      <c r="M849" s="120"/>
      <c r="N849" s="120"/>
      <c r="O849" s="120"/>
      <c r="P849" s="120"/>
      <c r="Q849" s="120"/>
    </row>
    <row r="850" spans="6:17" x14ac:dyDescent="0.25">
      <c r="F850" s="120"/>
      <c r="G850" s="121"/>
      <c r="H850" s="120"/>
      <c r="I850" s="121"/>
      <c r="J850" s="121"/>
      <c r="K850" s="53"/>
      <c r="L850" s="120"/>
      <c r="M850" s="120"/>
      <c r="N850" s="120"/>
      <c r="O850" s="120"/>
      <c r="P850" s="120"/>
      <c r="Q850" s="120"/>
    </row>
    <row r="851" spans="6:17" x14ac:dyDescent="0.25">
      <c r="F851" s="120"/>
      <c r="G851" s="121"/>
      <c r="H851" s="120"/>
      <c r="I851" s="121"/>
      <c r="J851" s="121"/>
      <c r="K851" s="53"/>
      <c r="L851" s="120"/>
      <c r="M851" s="120"/>
      <c r="N851" s="120"/>
      <c r="O851" s="120"/>
      <c r="P851" s="120"/>
      <c r="Q851" s="120"/>
    </row>
    <row r="852" spans="6:17" x14ac:dyDescent="0.25">
      <c r="F852" s="120"/>
      <c r="G852" s="121"/>
      <c r="H852" s="120"/>
      <c r="I852" s="121"/>
      <c r="J852" s="121"/>
      <c r="K852" s="53"/>
      <c r="L852" s="120"/>
      <c r="M852" s="120"/>
      <c r="N852" s="120"/>
      <c r="O852" s="120"/>
      <c r="P852" s="120"/>
      <c r="Q852" s="120"/>
    </row>
    <row r="853" spans="6:17" x14ac:dyDescent="0.25">
      <c r="F853" s="120"/>
      <c r="G853" s="121"/>
      <c r="H853" s="120"/>
      <c r="I853" s="121"/>
      <c r="J853" s="121"/>
      <c r="K853" s="53"/>
      <c r="L853" s="120"/>
      <c r="M853" s="120"/>
      <c r="N853" s="120"/>
      <c r="O853" s="120"/>
      <c r="P853" s="120"/>
      <c r="Q853" s="120"/>
    </row>
    <row r="854" spans="6:17" x14ac:dyDescent="0.25">
      <c r="F854" s="120"/>
      <c r="G854" s="121"/>
      <c r="H854" s="120"/>
      <c r="I854" s="121"/>
      <c r="J854" s="121"/>
      <c r="K854" s="53"/>
      <c r="L854" s="120"/>
      <c r="M854" s="120"/>
      <c r="N854" s="120"/>
      <c r="O854" s="120"/>
      <c r="P854" s="120"/>
      <c r="Q854" s="120"/>
    </row>
    <row r="855" spans="6:17" x14ac:dyDescent="0.25">
      <c r="F855" s="120"/>
      <c r="G855" s="121"/>
      <c r="H855" s="120"/>
      <c r="I855" s="121"/>
      <c r="J855" s="121"/>
      <c r="K855" s="53"/>
      <c r="L855" s="120"/>
      <c r="M855" s="120"/>
      <c r="N855" s="120"/>
      <c r="O855" s="120"/>
      <c r="P855" s="120"/>
      <c r="Q855" s="120"/>
    </row>
    <row r="856" spans="6:17" x14ac:dyDescent="0.25">
      <c r="F856" s="120"/>
      <c r="G856" s="121"/>
      <c r="H856" s="120"/>
      <c r="I856" s="121"/>
      <c r="J856" s="121"/>
      <c r="K856" s="53"/>
      <c r="L856" s="120"/>
      <c r="M856" s="120"/>
      <c r="N856" s="120"/>
      <c r="O856" s="120"/>
      <c r="P856" s="120"/>
      <c r="Q856" s="120"/>
    </row>
    <row r="857" spans="6:17" x14ac:dyDescent="0.25">
      <c r="F857" s="120"/>
      <c r="G857" s="121"/>
      <c r="H857" s="120"/>
      <c r="I857" s="121"/>
      <c r="J857" s="121"/>
      <c r="K857" s="53"/>
      <c r="L857" s="120"/>
      <c r="M857" s="120"/>
      <c r="N857" s="120"/>
      <c r="O857" s="120"/>
      <c r="P857" s="120"/>
      <c r="Q857" s="120"/>
    </row>
    <row r="858" spans="6:17" x14ac:dyDescent="0.25">
      <c r="F858" s="120"/>
      <c r="G858" s="121"/>
      <c r="H858" s="120"/>
      <c r="I858" s="121"/>
      <c r="J858" s="121"/>
      <c r="K858" s="53"/>
      <c r="L858" s="120"/>
      <c r="M858" s="120"/>
      <c r="N858" s="120"/>
      <c r="O858" s="120"/>
      <c r="P858" s="120"/>
      <c r="Q858" s="120"/>
    </row>
    <row r="859" spans="6:17" x14ac:dyDescent="0.25">
      <c r="F859" s="120"/>
      <c r="G859" s="121"/>
      <c r="H859" s="120"/>
      <c r="I859" s="121"/>
      <c r="J859" s="121"/>
      <c r="K859" s="53"/>
      <c r="L859" s="120"/>
      <c r="M859" s="120"/>
      <c r="N859" s="120"/>
      <c r="O859" s="120"/>
      <c r="P859" s="120"/>
      <c r="Q859" s="120"/>
    </row>
    <row r="860" spans="6:17" x14ac:dyDescent="0.25">
      <c r="F860" s="120"/>
      <c r="G860" s="121"/>
      <c r="H860" s="120"/>
      <c r="I860" s="121"/>
      <c r="J860" s="121"/>
      <c r="K860" s="53"/>
      <c r="L860" s="120"/>
      <c r="M860" s="120"/>
      <c r="N860" s="120"/>
      <c r="O860" s="120"/>
      <c r="P860" s="120"/>
      <c r="Q860" s="120"/>
    </row>
    <row r="861" spans="6:17" x14ac:dyDescent="0.25">
      <c r="F861" s="120"/>
      <c r="G861" s="121"/>
      <c r="H861" s="120"/>
      <c r="I861" s="121"/>
      <c r="J861" s="121"/>
      <c r="K861" s="53"/>
      <c r="L861" s="120"/>
      <c r="M861" s="120"/>
      <c r="N861" s="120"/>
      <c r="O861" s="120"/>
      <c r="P861" s="120"/>
      <c r="Q861" s="120"/>
    </row>
    <row r="862" spans="6:17" x14ac:dyDescent="0.25">
      <c r="F862" s="120"/>
      <c r="G862" s="121"/>
      <c r="H862" s="120"/>
      <c r="I862" s="121"/>
      <c r="J862" s="121"/>
      <c r="K862" s="53"/>
      <c r="L862" s="120"/>
      <c r="M862" s="120"/>
      <c r="N862" s="120"/>
      <c r="O862" s="120"/>
      <c r="P862" s="120"/>
      <c r="Q862" s="120"/>
    </row>
    <row r="863" spans="6:17" x14ac:dyDescent="0.25">
      <c r="F863" s="120"/>
      <c r="G863" s="121"/>
      <c r="H863" s="120"/>
      <c r="I863" s="121"/>
      <c r="J863" s="121"/>
      <c r="K863" s="53"/>
      <c r="L863" s="120"/>
      <c r="M863" s="120"/>
      <c r="N863" s="120"/>
      <c r="O863" s="120"/>
      <c r="P863" s="120"/>
      <c r="Q863" s="120"/>
    </row>
    <row r="864" spans="6:17" x14ac:dyDescent="0.25">
      <c r="F864" s="120"/>
      <c r="G864" s="121"/>
      <c r="H864" s="120"/>
      <c r="I864" s="121"/>
      <c r="J864" s="121"/>
      <c r="K864" s="53"/>
      <c r="L864" s="120"/>
      <c r="M864" s="120"/>
      <c r="N864" s="120"/>
      <c r="O864" s="120"/>
      <c r="P864" s="120"/>
      <c r="Q864" s="120"/>
    </row>
    <row r="865" spans="6:17" x14ac:dyDescent="0.25">
      <c r="F865" s="120"/>
      <c r="G865" s="121"/>
      <c r="H865" s="120"/>
      <c r="I865" s="121"/>
      <c r="J865" s="121"/>
      <c r="K865" s="53"/>
      <c r="L865" s="120"/>
      <c r="M865" s="120"/>
      <c r="N865" s="120"/>
      <c r="O865" s="120"/>
      <c r="P865" s="120"/>
      <c r="Q865" s="120"/>
    </row>
    <row r="866" spans="6:17" x14ac:dyDescent="0.25">
      <c r="F866" s="120"/>
      <c r="G866" s="121"/>
      <c r="H866" s="120"/>
      <c r="I866" s="121"/>
      <c r="J866" s="121"/>
      <c r="K866" s="53"/>
      <c r="L866" s="120"/>
      <c r="M866" s="120"/>
      <c r="N866" s="120"/>
      <c r="O866" s="120"/>
      <c r="P866" s="120"/>
      <c r="Q866" s="120"/>
    </row>
    <row r="867" spans="6:17" x14ac:dyDescent="0.25">
      <c r="F867" s="120"/>
      <c r="G867" s="121"/>
      <c r="H867" s="120"/>
      <c r="I867" s="121"/>
      <c r="J867" s="121"/>
      <c r="K867" s="53"/>
      <c r="L867" s="120"/>
      <c r="M867" s="120"/>
      <c r="N867" s="120"/>
      <c r="O867" s="120"/>
      <c r="P867" s="120"/>
      <c r="Q867" s="120"/>
    </row>
    <row r="868" spans="6:17" x14ac:dyDescent="0.25">
      <c r="F868" s="120"/>
      <c r="G868" s="121"/>
      <c r="H868" s="120"/>
      <c r="I868" s="121"/>
      <c r="J868" s="121"/>
      <c r="K868" s="53"/>
      <c r="L868" s="120"/>
      <c r="M868" s="120"/>
      <c r="N868" s="120"/>
      <c r="O868" s="120"/>
      <c r="P868" s="120"/>
      <c r="Q868" s="120"/>
    </row>
    <row r="869" spans="6:17" x14ac:dyDescent="0.25">
      <c r="F869" s="120"/>
      <c r="G869" s="121"/>
      <c r="H869" s="120"/>
      <c r="I869" s="121"/>
      <c r="J869" s="121"/>
      <c r="K869" s="53"/>
      <c r="L869" s="120"/>
      <c r="M869" s="120"/>
      <c r="N869" s="120"/>
      <c r="O869" s="120"/>
      <c r="P869" s="120"/>
      <c r="Q869" s="120"/>
    </row>
  </sheetData>
  <sheetProtection sheet="1" objects="1" scenarios="1" autoFilter="0" pivotTables="0"/>
  <mergeCells count="2">
    <mergeCell ref="C5:K5"/>
    <mergeCell ref="A1:K1"/>
  </mergeCells>
  <dataValidations count="1">
    <dataValidation type="list" allowBlank="1" showInputMessage="1" showErrorMessage="1" prompt="Click down arrow in the corner of this cell to choose a response option." sqref="I12:J31" xr:uid="{3D60DD1A-30A0-4595-A3B7-75AE901241CB}">
      <formula1>$L12:$Q12</formula1>
    </dataValidation>
  </dataValidations>
  <hyperlinks>
    <hyperlink ref="G12" r:id="rId1" xr:uid="{C35433CA-4CC7-4CA4-9963-93ECDBFED897}"/>
    <hyperlink ref="G13" r:id="rId2" display="https://www.mass.gov/doc/310-cmr-7-air-pollution-control/download" xr:uid="{FFF3439F-7B6C-43B7-984C-5152DA452F7F}"/>
    <hyperlink ref="G14" r:id="rId3" display="https://malegislature.gov/Laws/GeneralLaws/Parti/Titlexvi/Chapter111/Section150b" xr:uid="{5C2D82D7-87CD-4596-AC72-D8A5FFA858C7}"/>
    <hyperlink ref="G15" r:id="rId4" display="https://malegislature.gov/Laws/GeneralLaws/Parti/Titlexvi/Chapter111/Section150b" xr:uid="{1E79AC26-9704-4DF0-83BF-CE832EFF35A7}"/>
    <hyperlink ref="G16" r:id="rId5" display="https://malegislature.gov/Laws/GeneralLaws/PartI/TitleXVI/Chapter111/Section150a" xr:uid="{2E173EED-DA61-4478-B168-DF96DAD51C75}"/>
    <hyperlink ref="G17" r:id="rId6" display="https://www.mass.gov/doc/310-cmr-19000-solid-waste-management-facility-regulations/download" xr:uid="{E76CEE07-1F18-4BEB-82F2-DC73E27F0EDB}"/>
    <hyperlink ref="G18" r:id="rId7" display="https://www.mass.gov/doc/310-cmr-19000-solid-waste-management-facility-regulations/download" xr:uid="{F7A62880-69F2-41E8-97B3-B09A6496FC75}"/>
    <hyperlink ref="G19" r:id="rId8" display="https://www.mass.gov/doc/310-cmr-19000-solid-waste-management-facility-regulations/download" xr:uid="{41E2A77C-F29E-4D07-B8BC-B73FF1C53C13}"/>
    <hyperlink ref="G20" r:id="rId9" display="https://www.mass.gov/doc/310-cmr-19000-solid-waste-management-facility-regulations/download" xr:uid="{3C1586C0-71E6-4DB9-A626-037F2CCD491D}"/>
    <hyperlink ref="G21" r:id="rId10" display="https://www.mass.gov/doc/310-cmr-15000-title-5-of-the-state-environmental-code/download" xr:uid="{432B870A-1F13-492B-B619-80FB05C37B4A}"/>
    <hyperlink ref="G22" r:id="rId11" display="https://www.mass.gov/doc/310-cmr-15000-title-5-of-the-state-environmental-code/download" xr:uid="{BCB82730-9DE8-49AB-AF7A-1108C1F84B18}"/>
    <hyperlink ref="G23" r:id="rId12" display="https://www.mass.gov/doc/310-cmr-15000-title-5-of-the-state-environmental-code/download" xr:uid="{FABD7586-6A3B-4E92-9436-6755EC512591}"/>
    <hyperlink ref="G24" r:id="rId13" display="https://www.mass.gov/doc/310-cmr-15000-title-5-of-the-state-environmental-code/download" xr:uid="{FF79195B-FFE0-4727-A895-EEF7DDF04558}"/>
    <hyperlink ref="G26" r:id="rId14" display="https://www.mass.gov/doc/310-cmr-15000-title-5-of-the-state-environmental-code/download" xr:uid="{B94106BD-2620-48E9-921A-033BC851A8E3}"/>
    <hyperlink ref="G27" r:id="rId15" display="https://www.mass.gov/doc/310-cmr-15000-title-5-of-the-state-environmental-code/download" xr:uid="{08D63903-8957-494C-A6E8-53F01321694F}"/>
    <hyperlink ref="G25" r:id="rId16" display="https://www.mass.gov/doc/310-cmr-15000-title-5-of-the-state-environmental-code/download" xr:uid="{D4EE5C1F-6B46-4DE8-9A70-7399708A97AF}"/>
    <hyperlink ref="G28" r:id="rId17" display="https://malegislature.gov/Laws/GeneralLaws/PartI/TitleXVI/Chapter111/Section31a" xr:uid="{FB9EDD7B-D848-4D14-A450-DE61B5384898}"/>
    <hyperlink ref="G29" r:id="rId18" display="https://malegislature.gov/Laws/GeneralLaws/PartI/TitleXVI/Chapter111/Section31a" xr:uid="{2D46DAF4-CB86-4388-A4A1-A3740DD8F37C}"/>
    <hyperlink ref="G31" r:id="rId19" display="https://www.mass.gov/doc/314-cmr-1600-notification-requirements-to-promote-public-awareness-of-sewage-pollution-1/download" xr:uid="{D75950D1-6AE5-4F7A-B89D-4E65A3130F2C}"/>
    <hyperlink ref="G30" r:id="rId20" display="https://www.mass.gov/doc/314-cmr-1600-notification-requirements-to-promote-public-awareness-of-sewage-pollution-1/download" xr:uid="{24494B7E-58DD-4875-9503-EAA445511D1F}"/>
  </hyperlinks>
  <pageMargins left="0.7" right="0.7" top="0.75" bottom="0.75" header="0" footer="0"/>
  <pageSetup orientation="landscape" r:id="rId21"/>
  <tableParts count="1">
    <tablePart r:id="rId2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6071A-4B52-4256-A18B-CD3D17E15FDF}">
  <sheetPr codeName="Sheet8"/>
  <dimension ref="A1:AF868"/>
  <sheetViews>
    <sheetView showGridLines="0" showRowColHeaders="0" workbookViewId="0">
      <selection sqref="A1:K1"/>
    </sheetView>
  </sheetViews>
  <sheetFormatPr defaultColWidth="14.42578125" defaultRowHeight="15" x14ac:dyDescent="0.25"/>
  <cols>
    <col min="1" max="1" width="1.42578125" style="7" customWidth="1"/>
    <col min="2" max="2" width="1.7109375" style="7" customWidth="1"/>
    <col min="3" max="3" width="6.7109375" style="5" bestFit="1" customWidth="1"/>
    <col min="4" max="4" width="15.28515625" style="12" customWidth="1"/>
    <col min="5" max="5" width="30.42578125" style="11" hidden="1" customWidth="1"/>
    <col min="6" max="6" width="91" style="12" customWidth="1"/>
    <col min="7" max="7" width="9.42578125" style="5" customWidth="1"/>
    <col min="8" max="8" width="52.42578125" style="11" customWidth="1"/>
    <col min="9" max="10" width="26.85546875" style="5" customWidth="1"/>
    <col min="11" max="11" width="29.7109375" style="54" customWidth="1"/>
    <col min="12" max="16" width="15.7109375" style="11" hidden="1" customWidth="1"/>
    <col min="17" max="17" width="16.42578125" style="11" hidden="1" customWidth="1"/>
    <col min="18" max="32" width="8.7109375" style="7" customWidth="1"/>
    <col min="33" max="16384" width="14.42578125" style="7"/>
  </cols>
  <sheetData>
    <row r="1" spans="1:32" customFormat="1" ht="48" customHeight="1" x14ac:dyDescent="0.25">
      <c r="A1" s="156" t="s">
        <v>0</v>
      </c>
      <c r="B1" s="156"/>
      <c r="C1" s="156"/>
      <c r="D1" s="156"/>
      <c r="E1" s="156"/>
      <c r="F1" s="156"/>
      <c r="G1" s="156"/>
      <c r="H1" s="156"/>
      <c r="I1" s="156"/>
      <c r="J1" s="156"/>
      <c r="K1" s="156"/>
      <c r="L1" s="22"/>
      <c r="M1" s="22"/>
      <c r="N1" s="22"/>
      <c r="O1" s="22"/>
      <c r="P1" s="22"/>
      <c r="Q1" s="22"/>
    </row>
    <row r="2" spans="1:32" customFormat="1" ht="30" customHeight="1" x14ac:dyDescent="0.25">
      <c r="A2" s="1" t="s">
        <v>588</v>
      </c>
      <c r="B2" s="1"/>
      <c r="C2" s="1"/>
      <c r="D2" s="1"/>
      <c r="E2" s="1"/>
      <c r="F2" s="1"/>
      <c r="G2" s="1"/>
      <c r="H2" s="1"/>
      <c r="I2" s="1"/>
      <c r="J2" s="1"/>
      <c r="K2" s="1"/>
      <c r="L2" s="1"/>
      <c r="M2" s="1"/>
      <c r="N2" s="1"/>
      <c r="O2" s="1"/>
      <c r="P2" s="1"/>
      <c r="Q2" s="1"/>
    </row>
    <row r="3" spans="1:32" customFormat="1" ht="8.25" customHeight="1" x14ac:dyDescent="0.25">
      <c r="A3" s="2"/>
      <c r="B3" s="2"/>
      <c r="C3" s="3"/>
      <c r="D3" s="8"/>
      <c r="E3" s="2"/>
      <c r="F3" s="2"/>
      <c r="G3" s="3"/>
      <c r="H3" s="2"/>
      <c r="I3" s="3"/>
      <c r="J3" s="3"/>
      <c r="K3" s="3"/>
      <c r="L3" s="2"/>
      <c r="M3" s="2"/>
      <c r="N3" s="2"/>
      <c r="O3" s="2"/>
      <c r="P3" s="2"/>
      <c r="Q3" s="2"/>
    </row>
    <row r="4" spans="1:32" customFormat="1" ht="30" customHeight="1" x14ac:dyDescent="0.25">
      <c r="A4" s="2"/>
      <c r="B4" s="23" t="s">
        <v>47</v>
      </c>
      <c r="C4" s="23"/>
      <c r="D4" s="23"/>
      <c r="E4" s="23"/>
      <c r="F4" s="23"/>
      <c r="G4" s="23"/>
      <c r="H4" s="23"/>
      <c r="I4" s="23"/>
      <c r="J4" s="23"/>
      <c r="K4" s="23"/>
      <c r="L4" s="23"/>
      <c r="M4" s="23"/>
      <c r="N4" s="23"/>
      <c r="O4" s="23"/>
      <c r="P4" s="23"/>
      <c r="Q4" s="23"/>
    </row>
    <row r="5" spans="1:32" customFormat="1" ht="34.5" customHeight="1" x14ac:dyDescent="0.25">
      <c r="A5" s="2"/>
      <c r="B5" s="4"/>
      <c r="C5" s="165" t="s">
        <v>589</v>
      </c>
      <c r="D5" s="165"/>
      <c r="E5" s="165"/>
      <c r="F5" s="165"/>
      <c r="G5" s="165"/>
      <c r="H5" s="165"/>
      <c r="I5" s="165"/>
      <c r="J5" s="165"/>
      <c r="K5" s="165"/>
      <c r="L5" s="56"/>
      <c r="M5" s="56"/>
      <c r="N5" s="56"/>
      <c r="O5" s="56"/>
      <c r="P5" s="56"/>
      <c r="Q5" s="56"/>
    </row>
    <row r="6" spans="1:32" s="24" customFormat="1" ht="20.100000000000001" customHeight="1" x14ac:dyDescent="0.3">
      <c r="C6" s="41" t="s">
        <v>11</v>
      </c>
      <c r="D6" s="42" t="s">
        <v>49</v>
      </c>
      <c r="E6" s="42"/>
      <c r="F6" s="42"/>
      <c r="G6" s="43"/>
      <c r="H6" s="42"/>
      <c r="I6" s="43"/>
      <c r="J6" s="43"/>
      <c r="K6" s="50"/>
      <c r="L6" s="42"/>
      <c r="M6" s="42"/>
      <c r="N6" s="42"/>
      <c r="O6" s="42"/>
      <c r="P6" s="42"/>
      <c r="Q6" s="42"/>
    </row>
    <row r="7" spans="1:32" s="24" customFormat="1" ht="20.100000000000001" customHeight="1" x14ac:dyDescent="0.3">
      <c r="C7" s="41" t="s">
        <v>11</v>
      </c>
      <c r="D7" s="80" t="s">
        <v>573</v>
      </c>
      <c r="E7" s="42"/>
      <c r="F7" s="42"/>
      <c r="G7" s="43"/>
      <c r="H7" s="42"/>
      <c r="I7" s="43"/>
      <c r="J7" s="43"/>
      <c r="K7" s="50"/>
      <c r="L7" s="42"/>
      <c r="M7" s="42"/>
      <c r="N7" s="42"/>
      <c r="O7" s="42"/>
      <c r="P7" s="42"/>
      <c r="Q7" s="42"/>
    </row>
    <row r="8" spans="1:32" ht="18.75" customHeight="1" x14ac:dyDescent="0.3">
      <c r="C8" s="41" t="s">
        <v>11</v>
      </c>
      <c r="D8" s="60" t="s">
        <v>574</v>
      </c>
      <c r="E8" s="57"/>
      <c r="F8" s="57"/>
      <c r="G8" s="57"/>
      <c r="H8" s="57"/>
      <c r="I8" s="57"/>
      <c r="J8" s="57"/>
      <c r="K8" s="57"/>
      <c r="L8" s="57"/>
      <c r="M8" s="57"/>
      <c r="N8" s="57"/>
      <c r="O8" s="57"/>
      <c r="P8" s="57"/>
      <c r="Q8" s="57"/>
    </row>
    <row r="9" spans="1:32" customFormat="1" ht="6.75" customHeight="1" x14ac:dyDescent="0.25">
      <c r="A9" s="2"/>
      <c r="B9" s="4"/>
      <c r="C9" s="39"/>
      <c r="D9" s="39"/>
      <c r="E9" s="39"/>
      <c r="F9" s="39"/>
      <c r="G9" s="39"/>
      <c r="H9" s="39"/>
      <c r="I9" s="39"/>
      <c r="J9" s="39"/>
      <c r="K9" s="51"/>
      <c r="L9" s="39"/>
      <c r="M9" s="39"/>
      <c r="N9" s="39"/>
      <c r="O9" s="39"/>
      <c r="P9" s="39"/>
      <c r="Q9" s="39"/>
    </row>
    <row r="10" spans="1:32" customFormat="1" ht="30" customHeight="1" x14ac:dyDescent="0.25">
      <c r="A10" s="2"/>
      <c r="B10" s="23" t="s">
        <v>590</v>
      </c>
      <c r="C10" s="23"/>
      <c r="D10" s="23"/>
      <c r="E10" s="23"/>
      <c r="F10" s="23"/>
      <c r="G10" s="23"/>
      <c r="H10" s="23"/>
      <c r="I10" s="23"/>
      <c r="J10" s="23"/>
      <c r="K10" s="23"/>
      <c r="L10" s="23"/>
      <c r="M10" s="23"/>
      <c r="N10" s="23"/>
      <c r="O10" s="23"/>
      <c r="P10" s="23"/>
      <c r="Q10" s="23"/>
    </row>
    <row r="11" spans="1:32" s="55" customFormat="1" ht="41.25" customHeight="1" x14ac:dyDescent="0.25">
      <c r="C11" s="9" t="s">
        <v>51</v>
      </c>
      <c r="D11" s="9" t="s">
        <v>52</v>
      </c>
      <c r="E11" s="9" t="s">
        <v>53</v>
      </c>
      <c r="F11" s="9" t="s">
        <v>54</v>
      </c>
      <c r="G11" s="9" t="s">
        <v>55</v>
      </c>
      <c r="H11" s="9" t="s">
        <v>56</v>
      </c>
      <c r="I11" s="9" t="s">
        <v>576</v>
      </c>
      <c r="J11" s="9" t="s">
        <v>577</v>
      </c>
      <c r="K11" s="9" t="s">
        <v>58</v>
      </c>
      <c r="L11" s="62" t="s">
        <v>59</v>
      </c>
      <c r="M11" s="9" t="s">
        <v>60</v>
      </c>
      <c r="N11" s="9" t="s">
        <v>61</v>
      </c>
      <c r="O11" s="9" t="s">
        <v>62</v>
      </c>
      <c r="P11" s="9" t="s">
        <v>63</v>
      </c>
      <c r="Q11" s="62" t="s">
        <v>64</v>
      </c>
      <c r="R11" s="6"/>
      <c r="S11" s="6"/>
      <c r="T11" s="6"/>
      <c r="U11" s="6"/>
      <c r="V11" s="6"/>
      <c r="W11" s="6"/>
      <c r="X11" s="6"/>
      <c r="Y11" s="6"/>
      <c r="Z11" s="6"/>
      <c r="AA11" s="6"/>
      <c r="AB11" s="6"/>
      <c r="AC11" s="6"/>
      <c r="AD11" s="6"/>
      <c r="AE11" s="6"/>
      <c r="AF11" s="6"/>
    </row>
    <row r="12" spans="1:32" ht="45" x14ac:dyDescent="0.25">
      <c r="C12" s="115">
        <v>82</v>
      </c>
      <c r="D12" s="79" t="s">
        <v>143</v>
      </c>
      <c r="E12" s="116" t="s">
        <v>312</v>
      </c>
      <c r="F12" s="79" t="s">
        <v>313</v>
      </c>
      <c r="G12" s="117"/>
      <c r="H12" s="79"/>
      <c r="I12" s="122"/>
      <c r="J12" s="122"/>
      <c r="K12" s="52" t="s">
        <v>314</v>
      </c>
      <c r="L12" s="119" t="s">
        <v>59</v>
      </c>
      <c r="M12" s="119" t="s">
        <v>127</v>
      </c>
      <c r="N12" s="119"/>
      <c r="O12" s="119"/>
      <c r="P12" s="119"/>
      <c r="Q12" s="79"/>
    </row>
    <row r="13" spans="1:32" ht="60" x14ac:dyDescent="0.25">
      <c r="C13" s="115">
        <v>83</v>
      </c>
      <c r="D13" s="79" t="s">
        <v>32</v>
      </c>
      <c r="E13" s="116" t="s">
        <v>315</v>
      </c>
      <c r="F13" s="79" t="s">
        <v>316</v>
      </c>
      <c r="G13" s="14" t="s">
        <v>320</v>
      </c>
      <c r="H13" s="79"/>
      <c r="I13" s="77"/>
      <c r="J13" s="77"/>
      <c r="K13" s="52" t="s">
        <v>317</v>
      </c>
      <c r="L13" s="79" t="s">
        <v>59</v>
      </c>
      <c r="M13" s="79" t="s">
        <v>70</v>
      </c>
      <c r="N13" s="79" t="s">
        <v>71</v>
      </c>
      <c r="O13" s="79" t="s">
        <v>72</v>
      </c>
      <c r="P13" s="79" t="s">
        <v>73</v>
      </c>
      <c r="Q13" s="79" t="s">
        <v>64</v>
      </c>
    </row>
    <row r="14" spans="1:32" ht="105" x14ac:dyDescent="0.25">
      <c r="C14" s="115">
        <v>84</v>
      </c>
      <c r="D14" s="79" t="s">
        <v>32</v>
      </c>
      <c r="E14" s="116" t="s">
        <v>318</v>
      </c>
      <c r="F14" s="79" t="s">
        <v>319</v>
      </c>
      <c r="G14" s="14" t="s">
        <v>320</v>
      </c>
      <c r="H14" s="79"/>
      <c r="I14" s="77"/>
      <c r="J14" s="77"/>
      <c r="K14" s="52" t="s">
        <v>317</v>
      </c>
      <c r="L14" s="79" t="s">
        <v>59</v>
      </c>
      <c r="M14" s="79" t="s">
        <v>70</v>
      </c>
      <c r="N14" s="79" t="s">
        <v>71</v>
      </c>
      <c r="O14" s="79" t="s">
        <v>72</v>
      </c>
      <c r="P14" s="79" t="s">
        <v>73</v>
      </c>
      <c r="Q14" s="79" t="s">
        <v>64</v>
      </c>
    </row>
    <row r="15" spans="1:32" ht="60" x14ac:dyDescent="0.25">
      <c r="C15" s="115">
        <v>85</v>
      </c>
      <c r="D15" s="79" t="s">
        <v>32</v>
      </c>
      <c r="E15" s="116" t="s">
        <v>321</v>
      </c>
      <c r="F15" s="79" t="s">
        <v>322</v>
      </c>
      <c r="G15" s="14" t="s">
        <v>320</v>
      </c>
      <c r="H15" s="79" t="s">
        <v>323</v>
      </c>
      <c r="I15" s="77"/>
      <c r="J15" s="77"/>
      <c r="K15" s="52" t="s">
        <v>317</v>
      </c>
      <c r="L15" s="79" t="s">
        <v>59</v>
      </c>
      <c r="M15" s="79" t="s">
        <v>70</v>
      </c>
      <c r="N15" s="79" t="s">
        <v>71</v>
      </c>
      <c r="O15" s="79" t="s">
        <v>72</v>
      </c>
      <c r="P15" s="79" t="s">
        <v>73</v>
      </c>
      <c r="Q15" s="79" t="s">
        <v>64</v>
      </c>
    </row>
    <row r="16" spans="1:32" ht="60" x14ac:dyDescent="0.25">
      <c r="C16" s="115">
        <v>88</v>
      </c>
      <c r="D16" s="79" t="s">
        <v>32</v>
      </c>
      <c r="E16" s="116" t="s">
        <v>324</v>
      </c>
      <c r="F16" s="79" t="s">
        <v>325</v>
      </c>
      <c r="G16" s="14" t="s">
        <v>320</v>
      </c>
      <c r="H16" s="79" t="s">
        <v>326</v>
      </c>
      <c r="I16" s="77"/>
      <c r="J16" s="77"/>
      <c r="K16" s="52" t="s">
        <v>317</v>
      </c>
      <c r="L16" s="79" t="s">
        <v>59</v>
      </c>
      <c r="M16" s="79" t="s">
        <v>70</v>
      </c>
      <c r="N16" s="79" t="s">
        <v>71</v>
      </c>
      <c r="O16" s="79" t="s">
        <v>72</v>
      </c>
      <c r="P16" s="79" t="s">
        <v>73</v>
      </c>
      <c r="Q16" s="79" t="s">
        <v>64</v>
      </c>
    </row>
    <row r="17" spans="3:17" ht="75" x14ac:dyDescent="0.25">
      <c r="C17" s="115">
        <v>89</v>
      </c>
      <c r="D17" s="79" t="s">
        <v>32</v>
      </c>
      <c r="E17" s="116" t="s">
        <v>327</v>
      </c>
      <c r="F17" s="79" t="s">
        <v>328</v>
      </c>
      <c r="G17" s="14" t="s">
        <v>320</v>
      </c>
      <c r="H17" s="79" t="s">
        <v>329</v>
      </c>
      <c r="I17" s="77"/>
      <c r="J17" s="77"/>
      <c r="K17" s="52" t="s">
        <v>317</v>
      </c>
      <c r="L17" s="79" t="s">
        <v>59</v>
      </c>
      <c r="M17" s="79" t="s">
        <v>70</v>
      </c>
      <c r="N17" s="79" t="s">
        <v>71</v>
      </c>
      <c r="O17" s="79" t="s">
        <v>72</v>
      </c>
      <c r="P17" s="79" t="s">
        <v>73</v>
      </c>
      <c r="Q17" s="79" t="s">
        <v>64</v>
      </c>
    </row>
    <row r="18" spans="3:17" ht="45" x14ac:dyDescent="0.25">
      <c r="C18" s="115">
        <v>90</v>
      </c>
      <c r="D18" s="79" t="s">
        <v>143</v>
      </c>
      <c r="E18" s="116" t="s">
        <v>330</v>
      </c>
      <c r="F18" s="79" t="s">
        <v>331</v>
      </c>
      <c r="G18" s="14" t="s">
        <v>332</v>
      </c>
      <c r="H18" s="79"/>
      <c r="I18" s="122"/>
      <c r="J18" s="122"/>
      <c r="K18" s="52" t="s">
        <v>333</v>
      </c>
      <c r="L18" s="119" t="s">
        <v>59</v>
      </c>
      <c r="M18" s="119" t="s">
        <v>127</v>
      </c>
      <c r="N18" s="119"/>
      <c r="O18" s="119"/>
      <c r="P18" s="119"/>
      <c r="Q18" s="79"/>
    </row>
    <row r="19" spans="3:17" ht="60" x14ac:dyDescent="0.25">
      <c r="C19" s="115">
        <v>91</v>
      </c>
      <c r="D19" s="79" t="s">
        <v>32</v>
      </c>
      <c r="E19" s="116" t="s">
        <v>334</v>
      </c>
      <c r="F19" s="79" t="s">
        <v>335</v>
      </c>
      <c r="G19" s="14" t="s">
        <v>332</v>
      </c>
      <c r="H19" s="79"/>
      <c r="I19" s="77"/>
      <c r="J19" s="77"/>
      <c r="K19" s="52" t="s">
        <v>336</v>
      </c>
      <c r="L19" s="79" t="s">
        <v>59</v>
      </c>
      <c r="M19" s="79" t="s">
        <v>70</v>
      </c>
      <c r="N19" s="79" t="s">
        <v>71</v>
      </c>
      <c r="O19" s="79" t="s">
        <v>72</v>
      </c>
      <c r="P19" s="79" t="s">
        <v>73</v>
      </c>
      <c r="Q19" s="79" t="s">
        <v>64</v>
      </c>
    </row>
    <row r="20" spans="3:17" ht="60" x14ac:dyDescent="0.25">
      <c r="C20" s="115">
        <v>92</v>
      </c>
      <c r="D20" s="79" t="s">
        <v>32</v>
      </c>
      <c r="E20" s="116" t="s">
        <v>337</v>
      </c>
      <c r="F20" s="79" t="s">
        <v>338</v>
      </c>
      <c r="G20" s="14" t="s">
        <v>332</v>
      </c>
      <c r="H20" s="79" t="s">
        <v>339</v>
      </c>
      <c r="I20" s="77"/>
      <c r="J20" s="77"/>
      <c r="K20" s="52" t="s">
        <v>336</v>
      </c>
      <c r="L20" s="79" t="s">
        <v>59</v>
      </c>
      <c r="M20" s="79" t="s">
        <v>70</v>
      </c>
      <c r="N20" s="79" t="s">
        <v>71</v>
      </c>
      <c r="O20" s="79" t="s">
        <v>72</v>
      </c>
      <c r="P20" s="79" t="s">
        <v>73</v>
      </c>
      <c r="Q20" s="79" t="s">
        <v>64</v>
      </c>
    </row>
    <row r="21" spans="3:17" ht="60" x14ac:dyDescent="0.25">
      <c r="C21" s="115">
        <v>93</v>
      </c>
      <c r="D21" s="79" t="s">
        <v>32</v>
      </c>
      <c r="E21" s="116" t="s">
        <v>340</v>
      </c>
      <c r="F21" s="79" t="s">
        <v>341</v>
      </c>
      <c r="G21" s="14" t="s">
        <v>342</v>
      </c>
      <c r="H21" s="79" t="s">
        <v>343</v>
      </c>
      <c r="I21" s="77"/>
      <c r="J21" s="77"/>
      <c r="K21" s="52" t="s">
        <v>336</v>
      </c>
      <c r="L21" s="79" t="s">
        <v>59</v>
      </c>
      <c r="M21" s="79" t="s">
        <v>70</v>
      </c>
      <c r="N21" s="79" t="s">
        <v>71</v>
      </c>
      <c r="O21" s="79" t="s">
        <v>72</v>
      </c>
      <c r="P21" s="79" t="s">
        <v>73</v>
      </c>
      <c r="Q21" s="79" t="s">
        <v>64</v>
      </c>
    </row>
    <row r="22" spans="3:17" ht="60" x14ac:dyDescent="0.25">
      <c r="C22" s="115">
        <v>94</v>
      </c>
      <c r="D22" s="79" t="s">
        <v>32</v>
      </c>
      <c r="E22" s="116" t="s">
        <v>344</v>
      </c>
      <c r="F22" s="79" t="s">
        <v>345</v>
      </c>
      <c r="G22" s="14" t="s">
        <v>346</v>
      </c>
      <c r="H22" s="79" t="s">
        <v>347</v>
      </c>
      <c r="I22" s="77"/>
      <c r="J22" s="77"/>
      <c r="K22" s="52" t="s">
        <v>336</v>
      </c>
      <c r="L22" s="79" t="s">
        <v>59</v>
      </c>
      <c r="M22" s="79" t="s">
        <v>70</v>
      </c>
      <c r="N22" s="79" t="s">
        <v>71</v>
      </c>
      <c r="O22" s="79" t="s">
        <v>72</v>
      </c>
      <c r="P22" s="79" t="s">
        <v>73</v>
      </c>
      <c r="Q22" s="79" t="s">
        <v>64</v>
      </c>
    </row>
    <row r="23" spans="3:17" ht="75" x14ac:dyDescent="0.25">
      <c r="C23" s="115">
        <v>95</v>
      </c>
      <c r="D23" s="79" t="s">
        <v>32</v>
      </c>
      <c r="E23" s="116" t="s">
        <v>348</v>
      </c>
      <c r="F23" s="79" t="s">
        <v>349</v>
      </c>
      <c r="G23" s="14" t="s">
        <v>346</v>
      </c>
      <c r="H23" s="79" t="s">
        <v>350</v>
      </c>
      <c r="I23" s="77"/>
      <c r="J23" s="77"/>
      <c r="K23" s="52" t="s">
        <v>336</v>
      </c>
      <c r="L23" s="79" t="s">
        <v>59</v>
      </c>
      <c r="M23" s="79" t="s">
        <v>70</v>
      </c>
      <c r="N23" s="79" t="s">
        <v>71</v>
      </c>
      <c r="O23" s="79" t="s">
        <v>72</v>
      </c>
      <c r="P23" s="79" t="s">
        <v>73</v>
      </c>
      <c r="Q23" s="79" t="s">
        <v>64</v>
      </c>
    </row>
    <row r="24" spans="3:17" ht="60" x14ac:dyDescent="0.25">
      <c r="C24" s="115">
        <v>98</v>
      </c>
      <c r="D24" s="79" t="s">
        <v>32</v>
      </c>
      <c r="E24" s="116" t="s">
        <v>351</v>
      </c>
      <c r="F24" s="79" t="s">
        <v>352</v>
      </c>
      <c r="G24" s="14" t="s">
        <v>332</v>
      </c>
      <c r="H24" s="79" t="s">
        <v>353</v>
      </c>
      <c r="I24" s="122"/>
      <c r="J24" s="122"/>
      <c r="K24" s="52"/>
      <c r="L24" s="79" t="s">
        <v>59</v>
      </c>
      <c r="M24" s="79" t="s">
        <v>70</v>
      </c>
      <c r="N24" s="79" t="s">
        <v>71</v>
      </c>
      <c r="O24" s="79" t="s">
        <v>72</v>
      </c>
      <c r="P24" s="79" t="s">
        <v>73</v>
      </c>
      <c r="Q24" s="79" t="s">
        <v>64</v>
      </c>
    </row>
    <row r="25" spans="3:17" ht="60" x14ac:dyDescent="0.25">
      <c r="C25" s="115">
        <v>99</v>
      </c>
      <c r="D25" s="79" t="s">
        <v>32</v>
      </c>
      <c r="E25" s="116" t="s">
        <v>354</v>
      </c>
      <c r="F25" s="79" t="s">
        <v>355</v>
      </c>
      <c r="G25" s="14" t="s">
        <v>332</v>
      </c>
      <c r="H25" s="79" t="s">
        <v>356</v>
      </c>
      <c r="I25" s="122"/>
      <c r="J25" s="122"/>
      <c r="K25" s="52"/>
      <c r="L25" s="79" t="s">
        <v>59</v>
      </c>
      <c r="M25" s="79" t="s">
        <v>70</v>
      </c>
      <c r="N25" s="79" t="s">
        <v>71</v>
      </c>
      <c r="O25" s="79" t="s">
        <v>72</v>
      </c>
      <c r="P25" s="79" t="s">
        <v>73</v>
      </c>
      <c r="Q25" s="79" t="s">
        <v>64</v>
      </c>
    </row>
    <row r="26" spans="3:17" ht="60" x14ac:dyDescent="0.25">
      <c r="C26" s="115">
        <v>100</v>
      </c>
      <c r="D26" s="79" t="s">
        <v>32</v>
      </c>
      <c r="E26" s="116" t="s">
        <v>357</v>
      </c>
      <c r="F26" s="79" t="s">
        <v>358</v>
      </c>
      <c r="G26" s="14" t="s">
        <v>359</v>
      </c>
      <c r="H26" s="79" t="s">
        <v>360</v>
      </c>
      <c r="I26" s="122"/>
      <c r="J26" s="122"/>
      <c r="K26" s="52"/>
      <c r="L26" s="79" t="s">
        <v>59</v>
      </c>
      <c r="M26" s="79" t="s">
        <v>70</v>
      </c>
      <c r="N26" s="79" t="s">
        <v>71</v>
      </c>
      <c r="O26" s="79" t="s">
        <v>72</v>
      </c>
      <c r="P26" s="79" t="s">
        <v>73</v>
      </c>
      <c r="Q26" s="79" t="s">
        <v>64</v>
      </c>
    </row>
    <row r="27" spans="3:17" ht="60" x14ac:dyDescent="0.25">
      <c r="C27" s="115">
        <v>101</v>
      </c>
      <c r="D27" s="79" t="s">
        <v>32</v>
      </c>
      <c r="E27" s="116" t="s">
        <v>361</v>
      </c>
      <c r="F27" s="79" t="s">
        <v>362</v>
      </c>
      <c r="G27" s="14" t="s">
        <v>363</v>
      </c>
      <c r="H27" s="79" t="s">
        <v>364</v>
      </c>
      <c r="I27" s="122"/>
      <c r="J27" s="122"/>
      <c r="K27" s="52"/>
      <c r="L27" s="79" t="s">
        <v>59</v>
      </c>
      <c r="M27" s="79" t="s">
        <v>70</v>
      </c>
      <c r="N27" s="79" t="s">
        <v>71</v>
      </c>
      <c r="O27" s="79" t="s">
        <v>72</v>
      </c>
      <c r="P27" s="79" t="s">
        <v>73</v>
      </c>
      <c r="Q27" s="79" t="s">
        <v>64</v>
      </c>
    </row>
    <row r="28" spans="3:17" ht="60" x14ac:dyDescent="0.25">
      <c r="C28" s="115">
        <v>103</v>
      </c>
      <c r="D28" s="79" t="s">
        <v>32</v>
      </c>
      <c r="E28" s="116" t="s">
        <v>365</v>
      </c>
      <c r="F28" s="79" t="s">
        <v>366</v>
      </c>
      <c r="G28" s="14" t="s">
        <v>648</v>
      </c>
      <c r="H28" s="79" t="s">
        <v>368</v>
      </c>
      <c r="I28" s="122"/>
      <c r="J28" s="122"/>
      <c r="K28" s="52"/>
      <c r="L28" s="79" t="s">
        <v>59</v>
      </c>
      <c r="M28" s="79" t="s">
        <v>70</v>
      </c>
      <c r="N28" s="79" t="s">
        <v>71</v>
      </c>
      <c r="O28" s="79" t="s">
        <v>72</v>
      </c>
      <c r="P28" s="79" t="s">
        <v>73</v>
      </c>
      <c r="Q28" s="79" t="s">
        <v>64</v>
      </c>
    </row>
    <row r="29" spans="3:17" ht="60" x14ac:dyDescent="0.25">
      <c r="C29" s="115">
        <v>104</v>
      </c>
      <c r="D29" s="79" t="s">
        <v>32</v>
      </c>
      <c r="E29" s="116" t="s">
        <v>369</v>
      </c>
      <c r="F29" s="79" t="s">
        <v>370</v>
      </c>
      <c r="G29" s="14" t="s">
        <v>371</v>
      </c>
      <c r="H29" s="79" t="s">
        <v>372</v>
      </c>
      <c r="I29" s="122"/>
      <c r="J29" s="122"/>
      <c r="K29" s="52"/>
      <c r="L29" s="79" t="s">
        <v>59</v>
      </c>
      <c r="M29" s="79" t="s">
        <v>70</v>
      </c>
      <c r="N29" s="79" t="s">
        <v>71</v>
      </c>
      <c r="O29" s="79" t="s">
        <v>72</v>
      </c>
      <c r="P29" s="79" t="s">
        <v>73</v>
      </c>
      <c r="Q29" s="79" t="s">
        <v>64</v>
      </c>
    </row>
    <row r="30" spans="3:17" ht="60" x14ac:dyDescent="0.25">
      <c r="C30" s="115">
        <v>105</v>
      </c>
      <c r="D30" s="79" t="s">
        <v>32</v>
      </c>
      <c r="E30" s="116" t="s">
        <v>373</v>
      </c>
      <c r="F30" s="79" t="s">
        <v>374</v>
      </c>
      <c r="G30" s="14" t="s">
        <v>371</v>
      </c>
      <c r="H30" s="79" t="s">
        <v>375</v>
      </c>
      <c r="I30" s="122"/>
      <c r="J30" s="122"/>
      <c r="K30" s="52"/>
      <c r="L30" s="79" t="s">
        <v>59</v>
      </c>
      <c r="M30" s="79" t="s">
        <v>70</v>
      </c>
      <c r="N30" s="79" t="s">
        <v>71</v>
      </c>
      <c r="O30" s="79" t="s">
        <v>72</v>
      </c>
      <c r="P30" s="79" t="s">
        <v>73</v>
      </c>
      <c r="Q30" s="79" t="s">
        <v>64</v>
      </c>
    </row>
    <row r="31" spans="3:17" x14ac:dyDescent="0.25">
      <c r="F31" s="120"/>
      <c r="G31" s="121"/>
      <c r="H31" s="120"/>
      <c r="I31" s="121"/>
      <c r="J31" s="121"/>
      <c r="K31" s="53"/>
      <c r="L31" s="120"/>
      <c r="M31" s="120"/>
      <c r="N31" s="120"/>
      <c r="O31" s="120"/>
      <c r="P31" s="120"/>
      <c r="Q31" s="120"/>
    </row>
    <row r="32" spans="3:17" x14ac:dyDescent="0.25">
      <c r="F32" s="120"/>
      <c r="G32" s="121"/>
      <c r="H32" s="120"/>
      <c r="I32" s="121"/>
      <c r="J32" s="121"/>
      <c r="K32" s="53"/>
      <c r="L32" s="120"/>
      <c r="M32" s="120"/>
      <c r="N32" s="120"/>
      <c r="O32" s="120"/>
      <c r="P32" s="120"/>
      <c r="Q32" s="120"/>
    </row>
    <row r="33" spans="6:17" x14ac:dyDescent="0.25">
      <c r="F33" s="120"/>
      <c r="G33" s="121"/>
      <c r="H33" s="120"/>
      <c r="I33" s="121"/>
      <c r="J33" s="121"/>
      <c r="K33" s="53"/>
      <c r="L33" s="120"/>
      <c r="M33" s="120"/>
      <c r="N33" s="120"/>
      <c r="O33" s="120"/>
      <c r="P33" s="120"/>
      <c r="Q33" s="120"/>
    </row>
    <row r="34" spans="6:17" x14ac:dyDescent="0.25">
      <c r="F34" s="120"/>
      <c r="G34" s="121"/>
      <c r="H34" s="120"/>
      <c r="I34" s="121"/>
      <c r="J34" s="121"/>
      <c r="K34" s="53"/>
      <c r="L34" s="120"/>
      <c r="M34" s="120"/>
      <c r="N34" s="120"/>
      <c r="O34" s="120"/>
      <c r="P34" s="120"/>
      <c r="Q34" s="120"/>
    </row>
    <row r="35" spans="6:17" x14ac:dyDescent="0.25">
      <c r="F35" s="120"/>
      <c r="G35" s="121"/>
      <c r="H35" s="120"/>
      <c r="I35" s="121"/>
      <c r="J35" s="121"/>
      <c r="K35" s="53"/>
      <c r="L35" s="120"/>
      <c r="M35" s="120"/>
      <c r="N35" s="120"/>
      <c r="O35" s="120"/>
      <c r="P35" s="120"/>
      <c r="Q35" s="120"/>
    </row>
    <row r="36" spans="6:17" x14ac:dyDescent="0.25">
      <c r="F36" s="120"/>
      <c r="G36" s="121"/>
      <c r="H36" s="120"/>
      <c r="I36" s="121"/>
      <c r="J36" s="121"/>
      <c r="K36" s="53"/>
      <c r="L36" s="120"/>
      <c r="M36" s="120"/>
      <c r="N36" s="120"/>
      <c r="O36" s="120"/>
      <c r="P36" s="120"/>
      <c r="Q36" s="120"/>
    </row>
    <row r="37" spans="6:17" x14ac:dyDescent="0.25">
      <c r="F37" s="120"/>
      <c r="G37" s="121"/>
      <c r="H37" s="120"/>
      <c r="I37" s="121"/>
      <c r="J37" s="121"/>
      <c r="K37" s="53"/>
      <c r="L37" s="120"/>
      <c r="M37" s="120"/>
      <c r="N37" s="120"/>
      <c r="O37" s="120"/>
      <c r="P37" s="120"/>
      <c r="Q37" s="120"/>
    </row>
    <row r="38" spans="6:17" x14ac:dyDescent="0.25">
      <c r="F38" s="120"/>
      <c r="G38" s="121"/>
      <c r="H38" s="120"/>
      <c r="I38" s="121"/>
      <c r="J38" s="121"/>
      <c r="K38" s="53"/>
      <c r="L38" s="120"/>
      <c r="M38" s="120"/>
      <c r="N38" s="120"/>
      <c r="O38" s="120"/>
      <c r="P38" s="120"/>
      <c r="Q38" s="120"/>
    </row>
    <row r="39" spans="6:17" x14ac:dyDescent="0.25">
      <c r="F39" s="120"/>
      <c r="G39" s="121"/>
      <c r="H39" s="120"/>
      <c r="I39" s="121"/>
      <c r="J39" s="121"/>
      <c r="K39" s="53"/>
      <c r="L39" s="120"/>
      <c r="M39" s="120"/>
      <c r="N39" s="120"/>
      <c r="O39" s="120"/>
      <c r="P39" s="120"/>
      <c r="Q39" s="120"/>
    </row>
    <row r="40" spans="6:17" x14ac:dyDescent="0.25">
      <c r="F40" s="120"/>
      <c r="G40" s="121"/>
      <c r="H40" s="120"/>
      <c r="I40" s="121"/>
      <c r="J40" s="121"/>
      <c r="K40" s="53"/>
      <c r="L40" s="120"/>
      <c r="M40" s="120"/>
      <c r="N40" s="120"/>
      <c r="O40" s="120"/>
      <c r="P40" s="120"/>
      <c r="Q40" s="120"/>
    </row>
    <row r="41" spans="6:17" x14ac:dyDescent="0.25">
      <c r="F41" s="120"/>
      <c r="G41" s="121"/>
      <c r="H41" s="120"/>
      <c r="I41" s="121"/>
      <c r="J41" s="121"/>
      <c r="K41" s="53"/>
      <c r="L41" s="120"/>
      <c r="M41" s="120"/>
      <c r="N41" s="120"/>
      <c r="O41" s="120"/>
      <c r="P41" s="120"/>
      <c r="Q41" s="120"/>
    </row>
    <row r="42" spans="6:17" x14ac:dyDescent="0.25">
      <c r="F42" s="120"/>
      <c r="G42" s="121"/>
      <c r="H42" s="120"/>
      <c r="I42" s="121"/>
      <c r="J42" s="121"/>
      <c r="K42" s="53"/>
      <c r="L42" s="120"/>
      <c r="M42" s="120"/>
      <c r="N42" s="120"/>
      <c r="O42" s="120"/>
      <c r="P42" s="120"/>
      <c r="Q42" s="120"/>
    </row>
    <row r="43" spans="6:17" x14ac:dyDescent="0.25">
      <c r="F43" s="120"/>
      <c r="G43" s="121"/>
      <c r="H43" s="120"/>
      <c r="I43" s="121"/>
      <c r="J43" s="121"/>
      <c r="K43" s="53"/>
      <c r="L43" s="120"/>
      <c r="M43" s="120"/>
      <c r="N43" s="120"/>
      <c r="O43" s="120"/>
      <c r="P43" s="120"/>
      <c r="Q43" s="120"/>
    </row>
    <row r="44" spans="6:17" x14ac:dyDescent="0.25">
      <c r="F44" s="120"/>
      <c r="G44" s="121"/>
      <c r="H44" s="120"/>
      <c r="I44" s="121"/>
      <c r="J44" s="121"/>
      <c r="K44" s="53"/>
      <c r="L44" s="120"/>
      <c r="M44" s="120"/>
      <c r="N44" s="120"/>
      <c r="O44" s="120"/>
      <c r="P44" s="120"/>
      <c r="Q44" s="120"/>
    </row>
    <row r="45" spans="6:17" x14ac:dyDescent="0.25">
      <c r="F45" s="120"/>
      <c r="G45" s="121"/>
      <c r="H45" s="120"/>
      <c r="I45" s="121"/>
      <c r="J45" s="121"/>
      <c r="K45" s="53"/>
      <c r="L45" s="120"/>
      <c r="M45" s="120"/>
      <c r="N45" s="120"/>
      <c r="O45" s="120"/>
      <c r="P45" s="120"/>
      <c r="Q45" s="120"/>
    </row>
    <row r="46" spans="6:17" x14ac:dyDescent="0.25">
      <c r="F46" s="120"/>
      <c r="G46" s="121"/>
      <c r="H46" s="120"/>
      <c r="I46" s="121"/>
      <c r="J46" s="121"/>
      <c r="K46" s="53"/>
      <c r="L46" s="120"/>
      <c r="M46" s="120"/>
      <c r="N46" s="120"/>
      <c r="O46" s="120"/>
      <c r="P46" s="120"/>
      <c r="Q46" s="120"/>
    </row>
    <row r="47" spans="6:17" x14ac:dyDescent="0.25">
      <c r="F47" s="120"/>
      <c r="G47" s="121"/>
      <c r="H47" s="120"/>
      <c r="I47" s="121"/>
      <c r="J47" s="121"/>
      <c r="K47" s="53"/>
      <c r="L47" s="120"/>
      <c r="M47" s="120"/>
      <c r="N47" s="120"/>
      <c r="O47" s="120"/>
      <c r="P47" s="120"/>
      <c r="Q47" s="120"/>
    </row>
    <row r="48" spans="6:17" x14ac:dyDescent="0.25">
      <c r="F48" s="120"/>
      <c r="G48" s="121"/>
      <c r="H48" s="120"/>
      <c r="I48" s="121"/>
      <c r="J48" s="121"/>
      <c r="K48" s="53"/>
      <c r="L48" s="120"/>
      <c r="M48" s="120"/>
      <c r="N48" s="120"/>
      <c r="O48" s="120"/>
      <c r="P48" s="120"/>
      <c r="Q48" s="120"/>
    </row>
    <row r="49" spans="6:17" x14ac:dyDescent="0.25">
      <c r="F49" s="120"/>
      <c r="G49" s="121"/>
      <c r="H49" s="120"/>
      <c r="I49" s="121"/>
      <c r="J49" s="121"/>
      <c r="K49" s="53"/>
      <c r="L49" s="120"/>
      <c r="M49" s="120"/>
      <c r="N49" s="120"/>
      <c r="O49" s="120"/>
      <c r="P49" s="120"/>
      <c r="Q49" s="120"/>
    </row>
    <row r="50" spans="6:17" x14ac:dyDescent="0.25">
      <c r="F50" s="120"/>
      <c r="G50" s="121"/>
      <c r="H50" s="120"/>
      <c r="I50" s="121"/>
      <c r="J50" s="121"/>
      <c r="K50" s="53"/>
      <c r="L50" s="120"/>
      <c r="M50" s="120"/>
      <c r="N50" s="120"/>
      <c r="O50" s="120"/>
      <c r="P50" s="120"/>
      <c r="Q50" s="120"/>
    </row>
    <row r="51" spans="6:17" x14ac:dyDescent="0.25">
      <c r="F51" s="120"/>
      <c r="G51" s="121"/>
      <c r="H51" s="120"/>
      <c r="I51" s="121"/>
      <c r="J51" s="121"/>
      <c r="K51" s="53"/>
      <c r="L51" s="120"/>
      <c r="M51" s="120"/>
      <c r="N51" s="120"/>
      <c r="O51" s="120"/>
      <c r="P51" s="120"/>
      <c r="Q51" s="120"/>
    </row>
    <row r="52" spans="6:17" x14ac:dyDescent="0.25">
      <c r="F52" s="120"/>
      <c r="G52" s="121"/>
      <c r="H52" s="120"/>
      <c r="I52" s="121"/>
      <c r="J52" s="121"/>
      <c r="K52" s="53"/>
      <c r="L52" s="120"/>
      <c r="M52" s="120"/>
      <c r="N52" s="120"/>
      <c r="O52" s="120"/>
      <c r="P52" s="120"/>
      <c r="Q52" s="120"/>
    </row>
    <row r="53" spans="6:17" x14ac:dyDescent="0.25">
      <c r="F53" s="120"/>
      <c r="G53" s="121"/>
      <c r="H53" s="120"/>
      <c r="I53" s="121"/>
      <c r="J53" s="121"/>
      <c r="K53" s="53"/>
      <c r="L53" s="120"/>
      <c r="M53" s="120"/>
      <c r="N53" s="120"/>
      <c r="O53" s="120"/>
      <c r="P53" s="120"/>
      <c r="Q53" s="120"/>
    </row>
    <row r="54" spans="6:17" x14ac:dyDescent="0.25">
      <c r="F54" s="120"/>
      <c r="G54" s="121"/>
      <c r="H54" s="120"/>
      <c r="I54" s="121"/>
      <c r="J54" s="121"/>
      <c r="K54" s="53"/>
      <c r="L54" s="120"/>
      <c r="M54" s="120"/>
      <c r="N54" s="120"/>
      <c r="O54" s="120"/>
      <c r="P54" s="120"/>
      <c r="Q54" s="120"/>
    </row>
    <row r="55" spans="6:17" x14ac:dyDescent="0.25">
      <c r="F55" s="120"/>
      <c r="G55" s="121"/>
      <c r="H55" s="120"/>
      <c r="I55" s="121"/>
      <c r="J55" s="121"/>
      <c r="K55" s="53"/>
      <c r="L55" s="120"/>
      <c r="M55" s="120"/>
      <c r="N55" s="120"/>
      <c r="O55" s="120"/>
      <c r="P55" s="120"/>
      <c r="Q55" s="120"/>
    </row>
    <row r="56" spans="6:17" x14ac:dyDescent="0.25">
      <c r="F56" s="120"/>
      <c r="G56" s="121"/>
      <c r="H56" s="120"/>
      <c r="I56" s="121"/>
      <c r="J56" s="121"/>
      <c r="K56" s="53"/>
      <c r="L56" s="120"/>
      <c r="M56" s="120"/>
      <c r="N56" s="120"/>
      <c r="O56" s="120"/>
      <c r="P56" s="120"/>
      <c r="Q56" s="120"/>
    </row>
    <row r="57" spans="6:17" x14ac:dyDescent="0.25">
      <c r="F57" s="120"/>
      <c r="G57" s="121"/>
      <c r="H57" s="120"/>
      <c r="I57" s="121"/>
      <c r="J57" s="121"/>
      <c r="K57" s="53"/>
      <c r="L57" s="120"/>
      <c r="M57" s="120"/>
      <c r="N57" s="120"/>
      <c r="O57" s="120"/>
      <c r="P57" s="120"/>
      <c r="Q57" s="120"/>
    </row>
    <row r="58" spans="6:17" x14ac:dyDescent="0.25">
      <c r="F58" s="120"/>
      <c r="G58" s="121"/>
      <c r="H58" s="120"/>
      <c r="I58" s="121"/>
      <c r="J58" s="121"/>
      <c r="K58" s="53"/>
      <c r="L58" s="120"/>
      <c r="M58" s="120"/>
      <c r="N58" s="120"/>
      <c r="O58" s="120"/>
      <c r="P58" s="120"/>
      <c r="Q58" s="120"/>
    </row>
    <row r="59" spans="6:17" x14ac:dyDescent="0.25">
      <c r="F59" s="120"/>
      <c r="G59" s="121"/>
      <c r="H59" s="120"/>
      <c r="I59" s="121"/>
      <c r="J59" s="121"/>
      <c r="K59" s="53"/>
      <c r="L59" s="120"/>
      <c r="M59" s="120"/>
      <c r="N59" s="120"/>
      <c r="O59" s="120"/>
      <c r="P59" s="120"/>
      <c r="Q59" s="120"/>
    </row>
    <row r="60" spans="6:17" x14ac:dyDescent="0.25">
      <c r="F60" s="120"/>
      <c r="G60" s="121"/>
      <c r="H60" s="120"/>
      <c r="I60" s="121"/>
      <c r="J60" s="121"/>
      <c r="K60" s="53"/>
      <c r="L60" s="120"/>
      <c r="M60" s="120"/>
      <c r="N60" s="120"/>
      <c r="O60" s="120"/>
      <c r="P60" s="120"/>
      <c r="Q60" s="120"/>
    </row>
    <row r="61" spans="6:17" x14ac:dyDescent="0.25">
      <c r="F61" s="120"/>
      <c r="G61" s="121"/>
      <c r="H61" s="120"/>
      <c r="I61" s="121"/>
      <c r="J61" s="121"/>
      <c r="K61" s="53"/>
      <c r="L61" s="120"/>
      <c r="M61" s="120"/>
      <c r="N61" s="120"/>
      <c r="O61" s="120"/>
      <c r="P61" s="120"/>
      <c r="Q61" s="120"/>
    </row>
    <row r="62" spans="6:17" x14ac:dyDescent="0.25">
      <c r="F62" s="120"/>
      <c r="G62" s="121"/>
      <c r="H62" s="120"/>
      <c r="I62" s="121"/>
      <c r="J62" s="121"/>
      <c r="K62" s="53"/>
      <c r="L62" s="120"/>
      <c r="M62" s="120"/>
      <c r="N62" s="120"/>
      <c r="O62" s="120"/>
      <c r="P62" s="120"/>
      <c r="Q62" s="120"/>
    </row>
    <row r="63" spans="6:17" x14ac:dyDescent="0.25">
      <c r="F63" s="120"/>
      <c r="G63" s="121"/>
      <c r="H63" s="120"/>
      <c r="I63" s="121"/>
      <c r="J63" s="121"/>
      <c r="K63" s="53"/>
      <c r="L63" s="120"/>
      <c r="M63" s="120"/>
      <c r="N63" s="120"/>
      <c r="O63" s="120"/>
      <c r="P63" s="120"/>
      <c r="Q63" s="120"/>
    </row>
    <row r="64" spans="6:17" x14ac:dyDescent="0.25">
      <c r="F64" s="120"/>
      <c r="G64" s="121"/>
      <c r="H64" s="120"/>
      <c r="I64" s="121"/>
      <c r="J64" s="121"/>
      <c r="K64" s="53"/>
      <c r="L64" s="120"/>
      <c r="M64" s="120"/>
      <c r="N64" s="120"/>
      <c r="O64" s="120"/>
      <c r="P64" s="120"/>
      <c r="Q64" s="120"/>
    </row>
    <row r="65" spans="6:17" x14ac:dyDescent="0.25">
      <c r="F65" s="120"/>
      <c r="G65" s="121"/>
      <c r="H65" s="120"/>
      <c r="I65" s="121"/>
      <c r="J65" s="121"/>
      <c r="K65" s="53"/>
      <c r="L65" s="120"/>
      <c r="M65" s="120"/>
      <c r="N65" s="120"/>
      <c r="O65" s="120"/>
      <c r="P65" s="120"/>
      <c r="Q65" s="120"/>
    </row>
    <row r="66" spans="6:17" x14ac:dyDescent="0.25">
      <c r="F66" s="120"/>
      <c r="G66" s="121"/>
      <c r="H66" s="120"/>
      <c r="I66" s="121"/>
      <c r="J66" s="121"/>
      <c r="K66" s="53"/>
      <c r="L66" s="120"/>
      <c r="M66" s="120"/>
      <c r="N66" s="120"/>
      <c r="O66" s="120"/>
      <c r="P66" s="120"/>
      <c r="Q66" s="120"/>
    </row>
    <row r="67" spans="6:17" x14ac:dyDescent="0.25">
      <c r="F67" s="120"/>
      <c r="G67" s="121"/>
      <c r="H67" s="120"/>
      <c r="I67" s="121"/>
      <c r="J67" s="121"/>
      <c r="K67" s="53"/>
      <c r="L67" s="120"/>
      <c r="M67" s="120"/>
      <c r="N67" s="120"/>
      <c r="O67" s="120"/>
      <c r="P67" s="120"/>
      <c r="Q67" s="120"/>
    </row>
    <row r="68" spans="6:17" x14ac:dyDescent="0.25">
      <c r="F68" s="120"/>
      <c r="G68" s="121"/>
      <c r="H68" s="120"/>
      <c r="I68" s="121"/>
      <c r="J68" s="121"/>
      <c r="K68" s="53"/>
      <c r="L68" s="120"/>
      <c r="M68" s="120"/>
      <c r="N68" s="120"/>
      <c r="O68" s="120"/>
      <c r="P68" s="120"/>
      <c r="Q68" s="120"/>
    </row>
    <row r="69" spans="6:17" x14ac:dyDescent="0.25">
      <c r="F69" s="120"/>
      <c r="G69" s="121"/>
      <c r="H69" s="120"/>
      <c r="I69" s="121"/>
      <c r="J69" s="121"/>
      <c r="K69" s="53"/>
      <c r="L69" s="120"/>
      <c r="M69" s="120"/>
      <c r="N69" s="120"/>
      <c r="O69" s="120"/>
      <c r="P69" s="120"/>
      <c r="Q69" s="120"/>
    </row>
    <row r="70" spans="6:17" x14ac:dyDescent="0.25">
      <c r="F70" s="120"/>
      <c r="G70" s="121"/>
      <c r="H70" s="120"/>
      <c r="I70" s="121"/>
      <c r="J70" s="121"/>
      <c r="K70" s="53"/>
      <c r="L70" s="120"/>
      <c r="M70" s="120"/>
      <c r="N70" s="120"/>
      <c r="O70" s="120"/>
      <c r="P70" s="120"/>
      <c r="Q70" s="120"/>
    </row>
    <row r="71" spans="6:17" x14ac:dyDescent="0.25">
      <c r="F71" s="120"/>
      <c r="G71" s="121"/>
      <c r="H71" s="120"/>
      <c r="I71" s="121"/>
      <c r="J71" s="121"/>
      <c r="K71" s="53"/>
      <c r="L71" s="120"/>
      <c r="M71" s="120"/>
      <c r="N71" s="120"/>
      <c r="O71" s="120"/>
      <c r="P71" s="120"/>
      <c r="Q71" s="120"/>
    </row>
    <row r="72" spans="6:17" x14ac:dyDescent="0.25">
      <c r="F72" s="120"/>
      <c r="G72" s="121"/>
      <c r="H72" s="120"/>
      <c r="I72" s="121"/>
      <c r="J72" s="121"/>
      <c r="K72" s="53"/>
      <c r="L72" s="120"/>
      <c r="M72" s="120"/>
      <c r="N72" s="120"/>
      <c r="O72" s="120"/>
      <c r="P72" s="120"/>
      <c r="Q72" s="120"/>
    </row>
    <row r="73" spans="6:17" x14ac:dyDescent="0.25">
      <c r="F73" s="120"/>
      <c r="G73" s="121"/>
      <c r="H73" s="120"/>
      <c r="I73" s="121"/>
      <c r="J73" s="121"/>
      <c r="K73" s="53"/>
      <c r="L73" s="120"/>
      <c r="M73" s="120"/>
      <c r="N73" s="120"/>
      <c r="O73" s="120"/>
      <c r="P73" s="120"/>
      <c r="Q73" s="120"/>
    </row>
    <row r="74" spans="6:17" x14ac:dyDescent="0.25">
      <c r="F74" s="120"/>
      <c r="G74" s="121"/>
      <c r="H74" s="120"/>
      <c r="I74" s="121"/>
      <c r="J74" s="121"/>
      <c r="K74" s="53"/>
      <c r="L74" s="120"/>
      <c r="M74" s="120"/>
      <c r="N74" s="120"/>
      <c r="O74" s="120"/>
      <c r="P74" s="120"/>
      <c r="Q74" s="120"/>
    </row>
    <row r="75" spans="6:17" x14ac:dyDescent="0.25">
      <c r="F75" s="120"/>
      <c r="G75" s="121"/>
      <c r="H75" s="120"/>
      <c r="I75" s="121"/>
      <c r="J75" s="121"/>
      <c r="K75" s="53"/>
      <c r="L75" s="120"/>
      <c r="M75" s="120"/>
      <c r="N75" s="120"/>
      <c r="O75" s="120"/>
      <c r="P75" s="120"/>
      <c r="Q75" s="120"/>
    </row>
    <row r="76" spans="6:17" x14ac:dyDescent="0.25">
      <c r="F76" s="120"/>
      <c r="G76" s="121"/>
      <c r="H76" s="120"/>
      <c r="I76" s="121"/>
      <c r="J76" s="121"/>
      <c r="K76" s="53"/>
      <c r="L76" s="120"/>
      <c r="M76" s="120"/>
      <c r="N76" s="120"/>
      <c r="O76" s="120"/>
      <c r="P76" s="120"/>
      <c r="Q76" s="120"/>
    </row>
    <row r="77" spans="6:17" x14ac:dyDescent="0.25">
      <c r="F77" s="120"/>
      <c r="G77" s="121"/>
      <c r="H77" s="120"/>
      <c r="I77" s="121"/>
      <c r="J77" s="121"/>
      <c r="K77" s="53"/>
      <c r="L77" s="120"/>
      <c r="M77" s="120"/>
      <c r="N77" s="120"/>
      <c r="O77" s="120"/>
      <c r="P77" s="120"/>
      <c r="Q77" s="120"/>
    </row>
    <row r="78" spans="6:17" x14ac:dyDescent="0.25">
      <c r="F78" s="120"/>
      <c r="G78" s="121"/>
      <c r="H78" s="120"/>
      <c r="I78" s="121"/>
      <c r="J78" s="121"/>
      <c r="K78" s="53"/>
      <c r="L78" s="120"/>
      <c r="M78" s="120"/>
      <c r="N78" s="120"/>
      <c r="O78" s="120"/>
      <c r="P78" s="120"/>
      <c r="Q78" s="120"/>
    </row>
    <row r="79" spans="6:17" x14ac:dyDescent="0.25">
      <c r="F79" s="120"/>
      <c r="G79" s="121"/>
      <c r="H79" s="120"/>
      <c r="I79" s="121"/>
      <c r="J79" s="121"/>
      <c r="K79" s="53"/>
      <c r="L79" s="120"/>
      <c r="M79" s="120"/>
      <c r="N79" s="120"/>
      <c r="O79" s="120"/>
      <c r="P79" s="120"/>
      <c r="Q79" s="120"/>
    </row>
    <row r="80" spans="6:17" x14ac:dyDescent="0.25">
      <c r="F80" s="120"/>
      <c r="G80" s="121"/>
      <c r="H80" s="120"/>
      <c r="I80" s="121"/>
      <c r="J80" s="121"/>
      <c r="K80" s="53"/>
      <c r="L80" s="120"/>
      <c r="M80" s="120"/>
      <c r="N80" s="120"/>
      <c r="O80" s="120"/>
      <c r="P80" s="120"/>
      <c r="Q80" s="120"/>
    </row>
    <row r="81" spans="6:17" x14ac:dyDescent="0.25">
      <c r="F81" s="120"/>
      <c r="G81" s="121"/>
      <c r="H81" s="120"/>
      <c r="I81" s="121"/>
      <c r="J81" s="121"/>
      <c r="K81" s="53"/>
      <c r="L81" s="120"/>
      <c r="M81" s="120"/>
      <c r="N81" s="120"/>
      <c r="O81" s="120"/>
      <c r="P81" s="120"/>
      <c r="Q81" s="120"/>
    </row>
    <row r="82" spans="6:17" x14ac:dyDescent="0.25">
      <c r="F82" s="120"/>
      <c r="G82" s="121"/>
      <c r="H82" s="120"/>
      <c r="I82" s="121"/>
      <c r="J82" s="121"/>
      <c r="K82" s="53"/>
      <c r="L82" s="120"/>
      <c r="M82" s="120"/>
      <c r="N82" s="120"/>
      <c r="O82" s="120"/>
      <c r="P82" s="120"/>
      <c r="Q82" s="120"/>
    </row>
    <row r="83" spans="6:17" x14ac:dyDescent="0.25">
      <c r="F83" s="120"/>
      <c r="G83" s="121"/>
      <c r="H83" s="120"/>
      <c r="I83" s="121"/>
      <c r="J83" s="121"/>
      <c r="K83" s="53"/>
      <c r="L83" s="120"/>
      <c r="M83" s="120"/>
      <c r="N83" s="120"/>
      <c r="O83" s="120"/>
      <c r="P83" s="120"/>
      <c r="Q83" s="120"/>
    </row>
    <row r="84" spans="6:17" x14ac:dyDescent="0.25">
      <c r="F84" s="120"/>
      <c r="G84" s="121"/>
      <c r="H84" s="120"/>
      <c r="I84" s="121"/>
      <c r="J84" s="121"/>
      <c r="K84" s="53"/>
      <c r="L84" s="120"/>
      <c r="M84" s="120"/>
      <c r="N84" s="120"/>
      <c r="O84" s="120"/>
      <c r="P84" s="120"/>
      <c r="Q84" s="120"/>
    </row>
    <row r="85" spans="6:17" x14ac:dyDescent="0.25">
      <c r="F85" s="120"/>
      <c r="G85" s="121"/>
      <c r="H85" s="120"/>
      <c r="I85" s="121"/>
      <c r="J85" s="121"/>
      <c r="K85" s="53"/>
      <c r="L85" s="120"/>
      <c r="M85" s="120"/>
      <c r="N85" s="120"/>
      <c r="O85" s="120"/>
      <c r="P85" s="120"/>
      <c r="Q85" s="120"/>
    </row>
    <row r="86" spans="6:17" x14ac:dyDescent="0.25">
      <c r="F86" s="120"/>
      <c r="G86" s="121"/>
      <c r="H86" s="120"/>
      <c r="I86" s="121"/>
      <c r="J86" s="121"/>
      <c r="K86" s="53"/>
      <c r="L86" s="120"/>
      <c r="M86" s="120"/>
      <c r="N86" s="120"/>
      <c r="O86" s="120"/>
      <c r="P86" s="120"/>
      <c r="Q86" s="120"/>
    </row>
    <row r="87" spans="6:17" x14ac:dyDescent="0.25">
      <c r="F87" s="120"/>
      <c r="G87" s="121"/>
      <c r="H87" s="120"/>
      <c r="I87" s="121"/>
      <c r="J87" s="121"/>
      <c r="K87" s="53"/>
      <c r="L87" s="120"/>
      <c r="M87" s="120"/>
      <c r="N87" s="120"/>
      <c r="O87" s="120"/>
      <c r="P87" s="120"/>
      <c r="Q87" s="120"/>
    </row>
    <row r="88" spans="6:17" x14ac:dyDescent="0.25">
      <c r="F88" s="120"/>
      <c r="G88" s="121"/>
      <c r="H88" s="120"/>
      <c r="I88" s="121"/>
      <c r="J88" s="121"/>
      <c r="K88" s="53"/>
      <c r="L88" s="120"/>
      <c r="M88" s="120"/>
      <c r="N88" s="120"/>
      <c r="O88" s="120"/>
      <c r="P88" s="120"/>
      <c r="Q88" s="120"/>
    </row>
    <row r="89" spans="6:17" x14ac:dyDescent="0.25">
      <c r="F89" s="120"/>
      <c r="G89" s="121"/>
      <c r="H89" s="120"/>
      <c r="I89" s="121"/>
      <c r="J89" s="121"/>
      <c r="K89" s="53"/>
      <c r="L89" s="120"/>
      <c r="M89" s="120"/>
      <c r="N89" s="120"/>
      <c r="O89" s="120"/>
      <c r="P89" s="120"/>
      <c r="Q89" s="120"/>
    </row>
    <row r="90" spans="6:17" x14ac:dyDescent="0.25">
      <c r="F90" s="120"/>
      <c r="G90" s="121"/>
      <c r="H90" s="120"/>
      <c r="I90" s="121"/>
      <c r="J90" s="121"/>
      <c r="K90" s="53"/>
      <c r="L90" s="120"/>
      <c r="M90" s="120"/>
      <c r="N90" s="120"/>
      <c r="O90" s="120"/>
      <c r="P90" s="120"/>
      <c r="Q90" s="120"/>
    </row>
    <row r="91" spans="6:17" x14ac:dyDescent="0.25">
      <c r="F91" s="120"/>
      <c r="G91" s="121"/>
      <c r="H91" s="120"/>
      <c r="I91" s="121"/>
      <c r="J91" s="121"/>
      <c r="K91" s="53"/>
      <c r="L91" s="120"/>
      <c r="M91" s="120"/>
      <c r="N91" s="120"/>
      <c r="O91" s="120"/>
      <c r="P91" s="120"/>
      <c r="Q91" s="120"/>
    </row>
    <row r="92" spans="6:17" x14ac:dyDescent="0.25">
      <c r="F92" s="120"/>
      <c r="G92" s="121"/>
      <c r="H92" s="120"/>
      <c r="I92" s="121"/>
      <c r="J92" s="121"/>
      <c r="K92" s="53"/>
      <c r="L92" s="120"/>
      <c r="M92" s="120"/>
      <c r="N92" s="120"/>
      <c r="O92" s="120"/>
      <c r="P92" s="120"/>
      <c r="Q92" s="120"/>
    </row>
    <row r="93" spans="6:17" x14ac:dyDescent="0.25">
      <c r="F93" s="120"/>
      <c r="G93" s="121"/>
      <c r="H93" s="120"/>
      <c r="I93" s="121"/>
      <c r="J93" s="121"/>
      <c r="K93" s="53"/>
      <c r="L93" s="120"/>
      <c r="M93" s="120"/>
      <c r="N93" s="120"/>
      <c r="O93" s="120"/>
      <c r="P93" s="120"/>
      <c r="Q93" s="120"/>
    </row>
    <row r="94" spans="6:17" x14ac:dyDescent="0.25">
      <c r="F94" s="120"/>
      <c r="G94" s="121"/>
      <c r="H94" s="120"/>
      <c r="I94" s="121"/>
      <c r="J94" s="121"/>
      <c r="K94" s="53"/>
      <c r="L94" s="120"/>
      <c r="M94" s="120"/>
      <c r="N94" s="120"/>
      <c r="O94" s="120"/>
      <c r="P94" s="120"/>
      <c r="Q94" s="120"/>
    </row>
    <row r="95" spans="6:17" x14ac:dyDescent="0.25">
      <c r="F95" s="120"/>
      <c r="G95" s="121"/>
      <c r="H95" s="120"/>
      <c r="I95" s="121"/>
      <c r="J95" s="121"/>
      <c r="K95" s="53"/>
      <c r="L95" s="120"/>
      <c r="M95" s="120"/>
      <c r="N95" s="120"/>
      <c r="O95" s="120"/>
      <c r="P95" s="120"/>
      <c r="Q95" s="120"/>
    </row>
    <row r="96" spans="6:17" x14ac:dyDescent="0.25">
      <c r="F96" s="120"/>
      <c r="G96" s="121"/>
      <c r="H96" s="120"/>
      <c r="I96" s="121"/>
      <c r="J96" s="121"/>
      <c r="K96" s="53"/>
      <c r="L96" s="120"/>
      <c r="M96" s="120"/>
      <c r="N96" s="120"/>
      <c r="O96" s="120"/>
      <c r="P96" s="120"/>
      <c r="Q96" s="120"/>
    </row>
    <row r="97" spans="6:17" x14ac:dyDescent="0.25">
      <c r="F97" s="120"/>
      <c r="G97" s="121"/>
      <c r="H97" s="120"/>
      <c r="I97" s="121"/>
      <c r="J97" s="121"/>
      <c r="K97" s="53"/>
      <c r="L97" s="120"/>
      <c r="M97" s="120"/>
      <c r="N97" s="120"/>
      <c r="O97" s="120"/>
      <c r="P97" s="120"/>
      <c r="Q97" s="120"/>
    </row>
    <row r="98" spans="6:17" x14ac:dyDescent="0.25">
      <c r="F98" s="120"/>
      <c r="G98" s="121"/>
      <c r="H98" s="120"/>
      <c r="I98" s="121"/>
      <c r="J98" s="121"/>
      <c r="K98" s="53"/>
      <c r="L98" s="120"/>
      <c r="M98" s="120"/>
      <c r="N98" s="120"/>
      <c r="O98" s="120"/>
      <c r="P98" s="120"/>
      <c r="Q98" s="120"/>
    </row>
    <row r="99" spans="6:17" x14ac:dyDescent="0.25">
      <c r="F99" s="120"/>
      <c r="G99" s="121"/>
      <c r="H99" s="120"/>
      <c r="I99" s="121"/>
      <c r="J99" s="121"/>
      <c r="K99" s="53"/>
      <c r="L99" s="120"/>
      <c r="M99" s="120"/>
      <c r="N99" s="120"/>
      <c r="O99" s="120"/>
      <c r="P99" s="120"/>
      <c r="Q99" s="120"/>
    </row>
    <row r="100" spans="6:17" x14ac:dyDescent="0.25">
      <c r="F100" s="120"/>
      <c r="G100" s="121"/>
      <c r="H100" s="120"/>
      <c r="I100" s="121"/>
      <c r="J100" s="121"/>
      <c r="K100" s="53"/>
      <c r="L100" s="120"/>
      <c r="M100" s="120"/>
      <c r="N100" s="120"/>
      <c r="O100" s="120"/>
      <c r="P100" s="120"/>
      <c r="Q100" s="120"/>
    </row>
    <row r="101" spans="6:17" x14ac:dyDescent="0.25">
      <c r="F101" s="120"/>
      <c r="G101" s="121"/>
      <c r="H101" s="120"/>
      <c r="I101" s="121"/>
      <c r="J101" s="121"/>
      <c r="K101" s="53"/>
      <c r="L101" s="120"/>
      <c r="M101" s="120"/>
      <c r="N101" s="120"/>
      <c r="O101" s="120"/>
      <c r="P101" s="120"/>
      <c r="Q101" s="120"/>
    </row>
    <row r="102" spans="6:17" x14ac:dyDescent="0.25">
      <c r="F102" s="120"/>
      <c r="G102" s="121"/>
      <c r="H102" s="120"/>
      <c r="I102" s="121"/>
      <c r="J102" s="121"/>
      <c r="K102" s="53"/>
      <c r="L102" s="120"/>
      <c r="M102" s="120"/>
      <c r="N102" s="120"/>
      <c r="O102" s="120"/>
      <c r="P102" s="120"/>
      <c r="Q102" s="120"/>
    </row>
    <row r="103" spans="6:17" x14ac:dyDescent="0.25">
      <c r="F103" s="120"/>
      <c r="G103" s="121"/>
      <c r="H103" s="120"/>
      <c r="I103" s="121"/>
      <c r="J103" s="121"/>
      <c r="K103" s="53"/>
      <c r="L103" s="120"/>
      <c r="M103" s="120"/>
      <c r="N103" s="120"/>
      <c r="O103" s="120"/>
      <c r="P103" s="120"/>
      <c r="Q103" s="120"/>
    </row>
    <row r="104" spans="6:17" x14ac:dyDescent="0.25">
      <c r="F104" s="120"/>
      <c r="G104" s="121"/>
      <c r="H104" s="120"/>
      <c r="I104" s="121"/>
      <c r="J104" s="121"/>
      <c r="K104" s="53"/>
      <c r="L104" s="120"/>
      <c r="M104" s="120"/>
      <c r="N104" s="120"/>
      <c r="O104" s="120"/>
      <c r="P104" s="120"/>
      <c r="Q104" s="120"/>
    </row>
    <row r="105" spans="6:17" x14ac:dyDescent="0.25">
      <c r="F105" s="120"/>
      <c r="G105" s="121"/>
      <c r="H105" s="120"/>
      <c r="I105" s="121"/>
      <c r="J105" s="121"/>
      <c r="K105" s="53"/>
      <c r="L105" s="120"/>
      <c r="M105" s="120"/>
      <c r="N105" s="120"/>
      <c r="O105" s="120"/>
      <c r="P105" s="120"/>
      <c r="Q105" s="120"/>
    </row>
    <row r="106" spans="6:17" x14ac:dyDescent="0.25">
      <c r="F106" s="120"/>
      <c r="G106" s="121"/>
      <c r="H106" s="120"/>
      <c r="I106" s="121"/>
      <c r="J106" s="121"/>
      <c r="K106" s="53"/>
      <c r="L106" s="120"/>
      <c r="M106" s="120"/>
      <c r="N106" s="120"/>
      <c r="O106" s="120"/>
      <c r="P106" s="120"/>
      <c r="Q106" s="120"/>
    </row>
    <row r="107" spans="6:17" x14ac:dyDescent="0.25">
      <c r="F107" s="120"/>
      <c r="G107" s="121"/>
      <c r="H107" s="120"/>
      <c r="I107" s="121"/>
      <c r="J107" s="121"/>
      <c r="K107" s="53"/>
      <c r="L107" s="120"/>
      <c r="M107" s="120"/>
      <c r="N107" s="120"/>
      <c r="O107" s="120"/>
      <c r="P107" s="120"/>
      <c r="Q107" s="120"/>
    </row>
    <row r="108" spans="6:17" x14ac:dyDescent="0.25">
      <c r="F108" s="120"/>
      <c r="G108" s="121"/>
      <c r="H108" s="120"/>
      <c r="I108" s="121"/>
      <c r="J108" s="121"/>
      <c r="K108" s="53"/>
      <c r="L108" s="120"/>
      <c r="M108" s="120"/>
      <c r="N108" s="120"/>
      <c r="O108" s="120"/>
      <c r="P108" s="120"/>
      <c r="Q108" s="120"/>
    </row>
    <row r="109" spans="6:17" x14ac:dyDescent="0.25">
      <c r="F109" s="120"/>
      <c r="G109" s="121"/>
      <c r="H109" s="120"/>
      <c r="I109" s="121"/>
      <c r="J109" s="121"/>
      <c r="K109" s="53"/>
      <c r="L109" s="120"/>
      <c r="M109" s="120"/>
      <c r="N109" s="120"/>
      <c r="O109" s="120"/>
      <c r="P109" s="120"/>
      <c r="Q109" s="120"/>
    </row>
    <row r="110" spans="6:17" x14ac:dyDescent="0.25">
      <c r="F110" s="120"/>
      <c r="G110" s="121"/>
      <c r="H110" s="120"/>
      <c r="I110" s="121"/>
      <c r="J110" s="121"/>
      <c r="K110" s="53"/>
      <c r="L110" s="120"/>
      <c r="M110" s="120"/>
      <c r="N110" s="120"/>
      <c r="O110" s="120"/>
      <c r="P110" s="120"/>
      <c r="Q110" s="120"/>
    </row>
    <row r="111" spans="6:17" x14ac:dyDescent="0.25">
      <c r="F111" s="120"/>
      <c r="G111" s="121"/>
      <c r="H111" s="120"/>
      <c r="I111" s="121"/>
      <c r="J111" s="121"/>
      <c r="K111" s="53"/>
      <c r="L111" s="120"/>
      <c r="M111" s="120"/>
      <c r="N111" s="120"/>
      <c r="O111" s="120"/>
      <c r="P111" s="120"/>
      <c r="Q111" s="120"/>
    </row>
    <row r="112" spans="6:17" x14ac:dyDescent="0.25">
      <c r="F112" s="120"/>
      <c r="G112" s="121"/>
      <c r="H112" s="120"/>
      <c r="I112" s="121"/>
      <c r="J112" s="121"/>
      <c r="K112" s="53"/>
      <c r="L112" s="120"/>
      <c r="M112" s="120"/>
      <c r="N112" s="120"/>
      <c r="O112" s="120"/>
      <c r="P112" s="120"/>
      <c r="Q112" s="120"/>
    </row>
    <row r="113" spans="6:17" x14ac:dyDescent="0.25">
      <c r="F113" s="120"/>
      <c r="G113" s="121"/>
      <c r="H113" s="120"/>
      <c r="I113" s="121"/>
      <c r="J113" s="121"/>
      <c r="K113" s="53"/>
      <c r="L113" s="120"/>
      <c r="M113" s="120"/>
      <c r="N113" s="120"/>
      <c r="O113" s="120"/>
      <c r="P113" s="120"/>
      <c r="Q113" s="120"/>
    </row>
    <row r="114" spans="6:17" x14ac:dyDescent="0.25">
      <c r="F114" s="120"/>
      <c r="G114" s="121"/>
      <c r="H114" s="120"/>
      <c r="I114" s="121"/>
      <c r="J114" s="121"/>
      <c r="K114" s="53"/>
      <c r="L114" s="120"/>
      <c r="M114" s="120"/>
      <c r="N114" s="120"/>
      <c r="O114" s="120"/>
      <c r="P114" s="120"/>
      <c r="Q114" s="120"/>
    </row>
    <row r="115" spans="6:17" x14ac:dyDescent="0.25">
      <c r="F115" s="120"/>
      <c r="G115" s="121"/>
      <c r="H115" s="120"/>
      <c r="I115" s="121"/>
      <c r="J115" s="121"/>
      <c r="K115" s="53"/>
      <c r="L115" s="120"/>
      <c r="M115" s="120"/>
      <c r="N115" s="120"/>
      <c r="O115" s="120"/>
      <c r="P115" s="120"/>
      <c r="Q115" s="120"/>
    </row>
    <row r="116" spans="6:17" x14ac:dyDescent="0.25">
      <c r="F116" s="120"/>
      <c r="G116" s="121"/>
      <c r="H116" s="120"/>
      <c r="I116" s="121"/>
      <c r="J116" s="121"/>
      <c r="K116" s="53"/>
      <c r="L116" s="120"/>
      <c r="M116" s="120"/>
      <c r="N116" s="120"/>
      <c r="O116" s="120"/>
      <c r="P116" s="120"/>
      <c r="Q116" s="120"/>
    </row>
    <row r="117" spans="6:17" x14ac:dyDescent="0.25">
      <c r="F117" s="120"/>
      <c r="G117" s="121"/>
      <c r="H117" s="120"/>
      <c r="I117" s="121"/>
      <c r="J117" s="121"/>
      <c r="K117" s="53"/>
      <c r="L117" s="120"/>
      <c r="M117" s="120"/>
      <c r="N117" s="120"/>
      <c r="O117" s="120"/>
      <c r="P117" s="120"/>
      <c r="Q117" s="120"/>
    </row>
    <row r="118" spans="6:17" x14ac:dyDescent="0.25">
      <c r="F118" s="120"/>
      <c r="G118" s="121"/>
      <c r="H118" s="120"/>
      <c r="I118" s="121"/>
      <c r="J118" s="121"/>
      <c r="K118" s="53"/>
      <c r="L118" s="120"/>
      <c r="M118" s="120"/>
      <c r="N118" s="120"/>
      <c r="O118" s="120"/>
      <c r="P118" s="120"/>
      <c r="Q118" s="120"/>
    </row>
    <row r="119" spans="6:17" x14ac:dyDescent="0.25">
      <c r="F119" s="120"/>
      <c r="G119" s="121"/>
      <c r="H119" s="120"/>
      <c r="I119" s="121"/>
      <c r="J119" s="121"/>
      <c r="K119" s="53"/>
      <c r="L119" s="120"/>
      <c r="M119" s="120"/>
      <c r="N119" s="120"/>
      <c r="O119" s="120"/>
      <c r="P119" s="120"/>
      <c r="Q119" s="120"/>
    </row>
    <row r="120" spans="6:17" x14ac:dyDescent="0.25">
      <c r="F120" s="120"/>
      <c r="G120" s="121"/>
      <c r="H120" s="120"/>
      <c r="I120" s="121"/>
      <c r="J120" s="121"/>
      <c r="K120" s="53"/>
      <c r="L120" s="120"/>
      <c r="M120" s="120"/>
      <c r="N120" s="120"/>
      <c r="O120" s="120"/>
      <c r="P120" s="120"/>
      <c r="Q120" s="120"/>
    </row>
    <row r="121" spans="6:17" x14ac:dyDescent="0.25">
      <c r="F121" s="120"/>
      <c r="G121" s="121"/>
      <c r="H121" s="120"/>
      <c r="I121" s="121"/>
      <c r="J121" s="121"/>
      <c r="K121" s="53"/>
      <c r="L121" s="120"/>
      <c r="M121" s="120"/>
      <c r="N121" s="120"/>
      <c r="O121" s="120"/>
      <c r="P121" s="120"/>
      <c r="Q121" s="120"/>
    </row>
    <row r="122" spans="6:17" x14ac:dyDescent="0.25">
      <c r="F122" s="120"/>
      <c r="G122" s="121"/>
      <c r="H122" s="120"/>
      <c r="I122" s="121"/>
      <c r="J122" s="121"/>
      <c r="K122" s="53"/>
      <c r="L122" s="120"/>
      <c r="M122" s="120"/>
      <c r="N122" s="120"/>
      <c r="O122" s="120"/>
      <c r="P122" s="120"/>
      <c r="Q122" s="120"/>
    </row>
    <row r="123" spans="6:17" x14ac:dyDescent="0.25">
      <c r="F123" s="120"/>
      <c r="G123" s="121"/>
      <c r="H123" s="120"/>
      <c r="I123" s="121"/>
      <c r="J123" s="121"/>
      <c r="K123" s="53"/>
      <c r="L123" s="120"/>
      <c r="M123" s="120"/>
      <c r="N123" s="120"/>
      <c r="O123" s="120"/>
      <c r="P123" s="120"/>
      <c r="Q123" s="120"/>
    </row>
    <row r="124" spans="6:17" x14ac:dyDescent="0.25">
      <c r="F124" s="120"/>
      <c r="G124" s="121"/>
      <c r="H124" s="120"/>
      <c r="I124" s="121"/>
      <c r="J124" s="121"/>
      <c r="K124" s="53"/>
      <c r="L124" s="120"/>
      <c r="M124" s="120"/>
      <c r="N124" s="120"/>
      <c r="O124" s="120"/>
      <c r="P124" s="120"/>
      <c r="Q124" s="120"/>
    </row>
    <row r="125" spans="6:17" x14ac:dyDescent="0.25">
      <c r="F125" s="120"/>
      <c r="G125" s="121"/>
      <c r="H125" s="120"/>
      <c r="I125" s="121"/>
      <c r="J125" s="121"/>
      <c r="K125" s="53"/>
      <c r="L125" s="120"/>
      <c r="M125" s="120"/>
      <c r="N125" s="120"/>
      <c r="O125" s="120"/>
      <c r="P125" s="120"/>
      <c r="Q125" s="120"/>
    </row>
    <row r="126" spans="6:17" x14ac:dyDescent="0.25">
      <c r="F126" s="120"/>
      <c r="G126" s="121"/>
      <c r="H126" s="120"/>
      <c r="I126" s="121"/>
      <c r="J126" s="121"/>
      <c r="K126" s="53"/>
      <c r="L126" s="120"/>
      <c r="M126" s="120"/>
      <c r="N126" s="120"/>
      <c r="O126" s="120"/>
      <c r="P126" s="120"/>
      <c r="Q126" s="120"/>
    </row>
    <row r="127" spans="6:17" x14ac:dyDescent="0.25">
      <c r="F127" s="120"/>
      <c r="G127" s="121"/>
      <c r="H127" s="120"/>
      <c r="I127" s="121"/>
      <c r="J127" s="121"/>
      <c r="K127" s="53"/>
      <c r="L127" s="120"/>
      <c r="M127" s="120"/>
      <c r="N127" s="120"/>
      <c r="O127" s="120"/>
      <c r="P127" s="120"/>
      <c r="Q127" s="120"/>
    </row>
    <row r="128" spans="6:17" x14ac:dyDescent="0.25">
      <c r="F128" s="120"/>
      <c r="G128" s="121"/>
      <c r="H128" s="120"/>
      <c r="I128" s="121"/>
      <c r="J128" s="121"/>
      <c r="K128" s="53"/>
      <c r="L128" s="120"/>
      <c r="M128" s="120"/>
      <c r="N128" s="120"/>
      <c r="O128" s="120"/>
      <c r="P128" s="120"/>
      <c r="Q128" s="120"/>
    </row>
    <row r="129" spans="6:17" x14ac:dyDescent="0.25">
      <c r="F129" s="120"/>
      <c r="G129" s="121"/>
      <c r="H129" s="120"/>
      <c r="I129" s="121"/>
      <c r="J129" s="121"/>
      <c r="K129" s="53"/>
      <c r="L129" s="120"/>
      <c r="M129" s="120"/>
      <c r="N129" s="120"/>
      <c r="O129" s="120"/>
      <c r="P129" s="120"/>
      <c r="Q129" s="120"/>
    </row>
    <row r="130" spans="6:17" x14ac:dyDescent="0.25">
      <c r="F130" s="120"/>
      <c r="G130" s="121"/>
      <c r="H130" s="120"/>
      <c r="I130" s="121"/>
      <c r="J130" s="121"/>
      <c r="K130" s="53"/>
      <c r="L130" s="120"/>
      <c r="M130" s="120"/>
      <c r="N130" s="120"/>
      <c r="O130" s="120"/>
      <c r="P130" s="120"/>
      <c r="Q130" s="120"/>
    </row>
    <row r="131" spans="6:17" x14ac:dyDescent="0.25">
      <c r="F131" s="120"/>
      <c r="G131" s="121"/>
      <c r="H131" s="120"/>
      <c r="I131" s="121"/>
      <c r="J131" s="121"/>
      <c r="K131" s="53"/>
      <c r="L131" s="120"/>
      <c r="M131" s="120"/>
      <c r="N131" s="120"/>
      <c r="O131" s="120"/>
      <c r="P131" s="120"/>
      <c r="Q131" s="120"/>
    </row>
    <row r="132" spans="6:17" x14ac:dyDescent="0.25">
      <c r="F132" s="120"/>
      <c r="G132" s="121"/>
      <c r="H132" s="120"/>
      <c r="I132" s="121"/>
      <c r="J132" s="121"/>
      <c r="K132" s="53"/>
      <c r="L132" s="120"/>
      <c r="M132" s="120"/>
      <c r="N132" s="120"/>
      <c r="O132" s="120"/>
      <c r="P132" s="120"/>
      <c r="Q132" s="120"/>
    </row>
    <row r="133" spans="6:17" x14ac:dyDescent="0.25">
      <c r="F133" s="120"/>
      <c r="G133" s="121"/>
      <c r="H133" s="120"/>
      <c r="I133" s="121"/>
      <c r="J133" s="121"/>
      <c r="K133" s="53"/>
      <c r="L133" s="120"/>
      <c r="M133" s="120"/>
      <c r="N133" s="120"/>
      <c r="O133" s="120"/>
      <c r="P133" s="120"/>
      <c r="Q133" s="120"/>
    </row>
    <row r="134" spans="6:17" x14ac:dyDescent="0.25">
      <c r="F134" s="120"/>
      <c r="G134" s="121"/>
      <c r="H134" s="120"/>
      <c r="I134" s="121"/>
      <c r="J134" s="121"/>
      <c r="K134" s="53"/>
      <c r="L134" s="120"/>
      <c r="M134" s="120"/>
      <c r="N134" s="120"/>
      <c r="O134" s="120"/>
      <c r="P134" s="120"/>
      <c r="Q134" s="120"/>
    </row>
    <row r="135" spans="6:17" x14ac:dyDescent="0.25">
      <c r="F135" s="120"/>
      <c r="G135" s="121"/>
      <c r="H135" s="120"/>
      <c r="I135" s="121"/>
      <c r="J135" s="121"/>
      <c r="K135" s="53"/>
      <c r="L135" s="120"/>
      <c r="M135" s="120"/>
      <c r="N135" s="120"/>
      <c r="O135" s="120"/>
      <c r="P135" s="120"/>
      <c r="Q135" s="120"/>
    </row>
    <row r="136" spans="6:17" x14ac:dyDescent="0.25">
      <c r="F136" s="120"/>
      <c r="G136" s="121"/>
      <c r="H136" s="120"/>
      <c r="I136" s="121"/>
      <c r="J136" s="121"/>
      <c r="K136" s="53"/>
      <c r="L136" s="120"/>
      <c r="M136" s="120"/>
      <c r="N136" s="120"/>
      <c r="O136" s="120"/>
      <c r="P136" s="120"/>
      <c r="Q136" s="120"/>
    </row>
    <row r="137" spans="6:17" x14ac:dyDescent="0.25">
      <c r="F137" s="120"/>
      <c r="G137" s="121"/>
      <c r="H137" s="120"/>
      <c r="I137" s="121"/>
      <c r="J137" s="121"/>
      <c r="K137" s="53"/>
      <c r="L137" s="120"/>
      <c r="M137" s="120"/>
      <c r="N137" s="120"/>
      <c r="O137" s="120"/>
      <c r="P137" s="120"/>
      <c r="Q137" s="120"/>
    </row>
    <row r="138" spans="6:17" x14ac:dyDescent="0.25">
      <c r="F138" s="120"/>
      <c r="G138" s="121"/>
      <c r="H138" s="120"/>
      <c r="I138" s="121"/>
      <c r="J138" s="121"/>
      <c r="K138" s="53"/>
      <c r="L138" s="120"/>
      <c r="M138" s="120"/>
      <c r="N138" s="120"/>
      <c r="O138" s="120"/>
      <c r="P138" s="120"/>
      <c r="Q138" s="120"/>
    </row>
    <row r="139" spans="6:17" x14ac:dyDescent="0.25">
      <c r="F139" s="120"/>
      <c r="G139" s="121"/>
      <c r="H139" s="120"/>
      <c r="I139" s="121"/>
      <c r="J139" s="121"/>
      <c r="K139" s="53"/>
      <c r="L139" s="120"/>
      <c r="M139" s="120"/>
      <c r="N139" s="120"/>
      <c r="O139" s="120"/>
      <c r="P139" s="120"/>
      <c r="Q139" s="120"/>
    </row>
    <row r="140" spans="6:17" x14ac:dyDescent="0.25">
      <c r="F140" s="120"/>
      <c r="G140" s="121"/>
      <c r="H140" s="120"/>
      <c r="I140" s="121"/>
      <c r="J140" s="121"/>
      <c r="K140" s="53"/>
      <c r="L140" s="120"/>
      <c r="M140" s="120"/>
      <c r="N140" s="120"/>
      <c r="O140" s="120"/>
      <c r="P140" s="120"/>
      <c r="Q140" s="120"/>
    </row>
    <row r="141" spans="6:17" x14ac:dyDescent="0.25">
      <c r="F141" s="120"/>
      <c r="G141" s="121"/>
      <c r="H141" s="120"/>
      <c r="I141" s="121"/>
      <c r="J141" s="121"/>
      <c r="K141" s="53"/>
      <c r="L141" s="120"/>
      <c r="M141" s="120"/>
      <c r="N141" s="120"/>
      <c r="O141" s="120"/>
      <c r="P141" s="120"/>
      <c r="Q141" s="120"/>
    </row>
    <row r="142" spans="6:17" x14ac:dyDescent="0.25">
      <c r="F142" s="120"/>
      <c r="G142" s="121"/>
      <c r="H142" s="120"/>
      <c r="I142" s="121"/>
      <c r="J142" s="121"/>
      <c r="K142" s="53"/>
      <c r="L142" s="120"/>
      <c r="M142" s="120"/>
      <c r="N142" s="120"/>
      <c r="O142" s="120"/>
      <c r="P142" s="120"/>
      <c r="Q142" s="120"/>
    </row>
    <row r="143" spans="6:17" x14ac:dyDescent="0.25">
      <c r="F143" s="120"/>
      <c r="G143" s="121"/>
      <c r="H143" s="120"/>
      <c r="I143" s="121"/>
      <c r="J143" s="121"/>
      <c r="K143" s="53"/>
      <c r="L143" s="120"/>
      <c r="M143" s="120"/>
      <c r="N143" s="120"/>
      <c r="O143" s="120"/>
      <c r="P143" s="120"/>
      <c r="Q143" s="120"/>
    </row>
    <row r="144" spans="6:17" x14ac:dyDescent="0.25">
      <c r="F144" s="120"/>
      <c r="G144" s="121"/>
      <c r="H144" s="120"/>
      <c r="I144" s="121"/>
      <c r="J144" s="121"/>
      <c r="K144" s="53"/>
      <c r="L144" s="120"/>
      <c r="M144" s="120"/>
      <c r="N144" s="120"/>
      <c r="O144" s="120"/>
      <c r="P144" s="120"/>
      <c r="Q144" s="120"/>
    </row>
    <row r="145" spans="6:17" x14ac:dyDescent="0.25">
      <c r="F145" s="120"/>
      <c r="G145" s="121"/>
      <c r="H145" s="120"/>
      <c r="I145" s="121"/>
      <c r="J145" s="121"/>
      <c r="K145" s="53"/>
      <c r="L145" s="120"/>
      <c r="M145" s="120"/>
      <c r="N145" s="120"/>
      <c r="O145" s="120"/>
      <c r="P145" s="120"/>
      <c r="Q145" s="120"/>
    </row>
    <row r="146" spans="6:17" x14ac:dyDescent="0.25">
      <c r="F146" s="120"/>
      <c r="G146" s="121"/>
      <c r="H146" s="120"/>
      <c r="I146" s="121"/>
      <c r="J146" s="121"/>
      <c r="K146" s="53"/>
      <c r="L146" s="120"/>
      <c r="M146" s="120"/>
      <c r="N146" s="120"/>
      <c r="O146" s="120"/>
      <c r="P146" s="120"/>
      <c r="Q146" s="120"/>
    </row>
    <row r="147" spans="6:17" x14ac:dyDescent="0.25">
      <c r="F147" s="120"/>
      <c r="G147" s="121"/>
      <c r="H147" s="120"/>
      <c r="I147" s="121"/>
      <c r="J147" s="121"/>
      <c r="K147" s="53"/>
      <c r="L147" s="120"/>
      <c r="M147" s="120"/>
      <c r="N147" s="120"/>
      <c r="O147" s="120"/>
      <c r="P147" s="120"/>
      <c r="Q147" s="120"/>
    </row>
    <row r="148" spans="6:17" x14ac:dyDescent="0.25">
      <c r="F148" s="120"/>
      <c r="G148" s="121"/>
      <c r="H148" s="120"/>
      <c r="I148" s="121"/>
      <c r="J148" s="121"/>
      <c r="K148" s="53"/>
      <c r="L148" s="120"/>
      <c r="M148" s="120"/>
      <c r="N148" s="120"/>
      <c r="O148" s="120"/>
      <c r="P148" s="120"/>
      <c r="Q148" s="120"/>
    </row>
    <row r="149" spans="6:17" x14ac:dyDescent="0.25">
      <c r="F149" s="120"/>
      <c r="G149" s="121"/>
      <c r="H149" s="120"/>
      <c r="I149" s="121"/>
      <c r="J149" s="121"/>
      <c r="K149" s="53"/>
      <c r="L149" s="120"/>
      <c r="M149" s="120"/>
      <c r="N149" s="120"/>
      <c r="O149" s="120"/>
      <c r="P149" s="120"/>
      <c r="Q149" s="120"/>
    </row>
    <row r="150" spans="6:17" x14ac:dyDescent="0.25">
      <c r="F150" s="120"/>
      <c r="G150" s="121"/>
      <c r="H150" s="120"/>
      <c r="I150" s="121"/>
      <c r="J150" s="121"/>
      <c r="K150" s="53"/>
      <c r="L150" s="120"/>
      <c r="M150" s="120"/>
      <c r="N150" s="120"/>
      <c r="O150" s="120"/>
      <c r="P150" s="120"/>
      <c r="Q150" s="120"/>
    </row>
    <row r="151" spans="6:17" x14ac:dyDescent="0.25">
      <c r="F151" s="120"/>
      <c r="G151" s="121"/>
      <c r="H151" s="120"/>
      <c r="I151" s="121"/>
      <c r="J151" s="121"/>
      <c r="K151" s="53"/>
      <c r="L151" s="120"/>
      <c r="M151" s="120"/>
      <c r="N151" s="120"/>
      <c r="O151" s="120"/>
      <c r="P151" s="120"/>
      <c r="Q151" s="120"/>
    </row>
    <row r="152" spans="6:17" x14ac:dyDescent="0.25">
      <c r="F152" s="120"/>
      <c r="G152" s="121"/>
      <c r="H152" s="120"/>
      <c r="I152" s="121"/>
      <c r="J152" s="121"/>
      <c r="K152" s="53"/>
      <c r="L152" s="120"/>
      <c r="M152" s="120"/>
      <c r="N152" s="120"/>
      <c r="O152" s="120"/>
      <c r="P152" s="120"/>
      <c r="Q152" s="120"/>
    </row>
    <row r="153" spans="6:17" x14ac:dyDescent="0.25">
      <c r="F153" s="120"/>
      <c r="G153" s="121"/>
      <c r="H153" s="120"/>
      <c r="I153" s="121"/>
      <c r="J153" s="121"/>
      <c r="K153" s="53"/>
      <c r="L153" s="120"/>
      <c r="M153" s="120"/>
      <c r="N153" s="120"/>
      <c r="O153" s="120"/>
      <c r="P153" s="120"/>
      <c r="Q153" s="120"/>
    </row>
    <row r="154" spans="6:17" x14ac:dyDescent="0.25">
      <c r="F154" s="120"/>
      <c r="G154" s="121"/>
      <c r="H154" s="120"/>
      <c r="I154" s="121"/>
      <c r="J154" s="121"/>
      <c r="K154" s="53"/>
      <c r="L154" s="120"/>
      <c r="M154" s="120"/>
      <c r="N154" s="120"/>
      <c r="O154" s="120"/>
      <c r="P154" s="120"/>
      <c r="Q154" s="120"/>
    </row>
    <row r="155" spans="6:17" x14ac:dyDescent="0.25">
      <c r="F155" s="120"/>
      <c r="G155" s="121"/>
      <c r="H155" s="120"/>
      <c r="I155" s="121"/>
      <c r="J155" s="121"/>
      <c r="K155" s="53"/>
      <c r="L155" s="120"/>
      <c r="M155" s="120"/>
      <c r="N155" s="120"/>
      <c r="O155" s="120"/>
      <c r="P155" s="120"/>
      <c r="Q155" s="120"/>
    </row>
    <row r="156" spans="6:17" x14ac:dyDescent="0.25">
      <c r="F156" s="120"/>
      <c r="G156" s="121"/>
      <c r="H156" s="120"/>
      <c r="I156" s="121"/>
      <c r="J156" s="121"/>
      <c r="K156" s="53"/>
      <c r="L156" s="120"/>
      <c r="M156" s="120"/>
      <c r="N156" s="120"/>
      <c r="O156" s="120"/>
      <c r="P156" s="120"/>
      <c r="Q156" s="120"/>
    </row>
    <row r="157" spans="6:17" x14ac:dyDescent="0.25">
      <c r="F157" s="120"/>
      <c r="G157" s="121"/>
      <c r="H157" s="120"/>
      <c r="I157" s="121"/>
      <c r="J157" s="121"/>
      <c r="K157" s="53"/>
      <c r="L157" s="120"/>
      <c r="M157" s="120"/>
      <c r="N157" s="120"/>
      <c r="O157" s="120"/>
      <c r="P157" s="120"/>
      <c r="Q157" s="120"/>
    </row>
    <row r="158" spans="6:17" x14ac:dyDescent="0.25">
      <c r="F158" s="120"/>
      <c r="G158" s="121"/>
      <c r="H158" s="120"/>
      <c r="I158" s="121"/>
      <c r="J158" s="121"/>
      <c r="K158" s="53"/>
      <c r="L158" s="120"/>
      <c r="M158" s="120"/>
      <c r="N158" s="120"/>
      <c r="O158" s="120"/>
      <c r="P158" s="120"/>
      <c r="Q158" s="120"/>
    </row>
    <row r="159" spans="6:17" x14ac:dyDescent="0.25">
      <c r="F159" s="120"/>
      <c r="G159" s="121"/>
      <c r="H159" s="120"/>
      <c r="I159" s="121"/>
      <c r="J159" s="121"/>
      <c r="K159" s="53"/>
      <c r="L159" s="120"/>
      <c r="M159" s="120"/>
      <c r="N159" s="120"/>
      <c r="O159" s="120"/>
      <c r="P159" s="120"/>
      <c r="Q159" s="120"/>
    </row>
    <row r="160" spans="6:17" x14ac:dyDescent="0.25">
      <c r="F160" s="120"/>
      <c r="G160" s="121"/>
      <c r="H160" s="120"/>
      <c r="I160" s="121"/>
      <c r="J160" s="121"/>
      <c r="K160" s="53"/>
      <c r="L160" s="120"/>
      <c r="M160" s="120"/>
      <c r="N160" s="120"/>
      <c r="O160" s="120"/>
      <c r="P160" s="120"/>
      <c r="Q160" s="120"/>
    </row>
    <row r="161" spans="6:17" x14ac:dyDescent="0.25">
      <c r="F161" s="120"/>
      <c r="G161" s="121"/>
      <c r="H161" s="120"/>
      <c r="I161" s="121"/>
      <c r="J161" s="121"/>
      <c r="K161" s="53"/>
      <c r="L161" s="120"/>
      <c r="M161" s="120"/>
      <c r="N161" s="120"/>
      <c r="O161" s="120"/>
      <c r="P161" s="120"/>
      <c r="Q161" s="120"/>
    </row>
    <row r="162" spans="6:17" x14ac:dyDescent="0.25">
      <c r="F162" s="120"/>
      <c r="G162" s="121"/>
      <c r="H162" s="120"/>
      <c r="I162" s="121"/>
      <c r="J162" s="121"/>
      <c r="K162" s="53"/>
      <c r="L162" s="120"/>
      <c r="M162" s="120"/>
      <c r="N162" s="120"/>
      <c r="O162" s="120"/>
      <c r="P162" s="120"/>
      <c r="Q162" s="120"/>
    </row>
    <row r="163" spans="6:17" x14ac:dyDescent="0.25">
      <c r="F163" s="120"/>
      <c r="G163" s="121"/>
      <c r="H163" s="120"/>
      <c r="I163" s="121"/>
      <c r="J163" s="121"/>
      <c r="K163" s="53"/>
      <c r="L163" s="120"/>
      <c r="M163" s="120"/>
      <c r="N163" s="120"/>
      <c r="O163" s="120"/>
      <c r="P163" s="120"/>
      <c r="Q163" s="120"/>
    </row>
    <row r="164" spans="6:17" x14ac:dyDescent="0.25">
      <c r="F164" s="120"/>
      <c r="G164" s="121"/>
      <c r="H164" s="120"/>
      <c r="I164" s="121"/>
      <c r="J164" s="121"/>
      <c r="K164" s="53"/>
      <c r="L164" s="120"/>
      <c r="M164" s="120"/>
      <c r="N164" s="120"/>
      <c r="O164" s="120"/>
      <c r="P164" s="120"/>
      <c r="Q164" s="120"/>
    </row>
    <row r="165" spans="6:17" x14ac:dyDescent="0.25">
      <c r="F165" s="120"/>
      <c r="G165" s="121"/>
      <c r="H165" s="120"/>
      <c r="I165" s="121"/>
      <c r="J165" s="121"/>
      <c r="K165" s="53"/>
      <c r="L165" s="120"/>
      <c r="M165" s="120"/>
      <c r="N165" s="120"/>
      <c r="O165" s="120"/>
      <c r="P165" s="120"/>
      <c r="Q165" s="120"/>
    </row>
    <row r="166" spans="6:17" x14ac:dyDescent="0.25">
      <c r="F166" s="120"/>
      <c r="G166" s="121"/>
      <c r="H166" s="120"/>
      <c r="I166" s="121"/>
      <c r="J166" s="121"/>
      <c r="K166" s="53"/>
      <c r="L166" s="120"/>
      <c r="M166" s="120"/>
      <c r="N166" s="120"/>
      <c r="O166" s="120"/>
      <c r="P166" s="120"/>
      <c r="Q166" s="120"/>
    </row>
    <row r="167" spans="6:17" x14ac:dyDescent="0.25">
      <c r="F167" s="120"/>
      <c r="G167" s="121"/>
      <c r="H167" s="120"/>
      <c r="I167" s="121"/>
      <c r="J167" s="121"/>
      <c r="K167" s="53"/>
      <c r="L167" s="120"/>
      <c r="M167" s="120"/>
      <c r="N167" s="120"/>
      <c r="O167" s="120"/>
      <c r="P167" s="120"/>
      <c r="Q167" s="120"/>
    </row>
    <row r="168" spans="6:17" x14ac:dyDescent="0.25">
      <c r="F168" s="120"/>
      <c r="G168" s="121"/>
      <c r="H168" s="120"/>
      <c r="I168" s="121"/>
      <c r="J168" s="121"/>
      <c r="K168" s="53"/>
      <c r="L168" s="120"/>
      <c r="M168" s="120"/>
      <c r="N168" s="120"/>
      <c r="O168" s="120"/>
      <c r="P168" s="120"/>
      <c r="Q168" s="120"/>
    </row>
    <row r="169" spans="6:17" x14ac:dyDescent="0.25">
      <c r="F169" s="120"/>
      <c r="G169" s="121"/>
      <c r="H169" s="120"/>
      <c r="I169" s="121"/>
      <c r="J169" s="121"/>
      <c r="K169" s="53"/>
      <c r="L169" s="120"/>
      <c r="M169" s="120"/>
      <c r="N169" s="120"/>
      <c r="O169" s="120"/>
      <c r="P169" s="120"/>
      <c r="Q169" s="120"/>
    </row>
    <row r="170" spans="6:17" x14ac:dyDescent="0.25">
      <c r="F170" s="120"/>
      <c r="G170" s="121"/>
      <c r="H170" s="120"/>
      <c r="I170" s="121"/>
      <c r="J170" s="121"/>
      <c r="K170" s="53"/>
      <c r="L170" s="120"/>
      <c r="M170" s="120"/>
      <c r="N170" s="120"/>
      <c r="O170" s="120"/>
      <c r="P170" s="120"/>
      <c r="Q170" s="120"/>
    </row>
    <row r="171" spans="6:17" x14ac:dyDescent="0.25">
      <c r="F171" s="120"/>
      <c r="G171" s="121"/>
      <c r="H171" s="120"/>
      <c r="I171" s="121"/>
      <c r="J171" s="121"/>
      <c r="K171" s="53"/>
      <c r="L171" s="120"/>
      <c r="M171" s="120"/>
      <c r="N171" s="120"/>
      <c r="O171" s="120"/>
      <c r="P171" s="120"/>
      <c r="Q171" s="120"/>
    </row>
    <row r="172" spans="6:17" x14ac:dyDescent="0.25">
      <c r="F172" s="120"/>
      <c r="G172" s="121"/>
      <c r="H172" s="120"/>
      <c r="I172" s="121"/>
      <c r="J172" s="121"/>
      <c r="K172" s="53"/>
      <c r="L172" s="120"/>
      <c r="M172" s="120"/>
      <c r="N172" s="120"/>
      <c r="O172" s="120"/>
      <c r="P172" s="120"/>
      <c r="Q172" s="120"/>
    </row>
    <row r="173" spans="6:17" x14ac:dyDescent="0.25">
      <c r="F173" s="120"/>
      <c r="G173" s="121"/>
      <c r="H173" s="120"/>
      <c r="I173" s="121"/>
      <c r="J173" s="121"/>
      <c r="K173" s="53"/>
      <c r="L173" s="120"/>
      <c r="M173" s="120"/>
      <c r="N173" s="120"/>
      <c r="O173" s="120"/>
      <c r="P173" s="120"/>
      <c r="Q173" s="120"/>
    </row>
    <row r="174" spans="6:17" x14ac:dyDescent="0.25">
      <c r="F174" s="120"/>
      <c r="G174" s="121"/>
      <c r="H174" s="120"/>
      <c r="I174" s="121"/>
      <c r="J174" s="121"/>
      <c r="K174" s="53"/>
      <c r="L174" s="120"/>
      <c r="M174" s="120"/>
      <c r="N174" s="120"/>
      <c r="O174" s="120"/>
      <c r="P174" s="120"/>
      <c r="Q174" s="120"/>
    </row>
    <row r="175" spans="6:17" x14ac:dyDescent="0.25">
      <c r="F175" s="120"/>
      <c r="G175" s="121"/>
      <c r="H175" s="120"/>
      <c r="I175" s="121"/>
      <c r="J175" s="121"/>
      <c r="K175" s="53"/>
      <c r="L175" s="120"/>
      <c r="M175" s="120"/>
      <c r="N175" s="120"/>
      <c r="O175" s="120"/>
      <c r="P175" s="120"/>
      <c r="Q175" s="120"/>
    </row>
    <row r="176" spans="6:17" x14ac:dyDescent="0.25">
      <c r="F176" s="120"/>
      <c r="G176" s="121"/>
      <c r="H176" s="120"/>
      <c r="I176" s="121"/>
      <c r="J176" s="121"/>
      <c r="K176" s="53"/>
      <c r="L176" s="120"/>
      <c r="M176" s="120"/>
      <c r="N176" s="120"/>
      <c r="O176" s="120"/>
      <c r="P176" s="120"/>
      <c r="Q176" s="120"/>
    </row>
    <row r="177" spans="6:17" x14ac:dyDescent="0.25">
      <c r="F177" s="120"/>
      <c r="G177" s="121"/>
      <c r="H177" s="120"/>
      <c r="I177" s="121"/>
      <c r="J177" s="121"/>
      <c r="K177" s="53"/>
      <c r="L177" s="120"/>
      <c r="M177" s="120"/>
      <c r="N177" s="120"/>
      <c r="O177" s="120"/>
      <c r="P177" s="120"/>
      <c r="Q177" s="120"/>
    </row>
    <row r="178" spans="6:17" x14ac:dyDescent="0.25">
      <c r="F178" s="120"/>
      <c r="G178" s="121"/>
      <c r="H178" s="120"/>
      <c r="I178" s="121"/>
      <c r="J178" s="121"/>
      <c r="K178" s="53"/>
      <c r="L178" s="120"/>
      <c r="M178" s="120"/>
      <c r="N178" s="120"/>
      <c r="O178" s="120"/>
      <c r="P178" s="120"/>
      <c r="Q178" s="120"/>
    </row>
    <row r="179" spans="6:17" x14ac:dyDescent="0.25">
      <c r="F179" s="120"/>
      <c r="G179" s="121"/>
      <c r="H179" s="120"/>
      <c r="I179" s="121"/>
      <c r="J179" s="121"/>
      <c r="K179" s="53"/>
      <c r="L179" s="120"/>
      <c r="M179" s="120"/>
      <c r="N179" s="120"/>
      <c r="O179" s="120"/>
      <c r="P179" s="120"/>
      <c r="Q179" s="120"/>
    </row>
    <row r="180" spans="6:17" x14ac:dyDescent="0.25">
      <c r="F180" s="120"/>
      <c r="G180" s="121"/>
      <c r="H180" s="120"/>
      <c r="I180" s="121"/>
      <c r="J180" s="121"/>
      <c r="K180" s="53"/>
      <c r="L180" s="120"/>
      <c r="M180" s="120"/>
      <c r="N180" s="120"/>
      <c r="O180" s="120"/>
      <c r="P180" s="120"/>
      <c r="Q180" s="120"/>
    </row>
    <row r="181" spans="6:17" x14ac:dyDescent="0.25">
      <c r="F181" s="120"/>
      <c r="G181" s="121"/>
      <c r="H181" s="120"/>
      <c r="I181" s="121"/>
      <c r="J181" s="121"/>
      <c r="K181" s="53"/>
      <c r="L181" s="120"/>
      <c r="M181" s="120"/>
      <c r="N181" s="120"/>
      <c r="O181" s="120"/>
      <c r="P181" s="120"/>
      <c r="Q181" s="120"/>
    </row>
    <row r="182" spans="6:17" x14ac:dyDescent="0.25">
      <c r="F182" s="120"/>
      <c r="G182" s="121"/>
      <c r="H182" s="120"/>
      <c r="I182" s="121"/>
      <c r="J182" s="121"/>
      <c r="K182" s="53"/>
      <c r="L182" s="120"/>
      <c r="M182" s="120"/>
      <c r="N182" s="120"/>
      <c r="O182" s="120"/>
      <c r="P182" s="120"/>
      <c r="Q182" s="120"/>
    </row>
    <row r="183" spans="6:17" x14ac:dyDescent="0.25">
      <c r="F183" s="120"/>
      <c r="G183" s="121"/>
      <c r="H183" s="120"/>
      <c r="I183" s="121"/>
      <c r="J183" s="121"/>
      <c r="K183" s="53"/>
      <c r="L183" s="120"/>
      <c r="M183" s="120"/>
      <c r="N183" s="120"/>
      <c r="O183" s="120"/>
      <c r="P183" s="120"/>
      <c r="Q183" s="120"/>
    </row>
    <row r="184" spans="6:17" x14ac:dyDescent="0.25">
      <c r="F184" s="120"/>
      <c r="G184" s="121"/>
      <c r="H184" s="120"/>
      <c r="I184" s="121"/>
      <c r="J184" s="121"/>
      <c r="K184" s="53"/>
      <c r="L184" s="120"/>
      <c r="M184" s="120"/>
      <c r="N184" s="120"/>
      <c r="O184" s="120"/>
      <c r="P184" s="120"/>
      <c r="Q184" s="120"/>
    </row>
    <row r="185" spans="6:17" x14ac:dyDescent="0.25">
      <c r="F185" s="120"/>
      <c r="G185" s="121"/>
      <c r="H185" s="120"/>
      <c r="I185" s="121"/>
      <c r="J185" s="121"/>
      <c r="K185" s="53"/>
      <c r="L185" s="120"/>
      <c r="M185" s="120"/>
      <c r="N185" s="120"/>
      <c r="O185" s="120"/>
      <c r="P185" s="120"/>
      <c r="Q185" s="120"/>
    </row>
    <row r="186" spans="6:17" x14ac:dyDescent="0.25">
      <c r="F186" s="120"/>
      <c r="G186" s="121"/>
      <c r="H186" s="120"/>
      <c r="I186" s="121"/>
      <c r="J186" s="121"/>
      <c r="K186" s="53"/>
      <c r="L186" s="120"/>
      <c r="M186" s="120"/>
      <c r="N186" s="120"/>
      <c r="O186" s="120"/>
      <c r="P186" s="120"/>
      <c r="Q186" s="120"/>
    </row>
    <row r="187" spans="6:17" x14ac:dyDescent="0.25">
      <c r="F187" s="120"/>
      <c r="G187" s="121"/>
      <c r="H187" s="120"/>
      <c r="I187" s="121"/>
      <c r="J187" s="121"/>
      <c r="K187" s="53"/>
      <c r="L187" s="120"/>
      <c r="M187" s="120"/>
      <c r="N187" s="120"/>
      <c r="O187" s="120"/>
      <c r="P187" s="120"/>
      <c r="Q187" s="120"/>
    </row>
    <row r="188" spans="6:17" x14ac:dyDescent="0.25">
      <c r="F188" s="120"/>
      <c r="G188" s="121"/>
      <c r="H188" s="120"/>
      <c r="I188" s="121"/>
      <c r="J188" s="121"/>
      <c r="K188" s="53"/>
      <c r="L188" s="120"/>
      <c r="M188" s="120"/>
      <c r="N188" s="120"/>
      <c r="O188" s="120"/>
      <c r="P188" s="120"/>
      <c r="Q188" s="120"/>
    </row>
    <row r="189" spans="6:17" x14ac:dyDescent="0.25">
      <c r="F189" s="120"/>
      <c r="G189" s="121"/>
      <c r="H189" s="120"/>
      <c r="I189" s="121"/>
      <c r="J189" s="121"/>
      <c r="K189" s="53"/>
      <c r="L189" s="120"/>
      <c r="M189" s="120"/>
      <c r="N189" s="120"/>
      <c r="O189" s="120"/>
      <c r="P189" s="120"/>
      <c r="Q189" s="120"/>
    </row>
    <row r="190" spans="6:17" x14ac:dyDescent="0.25">
      <c r="F190" s="120"/>
      <c r="G190" s="121"/>
      <c r="H190" s="120"/>
      <c r="I190" s="121"/>
      <c r="J190" s="121"/>
      <c r="K190" s="53"/>
      <c r="L190" s="120"/>
      <c r="M190" s="120"/>
      <c r="N190" s="120"/>
      <c r="O190" s="120"/>
      <c r="P190" s="120"/>
      <c r="Q190" s="120"/>
    </row>
    <row r="191" spans="6:17" x14ac:dyDescent="0.25">
      <c r="F191" s="120"/>
      <c r="G191" s="121"/>
      <c r="H191" s="120"/>
      <c r="I191" s="121"/>
      <c r="J191" s="121"/>
      <c r="K191" s="53"/>
      <c r="L191" s="120"/>
      <c r="M191" s="120"/>
      <c r="N191" s="120"/>
      <c r="O191" s="120"/>
      <c r="P191" s="120"/>
      <c r="Q191" s="120"/>
    </row>
    <row r="192" spans="6:17" x14ac:dyDescent="0.25">
      <c r="F192" s="120"/>
      <c r="G192" s="121"/>
      <c r="H192" s="120"/>
      <c r="I192" s="121"/>
      <c r="J192" s="121"/>
      <c r="K192" s="53"/>
      <c r="L192" s="120"/>
      <c r="M192" s="120"/>
      <c r="N192" s="120"/>
      <c r="O192" s="120"/>
      <c r="P192" s="120"/>
      <c r="Q192" s="120"/>
    </row>
    <row r="193" spans="6:17" x14ac:dyDescent="0.25">
      <c r="F193" s="120"/>
      <c r="G193" s="121"/>
      <c r="H193" s="120"/>
      <c r="I193" s="121"/>
      <c r="J193" s="121"/>
      <c r="K193" s="53"/>
      <c r="L193" s="120"/>
      <c r="M193" s="120"/>
      <c r="N193" s="120"/>
      <c r="O193" s="120"/>
      <c r="P193" s="120"/>
      <c r="Q193" s="120"/>
    </row>
    <row r="194" spans="6:17" x14ac:dyDescent="0.25">
      <c r="F194" s="120"/>
      <c r="G194" s="121"/>
      <c r="H194" s="120"/>
      <c r="I194" s="121"/>
      <c r="J194" s="121"/>
      <c r="K194" s="53"/>
      <c r="L194" s="120"/>
      <c r="M194" s="120"/>
      <c r="N194" s="120"/>
      <c r="O194" s="120"/>
      <c r="P194" s="120"/>
      <c r="Q194" s="120"/>
    </row>
    <row r="195" spans="6:17" x14ac:dyDescent="0.25">
      <c r="F195" s="120"/>
      <c r="G195" s="121"/>
      <c r="H195" s="120"/>
      <c r="I195" s="121"/>
      <c r="J195" s="121"/>
      <c r="K195" s="53"/>
      <c r="L195" s="120"/>
      <c r="M195" s="120"/>
      <c r="N195" s="120"/>
      <c r="O195" s="120"/>
      <c r="P195" s="120"/>
      <c r="Q195" s="120"/>
    </row>
    <row r="196" spans="6:17" x14ac:dyDescent="0.25">
      <c r="F196" s="120"/>
      <c r="G196" s="121"/>
      <c r="H196" s="120"/>
      <c r="I196" s="121"/>
      <c r="J196" s="121"/>
      <c r="K196" s="53"/>
      <c r="L196" s="120"/>
      <c r="M196" s="120"/>
      <c r="N196" s="120"/>
      <c r="O196" s="120"/>
      <c r="P196" s="120"/>
      <c r="Q196" s="120"/>
    </row>
    <row r="197" spans="6:17" x14ac:dyDescent="0.25">
      <c r="F197" s="120"/>
      <c r="G197" s="121"/>
      <c r="H197" s="120"/>
      <c r="I197" s="121"/>
      <c r="J197" s="121"/>
      <c r="K197" s="53"/>
      <c r="L197" s="120"/>
      <c r="M197" s="120"/>
      <c r="N197" s="120"/>
      <c r="O197" s="120"/>
      <c r="P197" s="120"/>
      <c r="Q197" s="120"/>
    </row>
    <row r="198" spans="6:17" x14ac:dyDescent="0.25">
      <c r="F198" s="120"/>
      <c r="G198" s="121"/>
      <c r="H198" s="120"/>
      <c r="I198" s="121"/>
      <c r="J198" s="121"/>
      <c r="K198" s="53"/>
      <c r="L198" s="120"/>
      <c r="M198" s="120"/>
      <c r="N198" s="120"/>
      <c r="O198" s="120"/>
      <c r="P198" s="120"/>
      <c r="Q198" s="120"/>
    </row>
    <row r="199" spans="6:17" x14ac:dyDescent="0.25">
      <c r="F199" s="120"/>
      <c r="G199" s="121"/>
      <c r="H199" s="120"/>
      <c r="I199" s="121"/>
      <c r="J199" s="121"/>
      <c r="K199" s="53"/>
      <c r="L199" s="120"/>
      <c r="M199" s="120"/>
      <c r="N199" s="120"/>
      <c r="O199" s="120"/>
      <c r="P199" s="120"/>
      <c r="Q199" s="120"/>
    </row>
    <row r="200" spans="6:17" x14ac:dyDescent="0.25">
      <c r="F200" s="120"/>
      <c r="G200" s="121"/>
      <c r="H200" s="120"/>
      <c r="I200" s="121"/>
      <c r="J200" s="121"/>
      <c r="K200" s="53"/>
      <c r="L200" s="120"/>
      <c r="M200" s="120"/>
      <c r="N200" s="120"/>
      <c r="O200" s="120"/>
      <c r="P200" s="120"/>
      <c r="Q200" s="120"/>
    </row>
    <row r="201" spans="6:17" x14ac:dyDescent="0.25">
      <c r="F201" s="120"/>
      <c r="G201" s="121"/>
      <c r="H201" s="120"/>
      <c r="I201" s="121"/>
      <c r="J201" s="121"/>
      <c r="K201" s="53"/>
      <c r="L201" s="120"/>
      <c r="M201" s="120"/>
      <c r="N201" s="120"/>
      <c r="O201" s="120"/>
      <c r="P201" s="120"/>
      <c r="Q201" s="120"/>
    </row>
    <row r="202" spans="6:17" x14ac:dyDescent="0.25">
      <c r="F202" s="120"/>
      <c r="G202" s="121"/>
      <c r="H202" s="120"/>
      <c r="I202" s="121"/>
      <c r="J202" s="121"/>
      <c r="K202" s="53"/>
      <c r="L202" s="120"/>
      <c r="M202" s="120"/>
      <c r="N202" s="120"/>
      <c r="O202" s="120"/>
      <c r="P202" s="120"/>
      <c r="Q202" s="120"/>
    </row>
    <row r="203" spans="6:17" x14ac:dyDescent="0.25">
      <c r="F203" s="120"/>
      <c r="G203" s="121"/>
      <c r="H203" s="120"/>
      <c r="I203" s="121"/>
      <c r="J203" s="121"/>
      <c r="K203" s="53"/>
      <c r="L203" s="120"/>
      <c r="M203" s="120"/>
      <c r="N203" s="120"/>
      <c r="O203" s="120"/>
      <c r="P203" s="120"/>
      <c r="Q203" s="120"/>
    </row>
    <row r="204" spans="6:17" x14ac:dyDescent="0.25">
      <c r="F204" s="120"/>
      <c r="G204" s="121"/>
      <c r="H204" s="120"/>
      <c r="I204" s="121"/>
      <c r="J204" s="121"/>
      <c r="K204" s="53"/>
      <c r="L204" s="120"/>
      <c r="M204" s="120"/>
      <c r="N204" s="120"/>
      <c r="O204" s="120"/>
      <c r="P204" s="120"/>
      <c r="Q204" s="120"/>
    </row>
    <row r="205" spans="6:17" x14ac:dyDescent="0.25">
      <c r="F205" s="120"/>
      <c r="G205" s="121"/>
      <c r="H205" s="120"/>
      <c r="I205" s="121"/>
      <c r="J205" s="121"/>
      <c r="K205" s="53"/>
      <c r="L205" s="120"/>
      <c r="M205" s="120"/>
      <c r="N205" s="120"/>
      <c r="O205" s="120"/>
      <c r="P205" s="120"/>
      <c r="Q205" s="120"/>
    </row>
    <row r="206" spans="6:17" x14ac:dyDescent="0.25">
      <c r="F206" s="120"/>
      <c r="G206" s="121"/>
      <c r="H206" s="120"/>
      <c r="I206" s="121"/>
      <c r="J206" s="121"/>
      <c r="K206" s="53"/>
      <c r="L206" s="120"/>
      <c r="M206" s="120"/>
      <c r="N206" s="120"/>
      <c r="O206" s="120"/>
      <c r="P206" s="120"/>
      <c r="Q206" s="120"/>
    </row>
    <row r="207" spans="6:17" x14ac:dyDescent="0.25">
      <c r="F207" s="120"/>
      <c r="G207" s="121"/>
      <c r="H207" s="120"/>
      <c r="I207" s="121"/>
      <c r="J207" s="121"/>
      <c r="K207" s="53"/>
      <c r="L207" s="120"/>
      <c r="M207" s="120"/>
      <c r="N207" s="120"/>
      <c r="O207" s="120"/>
      <c r="P207" s="120"/>
      <c r="Q207" s="120"/>
    </row>
    <row r="208" spans="6:17" x14ac:dyDescent="0.25">
      <c r="F208" s="120"/>
      <c r="G208" s="121"/>
      <c r="H208" s="120"/>
      <c r="I208" s="121"/>
      <c r="J208" s="121"/>
      <c r="K208" s="53"/>
      <c r="L208" s="120"/>
      <c r="M208" s="120"/>
      <c r="N208" s="120"/>
      <c r="O208" s="120"/>
      <c r="P208" s="120"/>
      <c r="Q208" s="120"/>
    </row>
    <row r="209" spans="6:17" x14ac:dyDescent="0.25">
      <c r="F209" s="120"/>
      <c r="G209" s="121"/>
      <c r="H209" s="120"/>
      <c r="I209" s="121"/>
      <c r="J209" s="121"/>
      <c r="K209" s="53"/>
      <c r="L209" s="120"/>
      <c r="M209" s="120"/>
      <c r="N209" s="120"/>
      <c r="O209" s="120"/>
      <c r="P209" s="120"/>
      <c r="Q209" s="120"/>
    </row>
    <row r="210" spans="6:17" x14ac:dyDescent="0.25">
      <c r="F210" s="120"/>
      <c r="G210" s="121"/>
      <c r="H210" s="120"/>
      <c r="I210" s="121"/>
      <c r="J210" s="121"/>
      <c r="K210" s="53"/>
      <c r="L210" s="120"/>
      <c r="M210" s="120"/>
      <c r="N210" s="120"/>
      <c r="O210" s="120"/>
      <c r="P210" s="120"/>
      <c r="Q210" s="120"/>
    </row>
    <row r="211" spans="6:17" x14ac:dyDescent="0.25">
      <c r="F211" s="120"/>
      <c r="G211" s="121"/>
      <c r="H211" s="120"/>
      <c r="I211" s="121"/>
      <c r="J211" s="121"/>
      <c r="K211" s="53"/>
      <c r="L211" s="120"/>
      <c r="M211" s="120"/>
      <c r="N211" s="120"/>
      <c r="O211" s="120"/>
      <c r="P211" s="120"/>
      <c r="Q211" s="120"/>
    </row>
    <row r="212" spans="6:17" x14ac:dyDescent="0.25">
      <c r="F212" s="120"/>
      <c r="G212" s="121"/>
      <c r="H212" s="120"/>
      <c r="I212" s="121"/>
      <c r="J212" s="121"/>
      <c r="K212" s="53"/>
      <c r="L212" s="120"/>
      <c r="M212" s="120"/>
      <c r="N212" s="120"/>
      <c r="O212" s="120"/>
      <c r="P212" s="120"/>
      <c r="Q212" s="120"/>
    </row>
    <row r="213" spans="6:17" x14ac:dyDescent="0.25">
      <c r="F213" s="120"/>
      <c r="G213" s="121"/>
      <c r="H213" s="120"/>
      <c r="I213" s="121"/>
      <c r="J213" s="121"/>
      <c r="K213" s="53"/>
      <c r="L213" s="120"/>
      <c r="M213" s="120"/>
      <c r="N213" s="120"/>
      <c r="O213" s="120"/>
      <c r="P213" s="120"/>
      <c r="Q213" s="120"/>
    </row>
    <row r="214" spans="6:17" x14ac:dyDescent="0.25">
      <c r="F214" s="120"/>
      <c r="G214" s="121"/>
      <c r="H214" s="120"/>
      <c r="I214" s="121"/>
      <c r="J214" s="121"/>
      <c r="K214" s="53"/>
      <c r="L214" s="120"/>
      <c r="M214" s="120"/>
      <c r="N214" s="120"/>
      <c r="O214" s="120"/>
      <c r="P214" s="120"/>
      <c r="Q214" s="120"/>
    </row>
    <row r="215" spans="6:17" x14ac:dyDescent="0.25">
      <c r="F215" s="120"/>
      <c r="G215" s="121"/>
      <c r="H215" s="120"/>
      <c r="I215" s="121"/>
      <c r="J215" s="121"/>
      <c r="K215" s="53"/>
      <c r="L215" s="120"/>
      <c r="M215" s="120"/>
      <c r="N215" s="120"/>
      <c r="O215" s="120"/>
      <c r="P215" s="120"/>
      <c r="Q215" s="120"/>
    </row>
    <row r="216" spans="6:17" x14ac:dyDescent="0.25">
      <c r="F216" s="120"/>
      <c r="G216" s="121"/>
      <c r="H216" s="120"/>
      <c r="I216" s="121"/>
      <c r="J216" s="121"/>
      <c r="K216" s="53"/>
      <c r="L216" s="120"/>
      <c r="M216" s="120"/>
      <c r="N216" s="120"/>
      <c r="O216" s="120"/>
      <c r="P216" s="120"/>
      <c r="Q216" s="120"/>
    </row>
    <row r="217" spans="6:17" x14ac:dyDescent="0.25">
      <c r="F217" s="120"/>
      <c r="G217" s="121"/>
      <c r="H217" s="120"/>
      <c r="I217" s="121"/>
      <c r="J217" s="121"/>
      <c r="K217" s="53"/>
      <c r="L217" s="120"/>
      <c r="M217" s="120"/>
      <c r="N217" s="120"/>
      <c r="O217" s="120"/>
      <c r="P217" s="120"/>
      <c r="Q217" s="120"/>
    </row>
    <row r="218" spans="6:17" x14ac:dyDescent="0.25">
      <c r="F218" s="120"/>
      <c r="G218" s="121"/>
      <c r="H218" s="120"/>
      <c r="I218" s="121"/>
      <c r="J218" s="121"/>
      <c r="K218" s="53"/>
      <c r="L218" s="120"/>
      <c r="M218" s="120"/>
      <c r="N218" s="120"/>
      <c r="O218" s="120"/>
      <c r="P218" s="120"/>
      <c r="Q218" s="120"/>
    </row>
    <row r="219" spans="6:17" x14ac:dyDescent="0.25">
      <c r="F219" s="120"/>
      <c r="G219" s="121"/>
      <c r="H219" s="120"/>
      <c r="I219" s="121"/>
      <c r="J219" s="121"/>
      <c r="K219" s="53"/>
      <c r="L219" s="120"/>
      <c r="M219" s="120"/>
      <c r="N219" s="120"/>
      <c r="O219" s="120"/>
      <c r="P219" s="120"/>
      <c r="Q219" s="120"/>
    </row>
    <row r="220" spans="6:17" x14ac:dyDescent="0.25">
      <c r="F220" s="120"/>
      <c r="G220" s="121"/>
      <c r="H220" s="120"/>
      <c r="I220" s="121"/>
      <c r="J220" s="121"/>
      <c r="K220" s="53"/>
      <c r="L220" s="120"/>
      <c r="M220" s="120"/>
      <c r="N220" s="120"/>
      <c r="O220" s="120"/>
      <c r="P220" s="120"/>
      <c r="Q220" s="120"/>
    </row>
    <row r="221" spans="6:17" x14ac:dyDescent="0.25">
      <c r="F221" s="120"/>
      <c r="G221" s="121"/>
      <c r="H221" s="120"/>
      <c r="I221" s="121"/>
      <c r="J221" s="121"/>
      <c r="K221" s="53"/>
      <c r="L221" s="120"/>
      <c r="M221" s="120"/>
      <c r="N221" s="120"/>
      <c r="O221" s="120"/>
      <c r="P221" s="120"/>
      <c r="Q221" s="120"/>
    </row>
    <row r="222" spans="6:17" x14ac:dyDescent="0.25">
      <c r="F222" s="120"/>
      <c r="G222" s="121"/>
      <c r="H222" s="120"/>
      <c r="I222" s="121"/>
      <c r="J222" s="121"/>
      <c r="K222" s="53"/>
      <c r="L222" s="120"/>
      <c r="M222" s="120"/>
      <c r="N222" s="120"/>
      <c r="O222" s="120"/>
      <c r="P222" s="120"/>
      <c r="Q222" s="120"/>
    </row>
    <row r="223" spans="6:17" x14ac:dyDescent="0.25">
      <c r="F223" s="120"/>
      <c r="G223" s="121"/>
      <c r="H223" s="120"/>
      <c r="I223" s="121"/>
      <c r="J223" s="121"/>
      <c r="K223" s="53"/>
      <c r="L223" s="120"/>
      <c r="M223" s="120"/>
      <c r="N223" s="120"/>
      <c r="O223" s="120"/>
      <c r="P223" s="120"/>
      <c r="Q223" s="120"/>
    </row>
    <row r="224" spans="6:17" x14ac:dyDescent="0.25">
      <c r="F224" s="120"/>
      <c r="G224" s="121"/>
      <c r="H224" s="120"/>
      <c r="I224" s="121"/>
      <c r="J224" s="121"/>
      <c r="K224" s="53"/>
      <c r="L224" s="120"/>
      <c r="M224" s="120"/>
      <c r="N224" s="120"/>
      <c r="O224" s="120"/>
      <c r="P224" s="120"/>
      <c r="Q224" s="120"/>
    </row>
    <row r="225" spans="6:17" x14ac:dyDescent="0.25">
      <c r="F225" s="120"/>
      <c r="G225" s="121"/>
      <c r="H225" s="120"/>
      <c r="I225" s="121"/>
      <c r="J225" s="121"/>
      <c r="K225" s="53"/>
      <c r="L225" s="120"/>
      <c r="M225" s="120"/>
      <c r="N225" s="120"/>
      <c r="O225" s="120"/>
      <c r="P225" s="120"/>
      <c r="Q225" s="120"/>
    </row>
    <row r="226" spans="6:17" x14ac:dyDescent="0.25">
      <c r="F226" s="120"/>
      <c r="G226" s="121"/>
      <c r="H226" s="120"/>
      <c r="I226" s="121"/>
      <c r="J226" s="121"/>
      <c r="K226" s="53"/>
      <c r="L226" s="120"/>
      <c r="M226" s="120"/>
      <c r="N226" s="120"/>
      <c r="O226" s="120"/>
      <c r="P226" s="120"/>
      <c r="Q226" s="120"/>
    </row>
    <row r="227" spans="6:17" x14ac:dyDescent="0.25">
      <c r="F227" s="120"/>
      <c r="G227" s="121"/>
      <c r="H227" s="120"/>
      <c r="I227" s="121"/>
      <c r="J227" s="121"/>
      <c r="K227" s="53"/>
      <c r="L227" s="120"/>
      <c r="M227" s="120"/>
      <c r="N227" s="120"/>
      <c r="O227" s="120"/>
      <c r="P227" s="120"/>
      <c r="Q227" s="120"/>
    </row>
    <row r="228" spans="6:17" x14ac:dyDescent="0.25">
      <c r="F228" s="120"/>
      <c r="G228" s="121"/>
      <c r="H228" s="120"/>
      <c r="I228" s="121"/>
      <c r="J228" s="121"/>
      <c r="K228" s="53"/>
      <c r="L228" s="120"/>
      <c r="M228" s="120"/>
      <c r="N228" s="120"/>
      <c r="O228" s="120"/>
      <c r="P228" s="120"/>
      <c r="Q228" s="120"/>
    </row>
    <row r="229" spans="6:17" x14ac:dyDescent="0.25">
      <c r="F229" s="120"/>
      <c r="G229" s="121"/>
      <c r="H229" s="120"/>
      <c r="I229" s="121"/>
      <c r="J229" s="121"/>
      <c r="K229" s="53"/>
      <c r="L229" s="120"/>
      <c r="M229" s="120"/>
      <c r="N229" s="120"/>
      <c r="O229" s="120"/>
      <c r="P229" s="120"/>
      <c r="Q229" s="120"/>
    </row>
    <row r="230" spans="6:17" x14ac:dyDescent="0.25">
      <c r="F230" s="120"/>
      <c r="G230" s="121"/>
      <c r="H230" s="120"/>
      <c r="I230" s="121"/>
      <c r="J230" s="121"/>
      <c r="K230" s="53"/>
      <c r="L230" s="120"/>
      <c r="M230" s="120"/>
      <c r="N230" s="120"/>
      <c r="O230" s="120"/>
      <c r="P230" s="120"/>
      <c r="Q230" s="120"/>
    </row>
    <row r="231" spans="6:17" x14ac:dyDescent="0.25">
      <c r="F231" s="120"/>
      <c r="G231" s="121"/>
      <c r="H231" s="120"/>
      <c r="I231" s="121"/>
      <c r="J231" s="121"/>
      <c r="K231" s="53"/>
      <c r="L231" s="120"/>
      <c r="M231" s="120"/>
      <c r="N231" s="120"/>
      <c r="O231" s="120"/>
      <c r="P231" s="120"/>
      <c r="Q231" s="120"/>
    </row>
    <row r="232" spans="6:17" x14ac:dyDescent="0.25">
      <c r="F232" s="120"/>
      <c r="G232" s="121"/>
      <c r="H232" s="120"/>
      <c r="I232" s="121"/>
      <c r="J232" s="121"/>
      <c r="K232" s="53"/>
      <c r="L232" s="120"/>
      <c r="M232" s="120"/>
      <c r="N232" s="120"/>
      <c r="O232" s="120"/>
      <c r="P232" s="120"/>
      <c r="Q232" s="120"/>
    </row>
    <row r="233" spans="6:17" x14ac:dyDescent="0.25">
      <c r="F233" s="120"/>
      <c r="G233" s="121"/>
      <c r="H233" s="120"/>
      <c r="I233" s="121"/>
      <c r="J233" s="121"/>
      <c r="K233" s="53"/>
      <c r="L233" s="120"/>
      <c r="M233" s="120"/>
      <c r="N233" s="120"/>
      <c r="O233" s="120"/>
      <c r="P233" s="120"/>
      <c r="Q233" s="120"/>
    </row>
    <row r="234" spans="6:17" x14ac:dyDescent="0.25">
      <c r="F234" s="120"/>
      <c r="G234" s="121"/>
      <c r="H234" s="120"/>
      <c r="I234" s="121"/>
      <c r="J234" s="121"/>
      <c r="K234" s="53"/>
      <c r="L234" s="120"/>
      <c r="M234" s="120"/>
      <c r="N234" s="120"/>
      <c r="O234" s="120"/>
      <c r="P234" s="120"/>
      <c r="Q234" s="120"/>
    </row>
    <row r="235" spans="6:17" x14ac:dyDescent="0.25">
      <c r="F235" s="120"/>
      <c r="G235" s="121"/>
      <c r="H235" s="120"/>
      <c r="I235" s="121"/>
      <c r="J235" s="121"/>
      <c r="K235" s="53"/>
      <c r="L235" s="120"/>
      <c r="M235" s="120"/>
      <c r="N235" s="120"/>
      <c r="O235" s="120"/>
      <c r="P235" s="120"/>
      <c r="Q235" s="120"/>
    </row>
    <row r="236" spans="6:17" x14ac:dyDescent="0.25">
      <c r="F236" s="120"/>
      <c r="G236" s="121"/>
      <c r="H236" s="120"/>
      <c r="I236" s="121"/>
      <c r="J236" s="121"/>
      <c r="K236" s="53"/>
      <c r="L236" s="120"/>
      <c r="M236" s="120"/>
      <c r="N236" s="120"/>
      <c r="O236" s="120"/>
      <c r="P236" s="120"/>
      <c r="Q236" s="120"/>
    </row>
    <row r="237" spans="6:17" x14ac:dyDescent="0.25">
      <c r="F237" s="120"/>
      <c r="G237" s="121"/>
      <c r="H237" s="120"/>
      <c r="I237" s="121"/>
      <c r="J237" s="121"/>
      <c r="K237" s="53"/>
      <c r="L237" s="120"/>
      <c r="M237" s="120"/>
      <c r="N237" s="120"/>
      <c r="O237" s="120"/>
      <c r="P237" s="120"/>
      <c r="Q237" s="120"/>
    </row>
    <row r="238" spans="6:17" x14ac:dyDescent="0.25">
      <c r="F238" s="120"/>
      <c r="G238" s="121"/>
      <c r="H238" s="120"/>
      <c r="I238" s="121"/>
      <c r="J238" s="121"/>
      <c r="K238" s="53"/>
      <c r="L238" s="120"/>
      <c r="M238" s="120"/>
      <c r="N238" s="120"/>
      <c r="O238" s="120"/>
      <c r="P238" s="120"/>
      <c r="Q238" s="120"/>
    </row>
    <row r="239" spans="6:17" x14ac:dyDescent="0.25">
      <c r="F239" s="120"/>
      <c r="G239" s="121"/>
      <c r="H239" s="120"/>
      <c r="I239" s="121"/>
      <c r="J239" s="121"/>
      <c r="K239" s="53"/>
      <c r="L239" s="120"/>
      <c r="M239" s="120"/>
      <c r="N239" s="120"/>
      <c r="O239" s="120"/>
      <c r="P239" s="120"/>
      <c r="Q239" s="120"/>
    </row>
    <row r="240" spans="6:17" x14ac:dyDescent="0.25">
      <c r="F240" s="120"/>
      <c r="G240" s="121"/>
      <c r="H240" s="120"/>
      <c r="I240" s="121"/>
      <c r="J240" s="121"/>
      <c r="K240" s="53"/>
      <c r="L240" s="120"/>
      <c r="M240" s="120"/>
      <c r="N240" s="120"/>
      <c r="O240" s="120"/>
      <c r="P240" s="120"/>
      <c r="Q240" s="120"/>
    </row>
    <row r="241" spans="6:17" x14ac:dyDescent="0.25">
      <c r="F241" s="120"/>
      <c r="G241" s="121"/>
      <c r="H241" s="120"/>
      <c r="I241" s="121"/>
      <c r="J241" s="121"/>
      <c r="K241" s="53"/>
      <c r="L241" s="120"/>
      <c r="M241" s="120"/>
      <c r="N241" s="120"/>
      <c r="O241" s="120"/>
      <c r="P241" s="120"/>
      <c r="Q241" s="120"/>
    </row>
    <row r="242" spans="6:17" x14ac:dyDescent="0.25">
      <c r="F242" s="120"/>
      <c r="G242" s="121"/>
      <c r="H242" s="120"/>
      <c r="I242" s="121"/>
      <c r="J242" s="121"/>
      <c r="K242" s="53"/>
      <c r="L242" s="120"/>
      <c r="M242" s="120"/>
      <c r="N242" s="120"/>
      <c r="O242" s="120"/>
      <c r="P242" s="120"/>
      <c r="Q242" s="120"/>
    </row>
    <row r="243" spans="6:17" x14ac:dyDescent="0.25">
      <c r="F243" s="120"/>
      <c r="G243" s="121"/>
      <c r="H243" s="120"/>
      <c r="I243" s="121"/>
      <c r="J243" s="121"/>
      <c r="K243" s="53"/>
      <c r="L243" s="120"/>
      <c r="M243" s="120"/>
      <c r="N243" s="120"/>
      <c r="O243" s="120"/>
      <c r="P243" s="120"/>
      <c r="Q243" s="120"/>
    </row>
    <row r="244" spans="6:17" x14ac:dyDescent="0.25">
      <c r="F244" s="120"/>
      <c r="G244" s="121"/>
      <c r="H244" s="120"/>
      <c r="I244" s="121"/>
      <c r="J244" s="121"/>
      <c r="K244" s="53"/>
      <c r="L244" s="120"/>
      <c r="M244" s="120"/>
      <c r="N244" s="120"/>
      <c r="O244" s="120"/>
      <c r="P244" s="120"/>
      <c r="Q244" s="120"/>
    </row>
    <row r="245" spans="6:17" x14ac:dyDescent="0.25">
      <c r="F245" s="120"/>
      <c r="G245" s="121"/>
      <c r="H245" s="120"/>
      <c r="I245" s="121"/>
      <c r="J245" s="121"/>
      <c r="K245" s="53"/>
      <c r="L245" s="120"/>
      <c r="M245" s="120"/>
      <c r="N245" s="120"/>
      <c r="O245" s="120"/>
      <c r="P245" s="120"/>
      <c r="Q245" s="120"/>
    </row>
    <row r="246" spans="6:17" x14ac:dyDescent="0.25">
      <c r="F246" s="120"/>
      <c r="G246" s="121"/>
      <c r="H246" s="120"/>
      <c r="I246" s="121"/>
      <c r="J246" s="121"/>
      <c r="K246" s="53"/>
      <c r="L246" s="120"/>
      <c r="M246" s="120"/>
      <c r="N246" s="120"/>
      <c r="O246" s="120"/>
      <c r="P246" s="120"/>
      <c r="Q246" s="120"/>
    </row>
    <row r="247" spans="6:17" x14ac:dyDescent="0.25">
      <c r="F247" s="120"/>
      <c r="G247" s="121"/>
      <c r="H247" s="120"/>
      <c r="I247" s="121"/>
      <c r="J247" s="121"/>
      <c r="K247" s="53"/>
      <c r="L247" s="120"/>
      <c r="M247" s="120"/>
      <c r="N247" s="120"/>
      <c r="O247" s="120"/>
      <c r="P247" s="120"/>
      <c r="Q247" s="120"/>
    </row>
    <row r="248" spans="6:17" x14ac:dyDescent="0.25">
      <c r="F248" s="120"/>
      <c r="G248" s="121"/>
      <c r="H248" s="120"/>
      <c r="I248" s="121"/>
      <c r="J248" s="121"/>
      <c r="K248" s="53"/>
      <c r="L248" s="120"/>
      <c r="M248" s="120"/>
      <c r="N248" s="120"/>
      <c r="O248" s="120"/>
      <c r="P248" s="120"/>
      <c r="Q248" s="120"/>
    </row>
    <row r="249" spans="6:17" x14ac:dyDescent="0.25">
      <c r="F249" s="120"/>
      <c r="G249" s="121"/>
      <c r="H249" s="120"/>
      <c r="I249" s="121"/>
      <c r="J249" s="121"/>
      <c r="K249" s="53"/>
      <c r="L249" s="120"/>
      <c r="M249" s="120"/>
      <c r="N249" s="120"/>
      <c r="O249" s="120"/>
      <c r="P249" s="120"/>
      <c r="Q249" s="120"/>
    </row>
    <row r="250" spans="6:17" x14ac:dyDescent="0.25">
      <c r="F250" s="120"/>
      <c r="G250" s="121"/>
      <c r="H250" s="120"/>
      <c r="I250" s="121"/>
      <c r="J250" s="121"/>
      <c r="K250" s="53"/>
      <c r="L250" s="120"/>
      <c r="M250" s="120"/>
      <c r="N250" s="120"/>
      <c r="O250" s="120"/>
      <c r="P250" s="120"/>
      <c r="Q250" s="120"/>
    </row>
    <row r="251" spans="6:17" x14ac:dyDescent="0.25">
      <c r="F251" s="120"/>
      <c r="G251" s="121"/>
      <c r="H251" s="120"/>
      <c r="I251" s="121"/>
      <c r="J251" s="121"/>
      <c r="K251" s="53"/>
      <c r="L251" s="120"/>
      <c r="M251" s="120"/>
      <c r="N251" s="120"/>
      <c r="O251" s="120"/>
      <c r="P251" s="120"/>
      <c r="Q251" s="120"/>
    </row>
    <row r="252" spans="6:17" x14ac:dyDescent="0.25">
      <c r="F252" s="120"/>
      <c r="G252" s="121"/>
      <c r="H252" s="120"/>
      <c r="I252" s="121"/>
      <c r="J252" s="121"/>
      <c r="K252" s="53"/>
      <c r="L252" s="120"/>
      <c r="M252" s="120"/>
      <c r="N252" s="120"/>
      <c r="O252" s="120"/>
      <c r="P252" s="120"/>
      <c r="Q252" s="120"/>
    </row>
    <row r="253" spans="6:17" x14ac:dyDescent="0.25">
      <c r="F253" s="120"/>
      <c r="G253" s="121"/>
      <c r="H253" s="120"/>
      <c r="I253" s="121"/>
      <c r="J253" s="121"/>
      <c r="K253" s="53"/>
      <c r="L253" s="120"/>
      <c r="M253" s="120"/>
      <c r="N253" s="120"/>
      <c r="O253" s="120"/>
      <c r="P253" s="120"/>
      <c r="Q253" s="120"/>
    </row>
    <row r="254" spans="6:17" x14ac:dyDescent="0.25">
      <c r="F254" s="120"/>
      <c r="G254" s="121"/>
      <c r="H254" s="120"/>
      <c r="I254" s="121"/>
      <c r="J254" s="121"/>
      <c r="K254" s="53"/>
      <c r="L254" s="120"/>
      <c r="M254" s="120"/>
      <c r="N254" s="120"/>
      <c r="O254" s="120"/>
      <c r="P254" s="120"/>
      <c r="Q254" s="120"/>
    </row>
    <row r="255" spans="6:17" x14ac:dyDescent="0.25">
      <c r="F255" s="120"/>
      <c r="G255" s="121"/>
      <c r="H255" s="120"/>
      <c r="I255" s="121"/>
      <c r="J255" s="121"/>
      <c r="K255" s="53"/>
      <c r="L255" s="120"/>
      <c r="M255" s="120"/>
      <c r="N255" s="120"/>
      <c r="O255" s="120"/>
      <c r="P255" s="120"/>
      <c r="Q255" s="120"/>
    </row>
    <row r="256" spans="6:17" x14ac:dyDescent="0.25">
      <c r="F256" s="120"/>
      <c r="G256" s="121"/>
      <c r="H256" s="120"/>
      <c r="I256" s="121"/>
      <c r="J256" s="121"/>
      <c r="K256" s="53"/>
      <c r="L256" s="120"/>
      <c r="M256" s="120"/>
      <c r="N256" s="120"/>
      <c r="O256" s="120"/>
      <c r="P256" s="120"/>
      <c r="Q256" s="120"/>
    </row>
    <row r="257" spans="6:17" x14ac:dyDescent="0.25">
      <c r="F257" s="120"/>
      <c r="G257" s="121"/>
      <c r="H257" s="120"/>
      <c r="I257" s="121"/>
      <c r="J257" s="121"/>
      <c r="K257" s="53"/>
      <c r="L257" s="120"/>
      <c r="M257" s="120"/>
      <c r="N257" s="120"/>
      <c r="O257" s="120"/>
      <c r="P257" s="120"/>
      <c r="Q257" s="120"/>
    </row>
    <row r="258" spans="6:17" x14ac:dyDescent="0.25">
      <c r="F258" s="120"/>
      <c r="G258" s="121"/>
      <c r="H258" s="120"/>
      <c r="I258" s="121"/>
      <c r="J258" s="121"/>
      <c r="K258" s="53"/>
      <c r="L258" s="120"/>
      <c r="M258" s="120"/>
      <c r="N258" s="120"/>
      <c r="O258" s="120"/>
      <c r="P258" s="120"/>
      <c r="Q258" s="120"/>
    </row>
    <row r="259" spans="6:17" x14ac:dyDescent="0.25">
      <c r="F259" s="120"/>
      <c r="G259" s="121"/>
      <c r="H259" s="120"/>
      <c r="I259" s="121"/>
      <c r="J259" s="121"/>
      <c r="K259" s="53"/>
      <c r="L259" s="120"/>
      <c r="M259" s="120"/>
      <c r="N259" s="120"/>
      <c r="O259" s="120"/>
      <c r="P259" s="120"/>
      <c r="Q259" s="120"/>
    </row>
    <row r="260" spans="6:17" x14ac:dyDescent="0.25">
      <c r="F260" s="120"/>
      <c r="G260" s="121"/>
      <c r="H260" s="120"/>
      <c r="I260" s="121"/>
      <c r="J260" s="121"/>
      <c r="K260" s="53"/>
      <c r="L260" s="120"/>
      <c r="M260" s="120"/>
      <c r="N260" s="120"/>
      <c r="O260" s="120"/>
      <c r="P260" s="120"/>
      <c r="Q260" s="120"/>
    </row>
    <row r="261" spans="6:17" x14ac:dyDescent="0.25">
      <c r="F261" s="120"/>
      <c r="G261" s="121"/>
      <c r="H261" s="120"/>
      <c r="I261" s="121"/>
      <c r="J261" s="121"/>
      <c r="K261" s="53"/>
      <c r="L261" s="120"/>
      <c r="M261" s="120"/>
      <c r="N261" s="120"/>
      <c r="O261" s="120"/>
      <c r="P261" s="120"/>
      <c r="Q261" s="120"/>
    </row>
    <row r="262" spans="6:17" x14ac:dyDescent="0.25">
      <c r="F262" s="120"/>
      <c r="G262" s="121"/>
      <c r="H262" s="120"/>
      <c r="I262" s="121"/>
      <c r="J262" s="121"/>
      <c r="K262" s="53"/>
      <c r="L262" s="120"/>
      <c r="M262" s="120"/>
      <c r="N262" s="120"/>
      <c r="O262" s="120"/>
      <c r="P262" s="120"/>
      <c r="Q262" s="120"/>
    </row>
    <row r="263" spans="6:17" x14ac:dyDescent="0.25">
      <c r="F263" s="120"/>
      <c r="G263" s="121"/>
      <c r="H263" s="120"/>
      <c r="I263" s="121"/>
      <c r="J263" s="121"/>
      <c r="K263" s="53"/>
      <c r="L263" s="120"/>
      <c r="M263" s="120"/>
      <c r="N263" s="120"/>
      <c r="O263" s="120"/>
      <c r="P263" s="120"/>
      <c r="Q263" s="120"/>
    </row>
    <row r="264" spans="6:17" x14ac:dyDescent="0.25">
      <c r="F264" s="120"/>
      <c r="G264" s="121"/>
      <c r="H264" s="120"/>
      <c r="I264" s="121"/>
      <c r="J264" s="121"/>
      <c r="K264" s="53"/>
      <c r="L264" s="120"/>
      <c r="M264" s="120"/>
      <c r="N264" s="120"/>
      <c r="O264" s="120"/>
      <c r="P264" s="120"/>
      <c r="Q264" s="120"/>
    </row>
    <row r="265" spans="6:17" x14ac:dyDescent="0.25">
      <c r="F265" s="120"/>
      <c r="G265" s="121"/>
      <c r="H265" s="120"/>
      <c r="I265" s="121"/>
      <c r="J265" s="121"/>
      <c r="K265" s="53"/>
      <c r="L265" s="120"/>
      <c r="M265" s="120"/>
      <c r="N265" s="120"/>
      <c r="O265" s="120"/>
      <c r="P265" s="120"/>
      <c r="Q265" s="120"/>
    </row>
    <row r="266" spans="6:17" x14ac:dyDescent="0.25">
      <c r="F266" s="120"/>
      <c r="G266" s="121"/>
      <c r="H266" s="120"/>
      <c r="I266" s="121"/>
      <c r="J266" s="121"/>
      <c r="K266" s="53"/>
      <c r="L266" s="120"/>
      <c r="M266" s="120"/>
      <c r="N266" s="120"/>
      <c r="O266" s="120"/>
      <c r="P266" s="120"/>
      <c r="Q266" s="120"/>
    </row>
    <row r="267" spans="6:17" x14ac:dyDescent="0.25">
      <c r="F267" s="120"/>
      <c r="G267" s="121"/>
      <c r="H267" s="120"/>
      <c r="I267" s="121"/>
      <c r="J267" s="121"/>
      <c r="K267" s="53"/>
      <c r="L267" s="120"/>
      <c r="M267" s="120"/>
      <c r="N267" s="120"/>
      <c r="O267" s="120"/>
      <c r="P267" s="120"/>
      <c r="Q267" s="120"/>
    </row>
    <row r="268" spans="6:17" x14ac:dyDescent="0.25">
      <c r="F268" s="120"/>
      <c r="G268" s="121"/>
      <c r="H268" s="120"/>
      <c r="I268" s="121"/>
      <c r="J268" s="121"/>
      <c r="K268" s="53"/>
      <c r="L268" s="120"/>
      <c r="M268" s="120"/>
      <c r="N268" s="120"/>
      <c r="O268" s="120"/>
      <c r="P268" s="120"/>
      <c r="Q268" s="120"/>
    </row>
    <row r="269" spans="6:17" x14ac:dyDescent="0.25">
      <c r="F269" s="120"/>
      <c r="G269" s="121"/>
      <c r="H269" s="120"/>
      <c r="I269" s="121"/>
      <c r="J269" s="121"/>
      <c r="K269" s="53"/>
      <c r="L269" s="120"/>
      <c r="M269" s="120"/>
      <c r="N269" s="120"/>
      <c r="O269" s="120"/>
      <c r="P269" s="120"/>
      <c r="Q269" s="120"/>
    </row>
    <row r="270" spans="6:17" x14ac:dyDescent="0.25">
      <c r="F270" s="120"/>
      <c r="G270" s="121"/>
      <c r="H270" s="120"/>
      <c r="I270" s="121"/>
      <c r="J270" s="121"/>
      <c r="K270" s="53"/>
      <c r="L270" s="120"/>
      <c r="M270" s="120"/>
      <c r="N270" s="120"/>
      <c r="O270" s="120"/>
      <c r="P270" s="120"/>
      <c r="Q270" s="120"/>
    </row>
    <row r="271" spans="6:17" x14ac:dyDescent="0.25">
      <c r="F271" s="120"/>
      <c r="G271" s="121"/>
      <c r="H271" s="120"/>
      <c r="I271" s="121"/>
      <c r="J271" s="121"/>
      <c r="K271" s="53"/>
      <c r="L271" s="120"/>
      <c r="M271" s="120"/>
      <c r="N271" s="120"/>
      <c r="O271" s="120"/>
      <c r="P271" s="120"/>
      <c r="Q271" s="120"/>
    </row>
    <row r="272" spans="6:17" x14ac:dyDescent="0.25">
      <c r="F272" s="120"/>
      <c r="G272" s="121"/>
      <c r="H272" s="120"/>
      <c r="I272" s="121"/>
      <c r="J272" s="121"/>
      <c r="K272" s="53"/>
      <c r="L272" s="120"/>
      <c r="M272" s="120"/>
      <c r="N272" s="120"/>
      <c r="O272" s="120"/>
      <c r="P272" s="120"/>
      <c r="Q272" s="120"/>
    </row>
    <row r="273" spans="6:17" x14ac:dyDescent="0.25">
      <c r="F273" s="120"/>
      <c r="G273" s="121"/>
      <c r="H273" s="120"/>
      <c r="I273" s="121"/>
      <c r="J273" s="121"/>
      <c r="K273" s="53"/>
      <c r="L273" s="120"/>
      <c r="M273" s="120"/>
      <c r="N273" s="120"/>
      <c r="O273" s="120"/>
      <c r="P273" s="120"/>
      <c r="Q273" s="120"/>
    </row>
    <row r="274" spans="6:17" x14ac:dyDescent="0.25">
      <c r="F274" s="120"/>
      <c r="G274" s="121"/>
      <c r="H274" s="120"/>
      <c r="I274" s="121"/>
      <c r="J274" s="121"/>
      <c r="K274" s="53"/>
      <c r="L274" s="120"/>
      <c r="M274" s="120"/>
      <c r="N274" s="120"/>
      <c r="O274" s="120"/>
      <c r="P274" s="120"/>
      <c r="Q274" s="120"/>
    </row>
    <row r="275" spans="6:17" x14ac:dyDescent="0.25">
      <c r="F275" s="120"/>
      <c r="G275" s="121"/>
      <c r="H275" s="120"/>
      <c r="I275" s="121"/>
      <c r="J275" s="121"/>
      <c r="K275" s="53"/>
      <c r="L275" s="120"/>
      <c r="M275" s="120"/>
      <c r="N275" s="120"/>
      <c r="O275" s="120"/>
      <c r="P275" s="120"/>
      <c r="Q275" s="120"/>
    </row>
    <row r="276" spans="6:17" x14ac:dyDescent="0.25">
      <c r="F276" s="120"/>
      <c r="G276" s="121"/>
      <c r="H276" s="120"/>
      <c r="I276" s="121"/>
      <c r="J276" s="121"/>
      <c r="K276" s="53"/>
      <c r="L276" s="120"/>
      <c r="M276" s="120"/>
      <c r="N276" s="120"/>
      <c r="O276" s="120"/>
      <c r="P276" s="120"/>
      <c r="Q276" s="120"/>
    </row>
    <row r="277" spans="6:17" x14ac:dyDescent="0.25">
      <c r="F277" s="120"/>
      <c r="G277" s="121"/>
      <c r="H277" s="120"/>
      <c r="I277" s="121"/>
      <c r="J277" s="121"/>
      <c r="K277" s="53"/>
      <c r="L277" s="120"/>
      <c r="M277" s="120"/>
      <c r="N277" s="120"/>
      <c r="O277" s="120"/>
      <c r="P277" s="120"/>
      <c r="Q277" s="120"/>
    </row>
    <row r="278" spans="6:17" x14ac:dyDescent="0.25">
      <c r="F278" s="120"/>
      <c r="G278" s="121"/>
      <c r="H278" s="120"/>
      <c r="I278" s="121"/>
      <c r="J278" s="121"/>
      <c r="K278" s="53"/>
      <c r="L278" s="120"/>
      <c r="M278" s="120"/>
      <c r="N278" s="120"/>
      <c r="O278" s="120"/>
      <c r="P278" s="120"/>
      <c r="Q278" s="120"/>
    </row>
    <row r="279" spans="6:17" x14ac:dyDescent="0.25">
      <c r="F279" s="120"/>
      <c r="G279" s="121"/>
      <c r="H279" s="120"/>
      <c r="I279" s="121"/>
      <c r="J279" s="121"/>
      <c r="K279" s="53"/>
      <c r="L279" s="120"/>
      <c r="M279" s="120"/>
      <c r="N279" s="120"/>
      <c r="O279" s="120"/>
      <c r="P279" s="120"/>
      <c r="Q279" s="120"/>
    </row>
    <row r="280" spans="6:17" x14ac:dyDescent="0.25">
      <c r="F280" s="120"/>
      <c r="G280" s="121"/>
      <c r="H280" s="120"/>
      <c r="I280" s="121"/>
      <c r="J280" s="121"/>
      <c r="K280" s="53"/>
      <c r="L280" s="120"/>
      <c r="M280" s="120"/>
      <c r="N280" s="120"/>
      <c r="O280" s="120"/>
      <c r="P280" s="120"/>
      <c r="Q280" s="120"/>
    </row>
    <row r="281" spans="6:17" x14ac:dyDescent="0.25">
      <c r="F281" s="120"/>
      <c r="G281" s="121"/>
      <c r="H281" s="120"/>
      <c r="I281" s="121"/>
      <c r="J281" s="121"/>
      <c r="K281" s="53"/>
      <c r="L281" s="120"/>
      <c r="M281" s="120"/>
      <c r="N281" s="120"/>
      <c r="O281" s="120"/>
      <c r="P281" s="120"/>
      <c r="Q281" s="120"/>
    </row>
    <row r="282" spans="6:17" x14ac:dyDescent="0.25">
      <c r="F282" s="120"/>
      <c r="G282" s="121"/>
      <c r="H282" s="120"/>
      <c r="I282" s="121"/>
      <c r="J282" s="121"/>
      <c r="K282" s="53"/>
      <c r="L282" s="120"/>
      <c r="M282" s="120"/>
      <c r="N282" s="120"/>
      <c r="O282" s="120"/>
      <c r="P282" s="120"/>
      <c r="Q282" s="120"/>
    </row>
    <row r="283" spans="6:17" x14ac:dyDescent="0.25">
      <c r="F283" s="120"/>
      <c r="G283" s="121"/>
      <c r="H283" s="120"/>
      <c r="I283" s="121"/>
      <c r="J283" s="121"/>
      <c r="K283" s="53"/>
      <c r="L283" s="120"/>
      <c r="M283" s="120"/>
      <c r="N283" s="120"/>
      <c r="O283" s="120"/>
      <c r="P283" s="120"/>
      <c r="Q283" s="120"/>
    </row>
    <row r="284" spans="6:17" x14ac:dyDescent="0.25">
      <c r="F284" s="120"/>
      <c r="G284" s="121"/>
      <c r="H284" s="120"/>
      <c r="I284" s="121"/>
      <c r="J284" s="121"/>
      <c r="K284" s="53"/>
      <c r="L284" s="120"/>
      <c r="M284" s="120"/>
      <c r="N284" s="120"/>
      <c r="O284" s="120"/>
      <c r="P284" s="120"/>
      <c r="Q284" s="120"/>
    </row>
    <row r="285" spans="6:17" x14ac:dyDescent="0.25">
      <c r="F285" s="120"/>
      <c r="G285" s="121"/>
      <c r="H285" s="120"/>
      <c r="I285" s="121"/>
      <c r="J285" s="121"/>
      <c r="K285" s="53"/>
      <c r="L285" s="120"/>
      <c r="M285" s="120"/>
      <c r="N285" s="120"/>
      <c r="O285" s="120"/>
      <c r="P285" s="120"/>
      <c r="Q285" s="120"/>
    </row>
    <row r="286" spans="6:17" x14ac:dyDescent="0.25">
      <c r="F286" s="120"/>
      <c r="G286" s="121"/>
      <c r="H286" s="120"/>
      <c r="I286" s="121"/>
      <c r="J286" s="121"/>
      <c r="K286" s="53"/>
      <c r="L286" s="120"/>
      <c r="M286" s="120"/>
      <c r="N286" s="120"/>
      <c r="O286" s="120"/>
      <c r="P286" s="120"/>
      <c r="Q286" s="120"/>
    </row>
    <row r="287" spans="6:17" x14ac:dyDescent="0.25">
      <c r="F287" s="120"/>
      <c r="G287" s="121"/>
      <c r="H287" s="120"/>
      <c r="I287" s="121"/>
      <c r="J287" s="121"/>
      <c r="K287" s="53"/>
      <c r="L287" s="120"/>
      <c r="M287" s="120"/>
      <c r="N287" s="120"/>
      <c r="O287" s="120"/>
      <c r="P287" s="120"/>
      <c r="Q287" s="120"/>
    </row>
    <row r="288" spans="6:17" x14ac:dyDescent="0.25">
      <c r="F288" s="120"/>
      <c r="G288" s="121"/>
      <c r="H288" s="120"/>
      <c r="I288" s="121"/>
      <c r="J288" s="121"/>
      <c r="K288" s="53"/>
      <c r="L288" s="120"/>
      <c r="M288" s="120"/>
      <c r="N288" s="120"/>
      <c r="O288" s="120"/>
      <c r="P288" s="120"/>
      <c r="Q288" s="120"/>
    </row>
    <row r="289" spans="6:17" x14ac:dyDescent="0.25">
      <c r="F289" s="120"/>
      <c r="G289" s="121"/>
      <c r="H289" s="120"/>
      <c r="I289" s="121"/>
      <c r="J289" s="121"/>
      <c r="K289" s="53"/>
      <c r="L289" s="120"/>
      <c r="M289" s="120"/>
      <c r="N289" s="120"/>
      <c r="O289" s="120"/>
      <c r="P289" s="120"/>
      <c r="Q289" s="120"/>
    </row>
    <row r="290" spans="6:17" x14ac:dyDescent="0.25">
      <c r="F290" s="120"/>
      <c r="G290" s="121"/>
      <c r="H290" s="120"/>
      <c r="I290" s="121"/>
      <c r="J290" s="121"/>
      <c r="K290" s="53"/>
      <c r="L290" s="120"/>
      <c r="M290" s="120"/>
      <c r="N290" s="120"/>
      <c r="O290" s="120"/>
      <c r="P290" s="120"/>
      <c r="Q290" s="120"/>
    </row>
    <row r="291" spans="6:17" x14ac:dyDescent="0.25">
      <c r="F291" s="120"/>
      <c r="G291" s="121"/>
      <c r="H291" s="120"/>
      <c r="I291" s="121"/>
      <c r="J291" s="121"/>
      <c r="K291" s="53"/>
      <c r="L291" s="120"/>
      <c r="M291" s="120"/>
      <c r="N291" s="120"/>
      <c r="O291" s="120"/>
      <c r="P291" s="120"/>
      <c r="Q291" s="120"/>
    </row>
    <row r="292" spans="6:17" x14ac:dyDescent="0.25">
      <c r="F292" s="120"/>
      <c r="G292" s="121"/>
      <c r="H292" s="120"/>
      <c r="I292" s="121"/>
      <c r="J292" s="121"/>
      <c r="K292" s="53"/>
      <c r="L292" s="120"/>
      <c r="M292" s="120"/>
      <c r="N292" s="120"/>
      <c r="O292" s="120"/>
      <c r="P292" s="120"/>
      <c r="Q292" s="120"/>
    </row>
    <row r="293" spans="6:17" x14ac:dyDescent="0.25">
      <c r="F293" s="120"/>
      <c r="G293" s="121"/>
      <c r="H293" s="120"/>
      <c r="I293" s="121"/>
      <c r="J293" s="121"/>
      <c r="K293" s="53"/>
      <c r="L293" s="120"/>
      <c r="M293" s="120"/>
      <c r="N293" s="120"/>
      <c r="O293" s="120"/>
      <c r="P293" s="120"/>
      <c r="Q293" s="120"/>
    </row>
    <row r="294" spans="6:17" x14ac:dyDescent="0.25">
      <c r="F294" s="120"/>
      <c r="G294" s="121"/>
      <c r="H294" s="120"/>
      <c r="I294" s="121"/>
      <c r="J294" s="121"/>
      <c r="K294" s="53"/>
      <c r="L294" s="120"/>
      <c r="M294" s="120"/>
      <c r="N294" s="120"/>
      <c r="O294" s="120"/>
      <c r="P294" s="120"/>
      <c r="Q294" s="120"/>
    </row>
    <row r="295" spans="6:17" x14ac:dyDescent="0.25">
      <c r="F295" s="120"/>
      <c r="G295" s="121"/>
      <c r="H295" s="120"/>
      <c r="I295" s="121"/>
      <c r="J295" s="121"/>
      <c r="K295" s="53"/>
      <c r="L295" s="120"/>
      <c r="M295" s="120"/>
      <c r="N295" s="120"/>
      <c r="O295" s="120"/>
      <c r="P295" s="120"/>
      <c r="Q295" s="120"/>
    </row>
    <row r="296" spans="6:17" x14ac:dyDescent="0.25">
      <c r="F296" s="120"/>
      <c r="G296" s="121"/>
      <c r="H296" s="120"/>
      <c r="I296" s="121"/>
      <c r="J296" s="121"/>
      <c r="K296" s="53"/>
      <c r="L296" s="120"/>
      <c r="M296" s="120"/>
      <c r="N296" s="120"/>
      <c r="O296" s="120"/>
      <c r="P296" s="120"/>
      <c r="Q296" s="120"/>
    </row>
    <row r="297" spans="6:17" x14ac:dyDescent="0.25">
      <c r="F297" s="120"/>
      <c r="G297" s="121"/>
      <c r="H297" s="120"/>
      <c r="I297" s="121"/>
      <c r="J297" s="121"/>
      <c r="K297" s="53"/>
      <c r="L297" s="120"/>
      <c r="M297" s="120"/>
      <c r="N297" s="120"/>
      <c r="O297" s="120"/>
      <c r="P297" s="120"/>
      <c r="Q297" s="120"/>
    </row>
    <row r="298" spans="6:17" x14ac:dyDescent="0.25">
      <c r="F298" s="120"/>
      <c r="G298" s="121"/>
      <c r="H298" s="120"/>
      <c r="I298" s="121"/>
      <c r="J298" s="121"/>
      <c r="K298" s="53"/>
      <c r="L298" s="120"/>
      <c r="M298" s="120"/>
      <c r="N298" s="120"/>
      <c r="O298" s="120"/>
      <c r="P298" s="120"/>
      <c r="Q298" s="120"/>
    </row>
    <row r="299" spans="6:17" x14ac:dyDescent="0.25">
      <c r="F299" s="120"/>
      <c r="G299" s="121"/>
      <c r="H299" s="120"/>
      <c r="I299" s="121"/>
      <c r="J299" s="121"/>
      <c r="K299" s="53"/>
      <c r="L299" s="120"/>
      <c r="M299" s="120"/>
      <c r="N299" s="120"/>
      <c r="O299" s="120"/>
      <c r="P299" s="120"/>
      <c r="Q299" s="120"/>
    </row>
    <row r="300" spans="6:17" x14ac:dyDescent="0.25">
      <c r="F300" s="120"/>
      <c r="G300" s="121"/>
      <c r="H300" s="120"/>
      <c r="I300" s="121"/>
      <c r="J300" s="121"/>
      <c r="K300" s="53"/>
      <c r="L300" s="120"/>
      <c r="M300" s="120"/>
      <c r="N300" s="120"/>
      <c r="O300" s="120"/>
      <c r="P300" s="120"/>
      <c r="Q300" s="120"/>
    </row>
    <row r="301" spans="6:17" x14ac:dyDescent="0.25">
      <c r="F301" s="120"/>
      <c r="G301" s="121"/>
      <c r="H301" s="120"/>
      <c r="I301" s="121"/>
      <c r="J301" s="121"/>
      <c r="K301" s="53"/>
      <c r="L301" s="120"/>
      <c r="M301" s="120"/>
      <c r="N301" s="120"/>
      <c r="O301" s="120"/>
      <c r="P301" s="120"/>
      <c r="Q301" s="120"/>
    </row>
    <row r="302" spans="6:17" x14ac:dyDescent="0.25">
      <c r="F302" s="120"/>
      <c r="G302" s="121"/>
      <c r="H302" s="120"/>
      <c r="I302" s="121"/>
      <c r="J302" s="121"/>
      <c r="K302" s="53"/>
      <c r="L302" s="120"/>
      <c r="M302" s="120"/>
      <c r="N302" s="120"/>
      <c r="O302" s="120"/>
      <c r="P302" s="120"/>
      <c r="Q302" s="120"/>
    </row>
    <row r="303" spans="6:17" x14ac:dyDescent="0.25">
      <c r="F303" s="120"/>
      <c r="G303" s="121"/>
      <c r="H303" s="120"/>
      <c r="I303" s="121"/>
      <c r="J303" s="121"/>
      <c r="K303" s="53"/>
      <c r="L303" s="120"/>
      <c r="M303" s="120"/>
      <c r="N303" s="120"/>
      <c r="O303" s="120"/>
      <c r="P303" s="120"/>
      <c r="Q303" s="120"/>
    </row>
    <row r="304" spans="6:17" x14ac:dyDescent="0.25">
      <c r="F304" s="120"/>
      <c r="G304" s="121"/>
      <c r="H304" s="120"/>
      <c r="I304" s="121"/>
      <c r="J304" s="121"/>
      <c r="K304" s="53"/>
      <c r="L304" s="120"/>
      <c r="M304" s="120"/>
      <c r="N304" s="120"/>
      <c r="O304" s="120"/>
      <c r="P304" s="120"/>
      <c r="Q304" s="120"/>
    </row>
    <row r="305" spans="6:17" x14ac:dyDescent="0.25">
      <c r="F305" s="120"/>
      <c r="G305" s="121"/>
      <c r="H305" s="120"/>
      <c r="I305" s="121"/>
      <c r="J305" s="121"/>
      <c r="K305" s="53"/>
      <c r="L305" s="120"/>
      <c r="M305" s="120"/>
      <c r="N305" s="120"/>
      <c r="O305" s="120"/>
      <c r="P305" s="120"/>
      <c r="Q305" s="120"/>
    </row>
    <row r="306" spans="6:17" x14ac:dyDescent="0.25">
      <c r="F306" s="120"/>
      <c r="G306" s="121"/>
      <c r="H306" s="120"/>
      <c r="I306" s="121"/>
      <c r="J306" s="121"/>
      <c r="K306" s="53"/>
      <c r="L306" s="120"/>
      <c r="M306" s="120"/>
      <c r="N306" s="120"/>
      <c r="O306" s="120"/>
      <c r="P306" s="120"/>
      <c r="Q306" s="120"/>
    </row>
    <row r="307" spans="6:17" x14ac:dyDescent="0.25">
      <c r="F307" s="120"/>
      <c r="G307" s="121"/>
      <c r="H307" s="120"/>
      <c r="I307" s="121"/>
      <c r="J307" s="121"/>
      <c r="K307" s="53"/>
      <c r="L307" s="120"/>
      <c r="M307" s="120"/>
      <c r="N307" s="120"/>
      <c r="O307" s="120"/>
      <c r="P307" s="120"/>
      <c r="Q307" s="120"/>
    </row>
    <row r="308" spans="6:17" x14ac:dyDescent="0.25">
      <c r="F308" s="120"/>
      <c r="G308" s="121"/>
      <c r="H308" s="120"/>
      <c r="I308" s="121"/>
      <c r="J308" s="121"/>
      <c r="K308" s="53"/>
      <c r="L308" s="120"/>
      <c r="M308" s="120"/>
      <c r="N308" s="120"/>
      <c r="O308" s="120"/>
      <c r="P308" s="120"/>
      <c r="Q308" s="120"/>
    </row>
    <row r="309" spans="6:17" x14ac:dyDescent="0.25">
      <c r="F309" s="120"/>
      <c r="G309" s="121"/>
      <c r="H309" s="120"/>
      <c r="I309" s="121"/>
      <c r="J309" s="121"/>
      <c r="K309" s="53"/>
      <c r="L309" s="120"/>
      <c r="M309" s="120"/>
      <c r="N309" s="120"/>
      <c r="O309" s="120"/>
      <c r="P309" s="120"/>
      <c r="Q309" s="120"/>
    </row>
    <row r="310" spans="6:17" x14ac:dyDescent="0.25">
      <c r="F310" s="120"/>
      <c r="G310" s="121"/>
      <c r="H310" s="120"/>
      <c r="I310" s="121"/>
      <c r="J310" s="121"/>
      <c r="K310" s="53"/>
      <c r="L310" s="120"/>
      <c r="M310" s="120"/>
      <c r="N310" s="120"/>
      <c r="O310" s="120"/>
      <c r="P310" s="120"/>
      <c r="Q310" s="120"/>
    </row>
    <row r="311" spans="6:17" x14ac:dyDescent="0.25">
      <c r="F311" s="120"/>
      <c r="G311" s="121"/>
      <c r="H311" s="120"/>
      <c r="I311" s="121"/>
      <c r="J311" s="121"/>
      <c r="K311" s="53"/>
      <c r="L311" s="120"/>
      <c r="M311" s="120"/>
      <c r="N311" s="120"/>
      <c r="O311" s="120"/>
      <c r="P311" s="120"/>
      <c r="Q311" s="120"/>
    </row>
    <row r="312" spans="6:17" x14ac:dyDescent="0.25">
      <c r="F312" s="120"/>
      <c r="G312" s="121"/>
      <c r="H312" s="120"/>
      <c r="I312" s="121"/>
      <c r="J312" s="121"/>
      <c r="K312" s="53"/>
      <c r="L312" s="120"/>
      <c r="M312" s="120"/>
      <c r="N312" s="120"/>
      <c r="O312" s="120"/>
      <c r="P312" s="120"/>
      <c r="Q312" s="120"/>
    </row>
    <row r="313" spans="6:17" x14ac:dyDescent="0.25">
      <c r="F313" s="120"/>
      <c r="G313" s="121"/>
      <c r="H313" s="120"/>
      <c r="I313" s="121"/>
      <c r="J313" s="121"/>
      <c r="K313" s="53"/>
      <c r="L313" s="120"/>
      <c r="M313" s="120"/>
      <c r="N313" s="120"/>
      <c r="O313" s="120"/>
      <c r="P313" s="120"/>
      <c r="Q313" s="120"/>
    </row>
    <row r="314" spans="6:17" x14ac:dyDescent="0.25">
      <c r="F314" s="120"/>
      <c r="G314" s="121"/>
      <c r="H314" s="120"/>
      <c r="I314" s="121"/>
      <c r="J314" s="121"/>
      <c r="K314" s="53"/>
      <c r="L314" s="120"/>
      <c r="M314" s="120"/>
      <c r="N314" s="120"/>
      <c r="O314" s="120"/>
      <c r="P314" s="120"/>
      <c r="Q314" s="120"/>
    </row>
    <row r="315" spans="6:17" x14ac:dyDescent="0.25">
      <c r="F315" s="120"/>
      <c r="G315" s="121"/>
      <c r="H315" s="120"/>
      <c r="I315" s="121"/>
      <c r="J315" s="121"/>
      <c r="K315" s="53"/>
      <c r="L315" s="120"/>
      <c r="M315" s="120"/>
      <c r="N315" s="120"/>
      <c r="O315" s="120"/>
      <c r="P315" s="120"/>
      <c r="Q315" s="120"/>
    </row>
    <row r="316" spans="6:17" x14ac:dyDescent="0.25">
      <c r="F316" s="120"/>
      <c r="G316" s="121"/>
      <c r="H316" s="120"/>
      <c r="I316" s="121"/>
      <c r="J316" s="121"/>
      <c r="K316" s="53"/>
      <c r="L316" s="120"/>
      <c r="M316" s="120"/>
      <c r="N316" s="120"/>
      <c r="O316" s="120"/>
      <c r="P316" s="120"/>
      <c r="Q316" s="120"/>
    </row>
    <row r="317" spans="6:17" x14ac:dyDescent="0.25">
      <c r="F317" s="120"/>
      <c r="G317" s="121"/>
      <c r="H317" s="120"/>
      <c r="I317" s="121"/>
      <c r="J317" s="121"/>
      <c r="K317" s="53"/>
      <c r="L317" s="120"/>
      <c r="M317" s="120"/>
      <c r="N317" s="120"/>
      <c r="O317" s="120"/>
      <c r="P317" s="120"/>
      <c r="Q317" s="120"/>
    </row>
    <row r="318" spans="6:17" x14ac:dyDescent="0.25">
      <c r="F318" s="120"/>
      <c r="G318" s="121"/>
      <c r="H318" s="120"/>
      <c r="I318" s="121"/>
      <c r="J318" s="121"/>
      <c r="K318" s="53"/>
      <c r="L318" s="120"/>
      <c r="M318" s="120"/>
      <c r="N318" s="120"/>
      <c r="O318" s="120"/>
      <c r="P318" s="120"/>
      <c r="Q318" s="120"/>
    </row>
    <row r="319" spans="6:17" x14ac:dyDescent="0.25">
      <c r="F319" s="120"/>
      <c r="G319" s="121"/>
      <c r="H319" s="120"/>
      <c r="I319" s="121"/>
      <c r="J319" s="121"/>
      <c r="K319" s="53"/>
      <c r="L319" s="120"/>
      <c r="M319" s="120"/>
      <c r="N319" s="120"/>
      <c r="O319" s="120"/>
      <c r="P319" s="120"/>
      <c r="Q319" s="120"/>
    </row>
    <row r="320" spans="6:17" x14ac:dyDescent="0.25">
      <c r="F320" s="120"/>
      <c r="G320" s="121"/>
      <c r="H320" s="120"/>
      <c r="I320" s="121"/>
      <c r="J320" s="121"/>
      <c r="K320" s="53"/>
      <c r="L320" s="120"/>
      <c r="M320" s="120"/>
      <c r="N320" s="120"/>
      <c r="O320" s="120"/>
      <c r="P320" s="120"/>
      <c r="Q320" s="120"/>
    </row>
    <row r="321" spans="6:17" x14ac:dyDescent="0.25">
      <c r="F321" s="120"/>
      <c r="G321" s="121"/>
      <c r="H321" s="120"/>
      <c r="I321" s="121"/>
      <c r="J321" s="121"/>
      <c r="K321" s="53"/>
      <c r="L321" s="120"/>
      <c r="M321" s="120"/>
      <c r="N321" s="120"/>
      <c r="O321" s="120"/>
      <c r="P321" s="120"/>
      <c r="Q321" s="120"/>
    </row>
    <row r="322" spans="6:17" x14ac:dyDescent="0.25">
      <c r="F322" s="120"/>
      <c r="G322" s="121"/>
      <c r="H322" s="120"/>
      <c r="I322" s="121"/>
      <c r="J322" s="121"/>
      <c r="K322" s="53"/>
      <c r="L322" s="120"/>
      <c r="M322" s="120"/>
      <c r="N322" s="120"/>
      <c r="O322" s="120"/>
      <c r="P322" s="120"/>
      <c r="Q322" s="120"/>
    </row>
    <row r="323" spans="6:17" x14ac:dyDescent="0.25">
      <c r="F323" s="120"/>
      <c r="G323" s="121"/>
      <c r="H323" s="120"/>
      <c r="I323" s="121"/>
      <c r="J323" s="121"/>
      <c r="K323" s="53"/>
      <c r="L323" s="120"/>
      <c r="M323" s="120"/>
      <c r="N323" s="120"/>
      <c r="O323" s="120"/>
      <c r="P323" s="120"/>
      <c r="Q323" s="120"/>
    </row>
    <row r="324" spans="6:17" x14ac:dyDescent="0.25">
      <c r="F324" s="120"/>
      <c r="G324" s="121"/>
      <c r="H324" s="120"/>
      <c r="I324" s="121"/>
      <c r="J324" s="121"/>
      <c r="K324" s="53"/>
      <c r="L324" s="120"/>
      <c r="M324" s="120"/>
      <c r="N324" s="120"/>
      <c r="O324" s="120"/>
      <c r="P324" s="120"/>
      <c r="Q324" s="120"/>
    </row>
    <row r="325" spans="6:17" x14ac:dyDescent="0.25">
      <c r="F325" s="120"/>
      <c r="G325" s="121"/>
      <c r="H325" s="120"/>
      <c r="I325" s="121"/>
      <c r="J325" s="121"/>
      <c r="K325" s="53"/>
      <c r="L325" s="120"/>
      <c r="M325" s="120"/>
      <c r="N325" s="120"/>
      <c r="O325" s="120"/>
      <c r="P325" s="120"/>
      <c r="Q325" s="120"/>
    </row>
    <row r="326" spans="6:17" x14ac:dyDescent="0.25">
      <c r="F326" s="120"/>
      <c r="G326" s="121"/>
      <c r="H326" s="120"/>
      <c r="I326" s="121"/>
      <c r="J326" s="121"/>
      <c r="K326" s="53"/>
      <c r="L326" s="120"/>
      <c r="M326" s="120"/>
      <c r="N326" s="120"/>
      <c r="O326" s="120"/>
      <c r="P326" s="120"/>
      <c r="Q326" s="120"/>
    </row>
    <row r="327" spans="6:17" x14ac:dyDescent="0.25">
      <c r="F327" s="120"/>
      <c r="G327" s="121"/>
      <c r="H327" s="120"/>
      <c r="I327" s="121"/>
      <c r="J327" s="121"/>
      <c r="K327" s="53"/>
      <c r="L327" s="120"/>
      <c r="M327" s="120"/>
      <c r="N327" s="120"/>
      <c r="O327" s="120"/>
      <c r="P327" s="120"/>
      <c r="Q327" s="120"/>
    </row>
    <row r="328" spans="6:17" x14ac:dyDescent="0.25">
      <c r="F328" s="120"/>
      <c r="G328" s="121"/>
      <c r="H328" s="120"/>
      <c r="I328" s="121"/>
      <c r="J328" s="121"/>
      <c r="K328" s="53"/>
      <c r="L328" s="120"/>
      <c r="M328" s="120"/>
      <c r="N328" s="120"/>
      <c r="O328" s="120"/>
      <c r="P328" s="120"/>
      <c r="Q328" s="120"/>
    </row>
    <row r="329" spans="6:17" x14ac:dyDescent="0.25">
      <c r="F329" s="120"/>
      <c r="G329" s="121"/>
      <c r="H329" s="120"/>
      <c r="I329" s="121"/>
      <c r="J329" s="121"/>
      <c r="K329" s="53"/>
      <c r="L329" s="120"/>
      <c r="M329" s="120"/>
      <c r="N329" s="120"/>
      <c r="O329" s="120"/>
      <c r="P329" s="120"/>
      <c r="Q329" s="120"/>
    </row>
    <row r="330" spans="6:17" x14ac:dyDescent="0.25">
      <c r="F330" s="120"/>
      <c r="G330" s="121"/>
      <c r="H330" s="120"/>
      <c r="I330" s="121"/>
      <c r="J330" s="121"/>
      <c r="K330" s="53"/>
      <c r="L330" s="120"/>
      <c r="M330" s="120"/>
      <c r="N330" s="120"/>
      <c r="O330" s="120"/>
      <c r="P330" s="120"/>
      <c r="Q330" s="120"/>
    </row>
    <row r="331" spans="6:17" x14ac:dyDescent="0.25">
      <c r="F331" s="120"/>
      <c r="G331" s="121"/>
      <c r="H331" s="120"/>
      <c r="I331" s="121"/>
      <c r="J331" s="121"/>
      <c r="K331" s="53"/>
      <c r="L331" s="120"/>
      <c r="M331" s="120"/>
      <c r="N331" s="120"/>
      <c r="O331" s="120"/>
      <c r="P331" s="120"/>
      <c r="Q331" s="120"/>
    </row>
    <row r="332" spans="6:17" x14ac:dyDescent="0.25">
      <c r="F332" s="120"/>
      <c r="G332" s="121"/>
      <c r="H332" s="120"/>
      <c r="I332" s="121"/>
      <c r="J332" s="121"/>
      <c r="K332" s="53"/>
      <c r="L332" s="120"/>
      <c r="M332" s="120"/>
      <c r="N332" s="120"/>
      <c r="O332" s="120"/>
      <c r="P332" s="120"/>
      <c r="Q332" s="120"/>
    </row>
    <row r="333" spans="6:17" x14ac:dyDescent="0.25">
      <c r="F333" s="120"/>
      <c r="G333" s="121"/>
      <c r="H333" s="120"/>
      <c r="I333" s="121"/>
      <c r="J333" s="121"/>
      <c r="K333" s="53"/>
      <c r="L333" s="120"/>
      <c r="M333" s="120"/>
      <c r="N333" s="120"/>
      <c r="O333" s="120"/>
      <c r="P333" s="120"/>
      <c r="Q333" s="120"/>
    </row>
    <row r="334" spans="6:17" x14ac:dyDescent="0.25">
      <c r="F334" s="120"/>
      <c r="G334" s="121"/>
      <c r="H334" s="120"/>
      <c r="I334" s="121"/>
      <c r="J334" s="121"/>
      <c r="K334" s="53"/>
      <c r="L334" s="120"/>
      <c r="M334" s="120"/>
      <c r="N334" s="120"/>
      <c r="O334" s="120"/>
      <c r="P334" s="120"/>
      <c r="Q334" s="120"/>
    </row>
    <row r="335" spans="6:17" x14ac:dyDescent="0.25">
      <c r="F335" s="120"/>
      <c r="G335" s="121"/>
      <c r="H335" s="120"/>
      <c r="I335" s="121"/>
      <c r="J335" s="121"/>
      <c r="K335" s="53"/>
      <c r="L335" s="120"/>
      <c r="M335" s="120"/>
      <c r="N335" s="120"/>
      <c r="O335" s="120"/>
      <c r="P335" s="120"/>
      <c r="Q335" s="120"/>
    </row>
    <row r="336" spans="6:17" x14ac:dyDescent="0.25">
      <c r="F336" s="120"/>
      <c r="G336" s="121"/>
      <c r="H336" s="120"/>
      <c r="I336" s="121"/>
      <c r="J336" s="121"/>
      <c r="K336" s="53"/>
      <c r="L336" s="120"/>
      <c r="M336" s="120"/>
      <c r="N336" s="120"/>
      <c r="O336" s="120"/>
      <c r="P336" s="120"/>
      <c r="Q336" s="120"/>
    </row>
    <row r="337" spans="6:17" x14ac:dyDescent="0.25">
      <c r="F337" s="120"/>
      <c r="G337" s="121"/>
      <c r="H337" s="120"/>
      <c r="I337" s="121"/>
      <c r="J337" s="121"/>
      <c r="K337" s="53"/>
      <c r="L337" s="120"/>
      <c r="M337" s="120"/>
      <c r="N337" s="120"/>
      <c r="O337" s="120"/>
      <c r="P337" s="120"/>
      <c r="Q337" s="120"/>
    </row>
    <row r="338" spans="6:17" x14ac:dyDescent="0.25">
      <c r="F338" s="120"/>
      <c r="G338" s="121"/>
      <c r="H338" s="120"/>
      <c r="I338" s="121"/>
      <c r="J338" s="121"/>
      <c r="K338" s="53"/>
      <c r="L338" s="120"/>
      <c r="M338" s="120"/>
      <c r="N338" s="120"/>
      <c r="O338" s="120"/>
      <c r="P338" s="120"/>
      <c r="Q338" s="120"/>
    </row>
    <row r="339" spans="6:17" x14ac:dyDescent="0.25">
      <c r="F339" s="120"/>
      <c r="G339" s="121"/>
      <c r="H339" s="120"/>
      <c r="I339" s="121"/>
      <c r="J339" s="121"/>
      <c r="K339" s="53"/>
      <c r="L339" s="120"/>
      <c r="M339" s="120"/>
      <c r="N339" s="120"/>
      <c r="O339" s="120"/>
      <c r="P339" s="120"/>
      <c r="Q339" s="120"/>
    </row>
    <row r="340" spans="6:17" x14ac:dyDescent="0.25">
      <c r="F340" s="120"/>
      <c r="G340" s="121"/>
      <c r="H340" s="120"/>
      <c r="I340" s="121"/>
      <c r="J340" s="121"/>
      <c r="K340" s="53"/>
      <c r="L340" s="120"/>
      <c r="M340" s="120"/>
      <c r="N340" s="120"/>
      <c r="O340" s="120"/>
      <c r="P340" s="120"/>
      <c r="Q340" s="120"/>
    </row>
    <row r="341" spans="6:17" x14ac:dyDescent="0.25">
      <c r="F341" s="120"/>
      <c r="G341" s="121"/>
      <c r="H341" s="120"/>
      <c r="I341" s="121"/>
      <c r="J341" s="121"/>
      <c r="K341" s="53"/>
      <c r="L341" s="120"/>
      <c r="M341" s="120"/>
      <c r="N341" s="120"/>
      <c r="O341" s="120"/>
      <c r="P341" s="120"/>
      <c r="Q341" s="120"/>
    </row>
    <row r="342" spans="6:17" x14ac:dyDescent="0.25">
      <c r="F342" s="120"/>
      <c r="G342" s="121"/>
      <c r="H342" s="120"/>
      <c r="I342" s="121"/>
      <c r="J342" s="121"/>
      <c r="K342" s="53"/>
      <c r="L342" s="120"/>
      <c r="M342" s="120"/>
      <c r="N342" s="120"/>
      <c r="O342" s="120"/>
      <c r="P342" s="120"/>
      <c r="Q342" s="120"/>
    </row>
    <row r="343" spans="6:17" x14ac:dyDescent="0.25">
      <c r="F343" s="120"/>
      <c r="G343" s="121"/>
      <c r="H343" s="120"/>
      <c r="I343" s="121"/>
      <c r="J343" s="121"/>
      <c r="K343" s="53"/>
      <c r="L343" s="120"/>
      <c r="M343" s="120"/>
      <c r="N343" s="120"/>
      <c r="O343" s="120"/>
      <c r="P343" s="120"/>
      <c r="Q343" s="120"/>
    </row>
    <row r="344" spans="6:17" x14ac:dyDescent="0.25">
      <c r="F344" s="120"/>
      <c r="G344" s="121"/>
      <c r="H344" s="120"/>
      <c r="I344" s="121"/>
      <c r="J344" s="121"/>
      <c r="K344" s="53"/>
      <c r="L344" s="120"/>
      <c r="M344" s="120"/>
      <c r="N344" s="120"/>
      <c r="O344" s="120"/>
      <c r="P344" s="120"/>
      <c r="Q344" s="120"/>
    </row>
    <row r="345" spans="6:17" x14ac:dyDescent="0.25">
      <c r="F345" s="120"/>
      <c r="G345" s="121"/>
      <c r="H345" s="120"/>
      <c r="I345" s="121"/>
      <c r="J345" s="121"/>
      <c r="K345" s="53"/>
      <c r="L345" s="120"/>
      <c r="M345" s="120"/>
      <c r="N345" s="120"/>
      <c r="O345" s="120"/>
      <c r="P345" s="120"/>
      <c r="Q345" s="120"/>
    </row>
    <row r="346" spans="6:17" x14ac:dyDescent="0.25">
      <c r="F346" s="120"/>
      <c r="G346" s="121"/>
      <c r="H346" s="120"/>
      <c r="I346" s="121"/>
      <c r="J346" s="121"/>
      <c r="K346" s="53"/>
      <c r="L346" s="120"/>
      <c r="M346" s="120"/>
      <c r="N346" s="120"/>
      <c r="O346" s="120"/>
      <c r="P346" s="120"/>
      <c r="Q346" s="120"/>
    </row>
    <row r="347" spans="6:17" x14ac:dyDescent="0.25">
      <c r="F347" s="120"/>
      <c r="G347" s="121"/>
      <c r="H347" s="120"/>
      <c r="I347" s="121"/>
      <c r="J347" s="121"/>
      <c r="K347" s="53"/>
      <c r="L347" s="120"/>
      <c r="M347" s="120"/>
      <c r="N347" s="120"/>
      <c r="O347" s="120"/>
      <c r="P347" s="120"/>
      <c r="Q347" s="120"/>
    </row>
    <row r="348" spans="6:17" x14ac:dyDescent="0.25">
      <c r="F348" s="120"/>
      <c r="G348" s="121"/>
      <c r="H348" s="120"/>
      <c r="I348" s="121"/>
      <c r="J348" s="121"/>
      <c r="K348" s="53"/>
      <c r="L348" s="120"/>
      <c r="M348" s="120"/>
      <c r="N348" s="120"/>
      <c r="O348" s="120"/>
      <c r="P348" s="120"/>
      <c r="Q348" s="120"/>
    </row>
    <row r="349" spans="6:17" x14ac:dyDescent="0.25">
      <c r="F349" s="120"/>
      <c r="G349" s="121"/>
      <c r="H349" s="120"/>
      <c r="I349" s="121"/>
      <c r="J349" s="121"/>
      <c r="K349" s="53"/>
      <c r="L349" s="120"/>
      <c r="M349" s="120"/>
      <c r="N349" s="120"/>
      <c r="O349" s="120"/>
      <c r="P349" s="120"/>
      <c r="Q349" s="120"/>
    </row>
    <row r="350" spans="6:17" x14ac:dyDescent="0.25">
      <c r="F350" s="120"/>
      <c r="G350" s="121"/>
      <c r="H350" s="120"/>
      <c r="I350" s="121"/>
      <c r="J350" s="121"/>
      <c r="K350" s="53"/>
      <c r="L350" s="120"/>
      <c r="M350" s="120"/>
      <c r="N350" s="120"/>
      <c r="O350" s="120"/>
      <c r="P350" s="120"/>
      <c r="Q350" s="120"/>
    </row>
    <row r="351" spans="6:17" x14ac:dyDescent="0.25">
      <c r="F351" s="120"/>
      <c r="G351" s="121"/>
      <c r="H351" s="120"/>
      <c r="I351" s="121"/>
      <c r="J351" s="121"/>
      <c r="K351" s="53"/>
      <c r="L351" s="120"/>
      <c r="M351" s="120"/>
      <c r="N351" s="120"/>
      <c r="O351" s="120"/>
      <c r="P351" s="120"/>
      <c r="Q351" s="120"/>
    </row>
    <row r="352" spans="6:17" x14ac:dyDescent="0.25">
      <c r="F352" s="120"/>
      <c r="G352" s="121"/>
      <c r="H352" s="120"/>
      <c r="I352" s="121"/>
      <c r="J352" s="121"/>
      <c r="K352" s="53"/>
      <c r="L352" s="120"/>
      <c r="M352" s="120"/>
      <c r="N352" s="120"/>
      <c r="O352" s="120"/>
      <c r="P352" s="120"/>
      <c r="Q352" s="120"/>
    </row>
    <row r="353" spans="6:17" x14ac:dyDescent="0.25">
      <c r="F353" s="120"/>
      <c r="G353" s="121"/>
      <c r="H353" s="120"/>
      <c r="I353" s="121"/>
      <c r="J353" s="121"/>
      <c r="K353" s="53"/>
      <c r="L353" s="120"/>
      <c r="M353" s="120"/>
      <c r="N353" s="120"/>
      <c r="O353" s="120"/>
      <c r="P353" s="120"/>
      <c r="Q353" s="120"/>
    </row>
    <row r="354" spans="6:17" x14ac:dyDescent="0.25">
      <c r="F354" s="120"/>
      <c r="G354" s="121"/>
      <c r="H354" s="120"/>
      <c r="I354" s="121"/>
      <c r="J354" s="121"/>
      <c r="K354" s="53"/>
      <c r="L354" s="120"/>
      <c r="M354" s="120"/>
      <c r="N354" s="120"/>
      <c r="O354" s="120"/>
      <c r="P354" s="120"/>
      <c r="Q354" s="120"/>
    </row>
    <row r="355" spans="6:17" x14ac:dyDescent="0.25">
      <c r="F355" s="120"/>
      <c r="G355" s="121"/>
      <c r="H355" s="120"/>
      <c r="I355" s="121"/>
      <c r="J355" s="121"/>
      <c r="K355" s="53"/>
      <c r="L355" s="120"/>
      <c r="M355" s="120"/>
      <c r="N355" s="120"/>
      <c r="O355" s="120"/>
      <c r="P355" s="120"/>
      <c r="Q355" s="120"/>
    </row>
    <row r="356" spans="6:17" x14ac:dyDescent="0.25">
      <c r="F356" s="120"/>
      <c r="G356" s="121"/>
      <c r="H356" s="120"/>
      <c r="I356" s="121"/>
      <c r="J356" s="121"/>
      <c r="K356" s="53"/>
      <c r="L356" s="120"/>
      <c r="M356" s="120"/>
      <c r="N356" s="120"/>
      <c r="O356" s="120"/>
      <c r="P356" s="120"/>
      <c r="Q356" s="120"/>
    </row>
    <row r="357" spans="6:17" x14ac:dyDescent="0.25">
      <c r="F357" s="120"/>
      <c r="G357" s="121"/>
      <c r="H357" s="120"/>
      <c r="I357" s="121"/>
      <c r="J357" s="121"/>
      <c r="K357" s="53"/>
      <c r="L357" s="120"/>
      <c r="M357" s="120"/>
      <c r="N357" s="120"/>
      <c r="O357" s="120"/>
      <c r="P357" s="120"/>
      <c r="Q357" s="120"/>
    </row>
    <row r="358" spans="6:17" x14ac:dyDescent="0.25">
      <c r="F358" s="120"/>
      <c r="G358" s="121"/>
      <c r="H358" s="120"/>
      <c r="I358" s="121"/>
      <c r="J358" s="121"/>
      <c r="K358" s="53"/>
      <c r="L358" s="120"/>
      <c r="M358" s="120"/>
      <c r="N358" s="120"/>
      <c r="O358" s="120"/>
      <c r="P358" s="120"/>
      <c r="Q358" s="120"/>
    </row>
    <row r="359" spans="6:17" x14ac:dyDescent="0.25">
      <c r="F359" s="120"/>
      <c r="G359" s="121"/>
      <c r="H359" s="120"/>
      <c r="I359" s="121"/>
      <c r="J359" s="121"/>
      <c r="K359" s="53"/>
      <c r="L359" s="120"/>
      <c r="M359" s="120"/>
      <c r="N359" s="120"/>
      <c r="O359" s="120"/>
      <c r="P359" s="120"/>
      <c r="Q359" s="120"/>
    </row>
    <row r="360" spans="6:17" x14ac:dyDescent="0.25">
      <c r="F360" s="120"/>
      <c r="G360" s="121"/>
      <c r="H360" s="120"/>
      <c r="I360" s="121"/>
      <c r="J360" s="121"/>
      <c r="K360" s="53"/>
      <c r="L360" s="120"/>
      <c r="M360" s="120"/>
      <c r="N360" s="120"/>
      <c r="O360" s="120"/>
      <c r="P360" s="120"/>
      <c r="Q360" s="120"/>
    </row>
    <row r="361" spans="6:17" x14ac:dyDescent="0.25">
      <c r="F361" s="120"/>
      <c r="G361" s="121"/>
      <c r="H361" s="120"/>
      <c r="I361" s="121"/>
      <c r="J361" s="121"/>
      <c r="K361" s="53"/>
      <c r="L361" s="120"/>
      <c r="M361" s="120"/>
      <c r="N361" s="120"/>
      <c r="O361" s="120"/>
      <c r="P361" s="120"/>
      <c r="Q361" s="120"/>
    </row>
    <row r="362" spans="6:17" x14ac:dyDescent="0.25">
      <c r="F362" s="120"/>
      <c r="G362" s="121"/>
      <c r="H362" s="120"/>
      <c r="I362" s="121"/>
      <c r="J362" s="121"/>
      <c r="K362" s="53"/>
      <c r="L362" s="120"/>
      <c r="M362" s="120"/>
      <c r="N362" s="120"/>
      <c r="O362" s="120"/>
      <c r="P362" s="120"/>
      <c r="Q362" s="120"/>
    </row>
    <row r="363" spans="6:17" x14ac:dyDescent="0.25">
      <c r="F363" s="120"/>
      <c r="G363" s="121"/>
      <c r="H363" s="120"/>
      <c r="I363" s="121"/>
      <c r="J363" s="121"/>
      <c r="K363" s="53"/>
      <c r="L363" s="120"/>
      <c r="M363" s="120"/>
      <c r="N363" s="120"/>
      <c r="O363" s="120"/>
      <c r="P363" s="120"/>
      <c r="Q363" s="120"/>
    </row>
    <row r="364" spans="6:17" x14ac:dyDescent="0.25">
      <c r="F364" s="120"/>
      <c r="G364" s="121"/>
      <c r="H364" s="120"/>
      <c r="I364" s="121"/>
      <c r="J364" s="121"/>
      <c r="K364" s="53"/>
      <c r="L364" s="120"/>
      <c r="M364" s="120"/>
      <c r="N364" s="120"/>
      <c r="O364" s="120"/>
      <c r="P364" s="120"/>
      <c r="Q364" s="120"/>
    </row>
    <row r="365" spans="6:17" x14ac:dyDescent="0.25">
      <c r="F365" s="120"/>
      <c r="G365" s="121"/>
      <c r="H365" s="120"/>
      <c r="I365" s="121"/>
      <c r="J365" s="121"/>
      <c r="K365" s="53"/>
      <c r="L365" s="120"/>
      <c r="M365" s="120"/>
      <c r="N365" s="120"/>
      <c r="O365" s="120"/>
      <c r="P365" s="120"/>
      <c r="Q365" s="120"/>
    </row>
    <row r="366" spans="6:17" x14ac:dyDescent="0.25">
      <c r="F366" s="120"/>
      <c r="G366" s="121"/>
      <c r="H366" s="120"/>
      <c r="I366" s="121"/>
      <c r="J366" s="121"/>
      <c r="K366" s="53"/>
      <c r="L366" s="120"/>
      <c r="M366" s="120"/>
      <c r="N366" s="120"/>
      <c r="O366" s="120"/>
      <c r="P366" s="120"/>
      <c r="Q366" s="120"/>
    </row>
    <row r="367" spans="6:17" x14ac:dyDescent="0.25">
      <c r="F367" s="120"/>
      <c r="G367" s="121"/>
      <c r="H367" s="120"/>
      <c r="I367" s="121"/>
      <c r="J367" s="121"/>
      <c r="K367" s="53"/>
      <c r="L367" s="120"/>
      <c r="M367" s="120"/>
      <c r="N367" s="120"/>
      <c r="O367" s="120"/>
      <c r="P367" s="120"/>
      <c r="Q367" s="120"/>
    </row>
    <row r="368" spans="6:17" x14ac:dyDescent="0.25">
      <c r="F368" s="120"/>
      <c r="G368" s="121"/>
      <c r="H368" s="120"/>
      <c r="I368" s="121"/>
      <c r="J368" s="121"/>
      <c r="K368" s="53"/>
      <c r="L368" s="120"/>
      <c r="M368" s="120"/>
      <c r="N368" s="120"/>
      <c r="O368" s="120"/>
      <c r="P368" s="120"/>
      <c r="Q368" s="120"/>
    </row>
    <row r="369" spans="6:17" x14ac:dyDescent="0.25">
      <c r="F369" s="120"/>
      <c r="G369" s="121"/>
      <c r="H369" s="120"/>
      <c r="I369" s="121"/>
      <c r="J369" s="121"/>
      <c r="K369" s="53"/>
      <c r="L369" s="120"/>
      <c r="M369" s="120"/>
      <c r="N369" s="120"/>
      <c r="O369" s="120"/>
      <c r="P369" s="120"/>
      <c r="Q369" s="120"/>
    </row>
    <row r="370" spans="6:17" x14ac:dyDescent="0.25">
      <c r="F370" s="120"/>
      <c r="G370" s="121"/>
      <c r="H370" s="120"/>
      <c r="I370" s="121"/>
      <c r="J370" s="121"/>
      <c r="K370" s="53"/>
      <c r="L370" s="120"/>
      <c r="M370" s="120"/>
      <c r="N370" s="120"/>
      <c r="O370" s="120"/>
      <c r="P370" s="120"/>
      <c r="Q370" s="120"/>
    </row>
    <row r="371" spans="6:17" x14ac:dyDescent="0.25">
      <c r="F371" s="120"/>
      <c r="G371" s="121"/>
      <c r="H371" s="120"/>
      <c r="I371" s="121"/>
      <c r="J371" s="121"/>
      <c r="K371" s="53"/>
      <c r="L371" s="120"/>
      <c r="M371" s="120"/>
      <c r="N371" s="120"/>
      <c r="O371" s="120"/>
      <c r="P371" s="120"/>
      <c r="Q371" s="120"/>
    </row>
    <row r="372" spans="6:17" x14ac:dyDescent="0.25">
      <c r="F372" s="120"/>
      <c r="G372" s="121"/>
      <c r="H372" s="120"/>
      <c r="I372" s="121"/>
      <c r="J372" s="121"/>
      <c r="K372" s="53"/>
      <c r="L372" s="120"/>
      <c r="M372" s="120"/>
      <c r="N372" s="120"/>
      <c r="O372" s="120"/>
      <c r="P372" s="120"/>
      <c r="Q372" s="120"/>
    </row>
    <row r="373" spans="6:17" x14ac:dyDescent="0.25">
      <c r="F373" s="120"/>
      <c r="G373" s="121"/>
      <c r="H373" s="120"/>
      <c r="I373" s="121"/>
      <c r="J373" s="121"/>
      <c r="K373" s="53"/>
      <c r="L373" s="120"/>
      <c r="M373" s="120"/>
      <c r="N373" s="120"/>
      <c r="O373" s="120"/>
      <c r="P373" s="120"/>
      <c r="Q373" s="120"/>
    </row>
    <row r="374" spans="6:17" x14ac:dyDescent="0.25">
      <c r="F374" s="120"/>
      <c r="G374" s="121"/>
      <c r="H374" s="120"/>
      <c r="I374" s="121"/>
      <c r="J374" s="121"/>
      <c r="K374" s="53"/>
      <c r="L374" s="120"/>
      <c r="M374" s="120"/>
      <c r="N374" s="120"/>
      <c r="O374" s="120"/>
      <c r="P374" s="120"/>
      <c r="Q374" s="120"/>
    </row>
    <row r="375" spans="6:17" x14ac:dyDescent="0.25">
      <c r="F375" s="120"/>
      <c r="G375" s="121"/>
      <c r="H375" s="120"/>
      <c r="I375" s="121"/>
      <c r="J375" s="121"/>
      <c r="K375" s="53"/>
      <c r="L375" s="120"/>
      <c r="M375" s="120"/>
      <c r="N375" s="120"/>
      <c r="O375" s="120"/>
      <c r="P375" s="120"/>
      <c r="Q375" s="120"/>
    </row>
    <row r="376" spans="6:17" x14ac:dyDescent="0.25">
      <c r="F376" s="120"/>
      <c r="G376" s="121"/>
      <c r="H376" s="120"/>
      <c r="I376" s="121"/>
      <c r="J376" s="121"/>
      <c r="K376" s="53"/>
      <c r="L376" s="120"/>
      <c r="M376" s="120"/>
      <c r="N376" s="120"/>
      <c r="O376" s="120"/>
      <c r="P376" s="120"/>
      <c r="Q376" s="120"/>
    </row>
    <row r="377" spans="6:17" x14ac:dyDescent="0.25">
      <c r="F377" s="120"/>
      <c r="G377" s="121"/>
      <c r="H377" s="120"/>
      <c r="I377" s="121"/>
      <c r="J377" s="121"/>
      <c r="K377" s="53"/>
      <c r="L377" s="120"/>
      <c r="M377" s="120"/>
      <c r="N377" s="120"/>
      <c r="O377" s="120"/>
      <c r="P377" s="120"/>
      <c r="Q377" s="120"/>
    </row>
    <row r="378" spans="6:17" x14ac:dyDescent="0.25">
      <c r="F378" s="120"/>
      <c r="G378" s="121"/>
      <c r="H378" s="120"/>
      <c r="I378" s="121"/>
      <c r="J378" s="121"/>
      <c r="K378" s="53"/>
      <c r="L378" s="120"/>
      <c r="M378" s="120"/>
      <c r="N378" s="120"/>
      <c r="O378" s="120"/>
      <c r="P378" s="120"/>
      <c r="Q378" s="120"/>
    </row>
    <row r="379" spans="6:17" x14ac:dyDescent="0.25">
      <c r="F379" s="120"/>
      <c r="G379" s="121"/>
      <c r="H379" s="120"/>
      <c r="I379" s="121"/>
      <c r="J379" s="121"/>
      <c r="K379" s="53"/>
      <c r="L379" s="120"/>
      <c r="M379" s="120"/>
      <c r="N379" s="120"/>
      <c r="O379" s="120"/>
      <c r="P379" s="120"/>
      <c r="Q379" s="120"/>
    </row>
    <row r="380" spans="6:17" x14ac:dyDescent="0.25">
      <c r="F380" s="120"/>
      <c r="G380" s="121"/>
      <c r="H380" s="120"/>
      <c r="I380" s="121"/>
      <c r="J380" s="121"/>
      <c r="K380" s="53"/>
      <c r="L380" s="120"/>
      <c r="M380" s="120"/>
      <c r="N380" s="120"/>
      <c r="O380" s="120"/>
      <c r="P380" s="120"/>
      <c r="Q380" s="120"/>
    </row>
    <row r="381" spans="6:17" x14ac:dyDescent="0.25">
      <c r="F381" s="120"/>
      <c r="G381" s="121"/>
      <c r="H381" s="120"/>
      <c r="I381" s="121"/>
      <c r="J381" s="121"/>
      <c r="K381" s="53"/>
      <c r="L381" s="120"/>
      <c r="M381" s="120"/>
      <c r="N381" s="120"/>
      <c r="O381" s="120"/>
      <c r="P381" s="120"/>
      <c r="Q381" s="120"/>
    </row>
    <row r="382" spans="6:17" x14ac:dyDescent="0.25">
      <c r="F382" s="120"/>
      <c r="G382" s="121"/>
      <c r="H382" s="120"/>
      <c r="I382" s="121"/>
      <c r="J382" s="121"/>
      <c r="K382" s="53"/>
      <c r="L382" s="120"/>
      <c r="M382" s="120"/>
      <c r="N382" s="120"/>
      <c r="O382" s="120"/>
      <c r="P382" s="120"/>
      <c r="Q382" s="120"/>
    </row>
    <row r="383" spans="6:17" x14ac:dyDescent="0.25">
      <c r="F383" s="120"/>
      <c r="G383" s="121"/>
      <c r="H383" s="120"/>
      <c r="I383" s="121"/>
      <c r="J383" s="121"/>
      <c r="K383" s="53"/>
      <c r="L383" s="120"/>
      <c r="M383" s="120"/>
      <c r="N383" s="120"/>
      <c r="O383" s="120"/>
      <c r="P383" s="120"/>
      <c r="Q383" s="120"/>
    </row>
    <row r="384" spans="6:17" x14ac:dyDescent="0.25">
      <c r="F384" s="120"/>
      <c r="G384" s="121"/>
      <c r="H384" s="120"/>
      <c r="I384" s="121"/>
      <c r="J384" s="121"/>
      <c r="K384" s="53"/>
      <c r="L384" s="120"/>
      <c r="M384" s="120"/>
      <c r="N384" s="120"/>
      <c r="O384" s="120"/>
      <c r="P384" s="120"/>
      <c r="Q384" s="120"/>
    </row>
    <row r="385" spans="6:17" x14ac:dyDescent="0.25">
      <c r="F385" s="120"/>
      <c r="G385" s="121"/>
      <c r="H385" s="120"/>
      <c r="I385" s="121"/>
      <c r="J385" s="121"/>
      <c r="K385" s="53"/>
      <c r="L385" s="120"/>
      <c r="M385" s="120"/>
      <c r="N385" s="120"/>
      <c r="O385" s="120"/>
      <c r="P385" s="120"/>
      <c r="Q385" s="120"/>
    </row>
    <row r="386" spans="6:17" x14ac:dyDescent="0.25">
      <c r="F386" s="120"/>
      <c r="G386" s="121"/>
      <c r="H386" s="120"/>
      <c r="I386" s="121"/>
      <c r="J386" s="121"/>
      <c r="K386" s="53"/>
      <c r="L386" s="120"/>
      <c r="M386" s="120"/>
      <c r="N386" s="120"/>
      <c r="O386" s="120"/>
      <c r="P386" s="120"/>
      <c r="Q386" s="120"/>
    </row>
    <row r="387" spans="6:17" x14ac:dyDescent="0.25">
      <c r="F387" s="120"/>
      <c r="G387" s="121"/>
      <c r="H387" s="120"/>
      <c r="I387" s="121"/>
      <c r="J387" s="121"/>
      <c r="K387" s="53"/>
      <c r="L387" s="120"/>
      <c r="M387" s="120"/>
      <c r="N387" s="120"/>
      <c r="O387" s="120"/>
      <c r="P387" s="120"/>
      <c r="Q387" s="120"/>
    </row>
    <row r="388" spans="6:17" x14ac:dyDescent="0.25">
      <c r="F388" s="120"/>
      <c r="G388" s="121"/>
      <c r="H388" s="120"/>
      <c r="I388" s="121"/>
      <c r="J388" s="121"/>
      <c r="K388" s="53"/>
      <c r="L388" s="120"/>
      <c r="M388" s="120"/>
      <c r="N388" s="120"/>
      <c r="O388" s="120"/>
      <c r="P388" s="120"/>
      <c r="Q388" s="120"/>
    </row>
    <row r="389" spans="6:17" x14ac:dyDescent="0.25">
      <c r="F389" s="120"/>
      <c r="G389" s="121"/>
      <c r="H389" s="120"/>
      <c r="I389" s="121"/>
      <c r="J389" s="121"/>
      <c r="K389" s="53"/>
      <c r="L389" s="120"/>
      <c r="M389" s="120"/>
      <c r="N389" s="120"/>
      <c r="O389" s="120"/>
      <c r="P389" s="120"/>
      <c r="Q389" s="120"/>
    </row>
    <row r="390" spans="6:17" x14ac:dyDescent="0.25">
      <c r="F390" s="120"/>
      <c r="G390" s="121"/>
      <c r="H390" s="120"/>
      <c r="I390" s="121"/>
      <c r="J390" s="121"/>
      <c r="K390" s="53"/>
      <c r="L390" s="120"/>
      <c r="M390" s="120"/>
      <c r="N390" s="120"/>
      <c r="O390" s="120"/>
      <c r="P390" s="120"/>
      <c r="Q390" s="120"/>
    </row>
    <row r="391" spans="6:17" x14ac:dyDescent="0.25">
      <c r="F391" s="120"/>
      <c r="G391" s="121"/>
      <c r="H391" s="120"/>
      <c r="I391" s="121"/>
      <c r="J391" s="121"/>
      <c r="K391" s="53"/>
      <c r="L391" s="120"/>
      <c r="M391" s="120"/>
      <c r="N391" s="120"/>
      <c r="O391" s="120"/>
      <c r="P391" s="120"/>
      <c r="Q391" s="120"/>
    </row>
    <row r="392" spans="6:17" x14ac:dyDescent="0.25">
      <c r="F392" s="120"/>
      <c r="G392" s="121"/>
      <c r="H392" s="120"/>
      <c r="I392" s="121"/>
      <c r="J392" s="121"/>
      <c r="K392" s="53"/>
      <c r="L392" s="120"/>
      <c r="M392" s="120"/>
      <c r="N392" s="120"/>
      <c r="O392" s="120"/>
      <c r="P392" s="120"/>
      <c r="Q392" s="120"/>
    </row>
    <row r="393" spans="6:17" x14ac:dyDescent="0.25">
      <c r="F393" s="120"/>
      <c r="G393" s="121"/>
      <c r="H393" s="120"/>
      <c r="I393" s="121"/>
      <c r="J393" s="121"/>
      <c r="K393" s="53"/>
      <c r="L393" s="120"/>
      <c r="M393" s="120"/>
      <c r="N393" s="120"/>
      <c r="O393" s="120"/>
      <c r="P393" s="120"/>
      <c r="Q393" s="120"/>
    </row>
    <row r="394" spans="6:17" x14ac:dyDescent="0.25">
      <c r="F394" s="120"/>
      <c r="G394" s="121"/>
      <c r="H394" s="120"/>
      <c r="I394" s="121"/>
      <c r="J394" s="121"/>
      <c r="K394" s="53"/>
      <c r="L394" s="120"/>
      <c r="M394" s="120"/>
      <c r="N394" s="120"/>
      <c r="O394" s="120"/>
      <c r="P394" s="120"/>
      <c r="Q394" s="120"/>
    </row>
    <row r="395" spans="6:17" x14ac:dyDescent="0.25">
      <c r="F395" s="120"/>
      <c r="G395" s="121"/>
      <c r="H395" s="120"/>
      <c r="I395" s="121"/>
      <c r="J395" s="121"/>
      <c r="K395" s="53"/>
      <c r="L395" s="120"/>
      <c r="M395" s="120"/>
      <c r="N395" s="120"/>
      <c r="O395" s="120"/>
      <c r="P395" s="120"/>
      <c r="Q395" s="120"/>
    </row>
    <row r="396" spans="6:17" x14ac:dyDescent="0.25">
      <c r="F396" s="120"/>
      <c r="G396" s="121"/>
      <c r="H396" s="120"/>
      <c r="I396" s="121"/>
      <c r="J396" s="121"/>
      <c r="K396" s="53"/>
      <c r="L396" s="120"/>
      <c r="M396" s="120"/>
      <c r="N396" s="120"/>
      <c r="O396" s="120"/>
      <c r="P396" s="120"/>
      <c r="Q396" s="120"/>
    </row>
    <row r="397" spans="6:17" x14ac:dyDescent="0.25">
      <c r="F397" s="120"/>
      <c r="G397" s="121"/>
      <c r="H397" s="120"/>
      <c r="I397" s="121"/>
      <c r="J397" s="121"/>
      <c r="K397" s="53"/>
      <c r="L397" s="120"/>
      <c r="M397" s="120"/>
      <c r="N397" s="120"/>
      <c r="O397" s="120"/>
      <c r="P397" s="120"/>
      <c r="Q397" s="120"/>
    </row>
    <row r="398" spans="6:17" x14ac:dyDescent="0.25">
      <c r="F398" s="120"/>
      <c r="G398" s="121"/>
      <c r="H398" s="120"/>
      <c r="I398" s="121"/>
      <c r="J398" s="121"/>
      <c r="K398" s="53"/>
      <c r="L398" s="120"/>
      <c r="M398" s="120"/>
      <c r="N398" s="120"/>
      <c r="O398" s="120"/>
      <c r="P398" s="120"/>
      <c r="Q398" s="120"/>
    </row>
    <row r="399" spans="6:17" x14ac:dyDescent="0.25">
      <c r="F399" s="120"/>
      <c r="G399" s="121"/>
      <c r="H399" s="120"/>
      <c r="I399" s="121"/>
      <c r="J399" s="121"/>
      <c r="K399" s="53"/>
      <c r="L399" s="120"/>
      <c r="M399" s="120"/>
      <c r="N399" s="120"/>
      <c r="O399" s="120"/>
      <c r="P399" s="120"/>
      <c r="Q399" s="120"/>
    </row>
    <row r="400" spans="6:17" x14ac:dyDescent="0.25">
      <c r="F400" s="120"/>
      <c r="G400" s="121"/>
      <c r="H400" s="120"/>
      <c r="I400" s="121"/>
      <c r="J400" s="121"/>
      <c r="K400" s="53"/>
      <c r="L400" s="120"/>
      <c r="M400" s="120"/>
      <c r="N400" s="120"/>
      <c r="O400" s="120"/>
      <c r="P400" s="120"/>
      <c r="Q400" s="120"/>
    </row>
    <row r="401" spans="6:17" x14ac:dyDescent="0.25">
      <c r="F401" s="120"/>
      <c r="G401" s="121"/>
      <c r="H401" s="120"/>
      <c r="I401" s="121"/>
      <c r="J401" s="121"/>
      <c r="K401" s="53"/>
      <c r="L401" s="120"/>
      <c r="M401" s="120"/>
      <c r="N401" s="120"/>
      <c r="O401" s="120"/>
      <c r="P401" s="120"/>
      <c r="Q401" s="120"/>
    </row>
    <row r="402" spans="6:17" x14ac:dyDescent="0.25">
      <c r="F402" s="120"/>
      <c r="G402" s="121"/>
      <c r="H402" s="120"/>
      <c r="I402" s="121"/>
      <c r="J402" s="121"/>
      <c r="K402" s="53"/>
      <c r="L402" s="120"/>
      <c r="M402" s="120"/>
      <c r="N402" s="120"/>
      <c r="O402" s="120"/>
      <c r="P402" s="120"/>
      <c r="Q402" s="120"/>
    </row>
    <row r="403" spans="6:17" x14ac:dyDescent="0.25">
      <c r="F403" s="120"/>
      <c r="G403" s="121"/>
      <c r="H403" s="120"/>
      <c r="I403" s="121"/>
      <c r="J403" s="121"/>
      <c r="K403" s="53"/>
      <c r="L403" s="120"/>
      <c r="M403" s="120"/>
      <c r="N403" s="120"/>
      <c r="O403" s="120"/>
      <c r="P403" s="120"/>
      <c r="Q403" s="120"/>
    </row>
    <row r="404" spans="6:17" x14ac:dyDescent="0.25">
      <c r="F404" s="120"/>
      <c r="G404" s="121"/>
      <c r="H404" s="120"/>
      <c r="I404" s="121"/>
      <c r="J404" s="121"/>
      <c r="K404" s="53"/>
      <c r="L404" s="120"/>
      <c r="M404" s="120"/>
      <c r="N404" s="120"/>
      <c r="O404" s="120"/>
      <c r="P404" s="120"/>
      <c r="Q404" s="120"/>
    </row>
    <row r="405" spans="6:17" x14ac:dyDescent="0.25">
      <c r="F405" s="120"/>
      <c r="G405" s="121"/>
      <c r="H405" s="120"/>
      <c r="I405" s="121"/>
      <c r="J405" s="121"/>
      <c r="K405" s="53"/>
      <c r="L405" s="120"/>
      <c r="M405" s="120"/>
      <c r="N405" s="120"/>
      <c r="O405" s="120"/>
      <c r="P405" s="120"/>
      <c r="Q405" s="120"/>
    </row>
    <row r="406" spans="6:17" x14ac:dyDescent="0.25">
      <c r="F406" s="120"/>
      <c r="G406" s="121"/>
      <c r="H406" s="120"/>
      <c r="I406" s="121"/>
      <c r="J406" s="121"/>
      <c r="K406" s="53"/>
      <c r="L406" s="120"/>
      <c r="M406" s="120"/>
      <c r="N406" s="120"/>
      <c r="O406" s="120"/>
      <c r="P406" s="120"/>
      <c r="Q406" s="120"/>
    </row>
    <row r="407" spans="6:17" x14ac:dyDescent="0.25">
      <c r="F407" s="120"/>
      <c r="G407" s="121"/>
      <c r="H407" s="120"/>
      <c r="I407" s="121"/>
      <c r="J407" s="121"/>
      <c r="K407" s="53"/>
      <c r="L407" s="120"/>
      <c r="M407" s="120"/>
      <c r="N407" s="120"/>
      <c r="O407" s="120"/>
      <c r="P407" s="120"/>
      <c r="Q407" s="120"/>
    </row>
    <row r="408" spans="6:17" x14ac:dyDescent="0.25">
      <c r="F408" s="120"/>
      <c r="G408" s="121"/>
      <c r="H408" s="120"/>
      <c r="I408" s="121"/>
      <c r="J408" s="121"/>
      <c r="K408" s="53"/>
      <c r="L408" s="120"/>
      <c r="M408" s="120"/>
      <c r="N408" s="120"/>
      <c r="O408" s="120"/>
      <c r="P408" s="120"/>
      <c r="Q408" s="120"/>
    </row>
    <row r="409" spans="6:17" x14ac:dyDescent="0.25">
      <c r="F409" s="120"/>
      <c r="G409" s="121"/>
      <c r="H409" s="120"/>
      <c r="I409" s="121"/>
      <c r="J409" s="121"/>
      <c r="K409" s="53"/>
      <c r="L409" s="120"/>
      <c r="M409" s="120"/>
      <c r="N409" s="120"/>
      <c r="O409" s="120"/>
      <c r="P409" s="120"/>
      <c r="Q409" s="120"/>
    </row>
    <row r="410" spans="6:17" x14ac:dyDescent="0.25">
      <c r="F410" s="120"/>
      <c r="G410" s="121"/>
      <c r="H410" s="120"/>
      <c r="I410" s="121"/>
      <c r="J410" s="121"/>
      <c r="K410" s="53"/>
      <c r="L410" s="120"/>
      <c r="M410" s="120"/>
      <c r="N410" s="120"/>
      <c r="O410" s="120"/>
      <c r="P410" s="120"/>
      <c r="Q410" s="120"/>
    </row>
    <row r="411" spans="6:17" x14ac:dyDescent="0.25">
      <c r="F411" s="120"/>
      <c r="G411" s="121"/>
      <c r="H411" s="120"/>
      <c r="I411" s="121"/>
      <c r="J411" s="121"/>
      <c r="K411" s="53"/>
      <c r="L411" s="120"/>
      <c r="M411" s="120"/>
      <c r="N411" s="120"/>
      <c r="O411" s="120"/>
      <c r="P411" s="120"/>
      <c r="Q411" s="120"/>
    </row>
    <row r="412" spans="6:17" x14ac:dyDescent="0.25">
      <c r="F412" s="120"/>
      <c r="G412" s="121"/>
      <c r="H412" s="120"/>
      <c r="I412" s="121"/>
      <c r="J412" s="121"/>
      <c r="K412" s="53"/>
      <c r="L412" s="120"/>
      <c r="M412" s="120"/>
      <c r="N412" s="120"/>
      <c r="O412" s="120"/>
      <c r="P412" s="120"/>
      <c r="Q412" s="120"/>
    </row>
    <row r="413" spans="6:17" x14ac:dyDescent="0.25">
      <c r="F413" s="120"/>
      <c r="G413" s="121"/>
      <c r="H413" s="120"/>
      <c r="I413" s="121"/>
      <c r="J413" s="121"/>
      <c r="K413" s="53"/>
      <c r="L413" s="120"/>
      <c r="M413" s="120"/>
      <c r="N413" s="120"/>
      <c r="O413" s="120"/>
      <c r="P413" s="120"/>
      <c r="Q413" s="120"/>
    </row>
    <row r="414" spans="6:17" x14ac:dyDescent="0.25">
      <c r="F414" s="120"/>
      <c r="G414" s="121"/>
      <c r="H414" s="120"/>
      <c r="I414" s="121"/>
      <c r="J414" s="121"/>
      <c r="K414" s="53"/>
      <c r="L414" s="120"/>
      <c r="M414" s="120"/>
      <c r="N414" s="120"/>
      <c r="O414" s="120"/>
      <c r="P414" s="120"/>
      <c r="Q414" s="120"/>
    </row>
    <row r="415" spans="6:17" x14ac:dyDescent="0.25">
      <c r="F415" s="120"/>
      <c r="G415" s="121"/>
      <c r="H415" s="120"/>
      <c r="I415" s="121"/>
      <c r="J415" s="121"/>
      <c r="K415" s="53"/>
      <c r="L415" s="120"/>
      <c r="M415" s="120"/>
      <c r="N415" s="120"/>
      <c r="O415" s="120"/>
      <c r="P415" s="120"/>
      <c r="Q415" s="120"/>
    </row>
    <row r="416" spans="6:17" x14ac:dyDescent="0.25">
      <c r="F416" s="120"/>
      <c r="G416" s="121"/>
      <c r="H416" s="120"/>
      <c r="I416" s="121"/>
      <c r="J416" s="121"/>
      <c r="K416" s="53"/>
      <c r="L416" s="120"/>
      <c r="M416" s="120"/>
      <c r="N416" s="120"/>
      <c r="O416" s="120"/>
      <c r="P416" s="120"/>
      <c r="Q416" s="120"/>
    </row>
    <row r="417" spans="6:17" x14ac:dyDescent="0.25">
      <c r="F417" s="120"/>
      <c r="G417" s="121"/>
      <c r="H417" s="120"/>
      <c r="I417" s="121"/>
      <c r="J417" s="121"/>
      <c r="K417" s="53"/>
      <c r="L417" s="120"/>
      <c r="M417" s="120"/>
      <c r="N417" s="120"/>
      <c r="O417" s="120"/>
      <c r="P417" s="120"/>
      <c r="Q417" s="120"/>
    </row>
    <row r="418" spans="6:17" x14ac:dyDescent="0.25">
      <c r="F418" s="120"/>
      <c r="G418" s="121"/>
      <c r="H418" s="120"/>
      <c r="I418" s="121"/>
      <c r="J418" s="121"/>
      <c r="K418" s="53"/>
      <c r="L418" s="120"/>
      <c r="M418" s="120"/>
      <c r="N418" s="120"/>
      <c r="O418" s="120"/>
      <c r="P418" s="120"/>
      <c r="Q418" s="120"/>
    </row>
    <row r="419" spans="6:17" x14ac:dyDescent="0.25">
      <c r="F419" s="120"/>
      <c r="G419" s="121"/>
      <c r="H419" s="120"/>
      <c r="I419" s="121"/>
      <c r="J419" s="121"/>
      <c r="K419" s="53"/>
      <c r="L419" s="120"/>
      <c r="M419" s="120"/>
      <c r="N419" s="120"/>
      <c r="O419" s="120"/>
      <c r="P419" s="120"/>
      <c r="Q419" s="120"/>
    </row>
    <row r="420" spans="6:17" x14ac:dyDescent="0.25">
      <c r="F420" s="120"/>
      <c r="G420" s="121"/>
      <c r="H420" s="120"/>
      <c r="I420" s="121"/>
      <c r="J420" s="121"/>
      <c r="K420" s="53"/>
      <c r="L420" s="120"/>
      <c r="M420" s="120"/>
      <c r="N420" s="120"/>
      <c r="O420" s="120"/>
      <c r="P420" s="120"/>
      <c r="Q420" s="120"/>
    </row>
    <row r="421" spans="6:17" x14ac:dyDescent="0.25">
      <c r="F421" s="120"/>
      <c r="G421" s="121"/>
      <c r="H421" s="120"/>
      <c r="I421" s="121"/>
      <c r="J421" s="121"/>
      <c r="K421" s="53"/>
      <c r="L421" s="120"/>
      <c r="M421" s="120"/>
      <c r="N421" s="120"/>
      <c r="O421" s="120"/>
      <c r="P421" s="120"/>
      <c r="Q421" s="120"/>
    </row>
    <row r="422" spans="6:17" x14ac:dyDescent="0.25">
      <c r="F422" s="120"/>
      <c r="G422" s="121"/>
      <c r="H422" s="120"/>
      <c r="I422" s="121"/>
      <c r="J422" s="121"/>
      <c r="K422" s="53"/>
      <c r="L422" s="120"/>
      <c r="M422" s="120"/>
      <c r="N422" s="120"/>
      <c r="O422" s="120"/>
      <c r="P422" s="120"/>
      <c r="Q422" s="120"/>
    </row>
    <row r="423" spans="6:17" x14ac:dyDescent="0.25">
      <c r="F423" s="120"/>
      <c r="G423" s="121"/>
      <c r="H423" s="120"/>
      <c r="I423" s="121"/>
      <c r="J423" s="121"/>
      <c r="K423" s="53"/>
      <c r="L423" s="120"/>
      <c r="M423" s="120"/>
      <c r="N423" s="120"/>
      <c r="O423" s="120"/>
      <c r="P423" s="120"/>
      <c r="Q423" s="120"/>
    </row>
    <row r="424" spans="6:17" x14ac:dyDescent="0.25">
      <c r="F424" s="120"/>
      <c r="G424" s="121"/>
      <c r="H424" s="120"/>
      <c r="I424" s="121"/>
      <c r="J424" s="121"/>
      <c r="K424" s="53"/>
      <c r="L424" s="120"/>
      <c r="M424" s="120"/>
      <c r="N424" s="120"/>
      <c r="O424" s="120"/>
      <c r="P424" s="120"/>
      <c r="Q424" s="120"/>
    </row>
    <row r="425" spans="6:17" x14ac:dyDescent="0.25">
      <c r="F425" s="120"/>
      <c r="G425" s="121"/>
      <c r="H425" s="120"/>
      <c r="I425" s="121"/>
      <c r="J425" s="121"/>
      <c r="K425" s="53"/>
      <c r="L425" s="120"/>
      <c r="M425" s="120"/>
      <c r="N425" s="120"/>
      <c r="O425" s="120"/>
      <c r="P425" s="120"/>
      <c r="Q425" s="120"/>
    </row>
    <row r="426" spans="6:17" x14ac:dyDescent="0.25">
      <c r="F426" s="120"/>
      <c r="G426" s="121"/>
      <c r="H426" s="120"/>
      <c r="I426" s="121"/>
      <c r="J426" s="121"/>
      <c r="K426" s="53"/>
      <c r="L426" s="120"/>
      <c r="M426" s="120"/>
      <c r="N426" s="120"/>
      <c r="O426" s="120"/>
      <c r="P426" s="120"/>
      <c r="Q426" s="120"/>
    </row>
    <row r="427" spans="6:17" x14ac:dyDescent="0.25">
      <c r="F427" s="120"/>
      <c r="G427" s="121"/>
      <c r="H427" s="120"/>
      <c r="I427" s="121"/>
      <c r="J427" s="121"/>
      <c r="K427" s="53"/>
      <c r="L427" s="120"/>
      <c r="M427" s="120"/>
      <c r="N427" s="120"/>
      <c r="O427" s="120"/>
      <c r="P427" s="120"/>
      <c r="Q427" s="120"/>
    </row>
    <row r="428" spans="6:17" x14ac:dyDescent="0.25">
      <c r="F428" s="120"/>
      <c r="G428" s="121"/>
      <c r="H428" s="120"/>
      <c r="I428" s="121"/>
      <c r="J428" s="121"/>
      <c r="K428" s="53"/>
      <c r="L428" s="120"/>
      <c r="M428" s="120"/>
      <c r="N428" s="120"/>
      <c r="O428" s="120"/>
      <c r="P428" s="120"/>
      <c r="Q428" s="120"/>
    </row>
    <row r="429" spans="6:17" x14ac:dyDescent="0.25">
      <c r="F429" s="120"/>
      <c r="G429" s="121"/>
      <c r="H429" s="120"/>
      <c r="I429" s="121"/>
      <c r="J429" s="121"/>
      <c r="K429" s="53"/>
      <c r="L429" s="120"/>
      <c r="M429" s="120"/>
      <c r="N429" s="120"/>
      <c r="O429" s="120"/>
      <c r="P429" s="120"/>
      <c r="Q429" s="120"/>
    </row>
    <row r="430" spans="6:17" x14ac:dyDescent="0.25">
      <c r="F430" s="120"/>
      <c r="G430" s="121"/>
      <c r="H430" s="120"/>
      <c r="I430" s="121"/>
      <c r="J430" s="121"/>
      <c r="K430" s="53"/>
      <c r="L430" s="120"/>
      <c r="M430" s="120"/>
      <c r="N430" s="120"/>
      <c r="O430" s="120"/>
      <c r="P430" s="120"/>
      <c r="Q430" s="120"/>
    </row>
    <row r="431" spans="6:17" x14ac:dyDescent="0.25">
      <c r="F431" s="120"/>
      <c r="G431" s="121"/>
      <c r="H431" s="120"/>
      <c r="I431" s="121"/>
      <c r="J431" s="121"/>
      <c r="K431" s="53"/>
      <c r="L431" s="120"/>
      <c r="M431" s="120"/>
      <c r="N431" s="120"/>
      <c r="O431" s="120"/>
      <c r="P431" s="120"/>
      <c r="Q431" s="120"/>
    </row>
    <row r="432" spans="6:17" x14ac:dyDescent="0.25">
      <c r="F432" s="120"/>
      <c r="G432" s="121"/>
      <c r="H432" s="120"/>
      <c r="I432" s="121"/>
      <c r="J432" s="121"/>
      <c r="K432" s="53"/>
      <c r="L432" s="120"/>
      <c r="M432" s="120"/>
      <c r="N432" s="120"/>
      <c r="O432" s="120"/>
      <c r="P432" s="120"/>
      <c r="Q432" s="120"/>
    </row>
    <row r="433" spans="6:17" x14ac:dyDescent="0.25">
      <c r="F433" s="120"/>
      <c r="G433" s="121"/>
      <c r="H433" s="120"/>
      <c r="I433" s="121"/>
      <c r="J433" s="121"/>
      <c r="K433" s="53"/>
      <c r="L433" s="120"/>
      <c r="M433" s="120"/>
      <c r="N433" s="120"/>
      <c r="O433" s="120"/>
      <c r="P433" s="120"/>
      <c r="Q433" s="120"/>
    </row>
    <row r="434" spans="6:17" x14ac:dyDescent="0.25">
      <c r="F434" s="120"/>
      <c r="G434" s="121"/>
      <c r="H434" s="120"/>
      <c r="I434" s="121"/>
      <c r="J434" s="121"/>
      <c r="K434" s="53"/>
      <c r="L434" s="120"/>
      <c r="M434" s="120"/>
      <c r="N434" s="120"/>
      <c r="O434" s="120"/>
      <c r="P434" s="120"/>
      <c r="Q434" s="120"/>
    </row>
    <row r="435" spans="6:17" x14ac:dyDescent="0.25">
      <c r="F435" s="120"/>
      <c r="G435" s="121"/>
      <c r="H435" s="120"/>
      <c r="I435" s="121"/>
      <c r="J435" s="121"/>
      <c r="K435" s="53"/>
      <c r="L435" s="120"/>
      <c r="M435" s="120"/>
      <c r="N435" s="120"/>
      <c r="O435" s="120"/>
      <c r="P435" s="120"/>
      <c r="Q435" s="120"/>
    </row>
    <row r="436" spans="6:17" x14ac:dyDescent="0.25">
      <c r="F436" s="120"/>
      <c r="G436" s="121"/>
      <c r="H436" s="120"/>
      <c r="I436" s="121"/>
      <c r="J436" s="121"/>
      <c r="K436" s="53"/>
      <c r="L436" s="120"/>
      <c r="M436" s="120"/>
      <c r="N436" s="120"/>
      <c r="O436" s="120"/>
      <c r="P436" s="120"/>
      <c r="Q436" s="120"/>
    </row>
    <row r="437" spans="6:17" x14ac:dyDescent="0.25">
      <c r="F437" s="120"/>
      <c r="G437" s="121"/>
      <c r="H437" s="120"/>
      <c r="I437" s="121"/>
      <c r="J437" s="121"/>
      <c r="K437" s="53"/>
      <c r="L437" s="120"/>
      <c r="M437" s="120"/>
      <c r="N437" s="120"/>
      <c r="O437" s="120"/>
      <c r="P437" s="120"/>
      <c r="Q437" s="120"/>
    </row>
    <row r="438" spans="6:17" x14ac:dyDescent="0.25">
      <c r="F438" s="120"/>
      <c r="G438" s="121"/>
      <c r="H438" s="120"/>
      <c r="I438" s="121"/>
      <c r="J438" s="121"/>
      <c r="K438" s="53"/>
      <c r="L438" s="120"/>
      <c r="M438" s="120"/>
      <c r="N438" s="120"/>
      <c r="O438" s="120"/>
      <c r="P438" s="120"/>
      <c r="Q438" s="120"/>
    </row>
    <row r="439" spans="6:17" x14ac:dyDescent="0.25">
      <c r="F439" s="120"/>
      <c r="G439" s="121"/>
      <c r="H439" s="120"/>
      <c r="I439" s="121"/>
      <c r="J439" s="121"/>
      <c r="K439" s="53"/>
      <c r="L439" s="120"/>
      <c r="M439" s="120"/>
      <c r="N439" s="120"/>
      <c r="O439" s="120"/>
      <c r="P439" s="120"/>
      <c r="Q439" s="120"/>
    </row>
    <row r="440" spans="6:17" x14ac:dyDescent="0.25">
      <c r="F440" s="120"/>
      <c r="G440" s="121"/>
      <c r="H440" s="120"/>
      <c r="I440" s="121"/>
      <c r="J440" s="121"/>
      <c r="K440" s="53"/>
      <c r="L440" s="120"/>
      <c r="M440" s="120"/>
      <c r="N440" s="120"/>
      <c r="O440" s="120"/>
      <c r="P440" s="120"/>
      <c r="Q440" s="120"/>
    </row>
    <row r="441" spans="6:17" x14ac:dyDescent="0.25">
      <c r="F441" s="120"/>
      <c r="G441" s="121"/>
      <c r="H441" s="120"/>
      <c r="I441" s="121"/>
      <c r="J441" s="121"/>
      <c r="K441" s="53"/>
      <c r="L441" s="120"/>
      <c r="M441" s="120"/>
      <c r="N441" s="120"/>
      <c r="O441" s="120"/>
      <c r="P441" s="120"/>
      <c r="Q441" s="120"/>
    </row>
    <row r="442" spans="6:17" x14ac:dyDescent="0.25">
      <c r="F442" s="120"/>
      <c r="G442" s="121"/>
      <c r="H442" s="120"/>
      <c r="I442" s="121"/>
      <c r="J442" s="121"/>
      <c r="K442" s="53"/>
      <c r="L442" s="120"/>
      <c r="M442" s="120"/>
      <c r="N442" s="120"/>
      <c r="O442" s="120"/>
      <c r="P442" s="120"/>
      <c r="Q442" s="120"/>
    </row>
    <row r="443" spans="6:17" x14ac:dyDescent="0.25">
      <c r="F443" s="120"/>
      <c r="G443" s="121"/>
      <c r="H443" s="120"/>
      <c r="I443" s="121"/>
      <c r="J443" s="121"/>
      <c r="K443" s="53"/>
      <c r="L443" s="120"/>
      <c r="M443" s="120"/>
      <c r="N443" s="120"/>
      <c r="O443" s="120"/>
      <c r="P443" s="120"/>
      <c r="Q443" s="120"/>
    </row>
    <row r="444" spans="6:17" x14ac:dyDescent="0.25">
      <c r="F444" s="120"/>
      <c r="G444" s="121"/>
      <c r="H444" s="120"/>
      <c r="I444" s="121"/>
      <c r="J444" s="121"/>
      <c r="K444" s="53"/>
      <c r="L444" s="120"/>
      <c r="M444" s="120"/>
      <c r="N444" s="120"/>
      <c r="O444" s="120"/>
      <c r="P444" s="120"/>
      <c r="Q444" s="120"/>
    </row>
    <row r="445" spans="6:17" x14ac:dyDescent="0.25">
      <c r="F445" s="120"/>
      <c r="G445" s="121"/>
      <c r="H445" s="120"/>
      <c r="I445" s="121"/>
      <c r="J445" s="121"/>
      <c r="K445" s="53"/>
      <c r="L445" s="120"/>
      <c r="M445" s="120"/>
      <c r="N445" s="120"/>
      <c r="O445" s="120"/>
      <c r="P445" s="120"/>
      <c r="Q445" s="120"/>
    </row>
    <row r="446" spans="6:17" x14ac:dyDescent="0.25">
      <c r="F446" s="120"/>
      <c r="G446" s="121"/>
      <c r="H446" s="120"/>
      <c r="I446" s="121"/>
      <c r="J446" s="121"/>
      <c r="K446" s="53"/>
      <c r="L446" s="120"/>
      <c r="M446" s="120"/>
      <c r="N446" s="120"/>
      <c r="O446" s="120"/>
      <c r="P446" s="120"/>
      <c r="Q446" s="120"/>
    </row>
    <row r="447" spans="6:17" x14ac:dyDescent="0.25">
      <c r="F447" s="120"/>
      <c r="G447" s="121"/>
      <c r="H447" s="120"/>
      <c r="I447" s="121"/>
      <c r="J447" s="121"/>
      <c r="K447" s="53"/>
      <c r="L447" s="120"/>
      <c r="M447" s="120"/>
      <c r="N447" s="120"/>
      <c r="O447" s="120"/>
      <c r="P447" s="120"/>
      <c r="Q447" s="120"/>
    </row>
    <row r="448" spans="6:17" x14ac:dyDescent="0.25">
      <c r="F448" s="120"/>
      <c r="G448" s="121"/>
      <c r="H448" s="120"/>
      <c r="I448" s="121"/>
      <c r="J448" s="121"/>
      <c r="K448" s="53"/>
      <c r="L448" s="120"/>
      <c r="M448" s="120"/>
      <c r="N448" s="120"/>
      <c r="O448" s="120"/>
      <c r="P448" s="120"/>
      <c r="Q448" s="120"/>
    </row>
    <row r="449" spans="6:17" x14ac:dyDescent="0.25">
      <c r="F449" s="120"/>
      <c r="G449" s="121"/>
      <c r="H449" s="120"/>
      <c r="I449" s="121"/>
      <c r="J449" s="121"/>
      <c r="K449" s="53"/>
      <c r="L449" s="120"/>
      <c r="M449" s="120"/>
      <c r="N449" s="120"/>
      <c r="O449" s="120"/>
      <c r="P449" s="120"/>
      <c r="Q449" s="120"/>
    </row>
    <row r="450" spans="6:17" x14ac:dyDescent="0.25">
      <c r="F450" s="120"/>
      <c r="G450" s="121"/>
      <c r="H450" s="120"/>
      <c r="I450" s="121"/>
      <c r="J450" s="121"/>
      <c r="K450" s="53"/>
      <c r="L450" s="120"/>
      <c r="M450" s="120"/>
      <c r="N450" s="120"/>
      <c r="O450" s="120"/>
      <c r="P450" s="120"/>
      <c r="Q450" s="120"/>
    </row>
    <row r="451" spans="6:17" x14ac:dyDescent="0.25">
      <c r="F451" s="120"/>
      <c r="G451" s="121"/>
      <c r="H451" s="120"/>
      <c r="I451" s="121"/>
      <c r="J451" s="121"/>
      <c r="K451" s="53"/>
      <c r="L451" s="120"/>
      <c r="M451" s="120"/>
      <c r="N451" s="120"/>
      <c r="O451" s="120"/>
      <c r="P451" s="120"/>
      <c r="Q451" s="120"/>
    </row>
    <row r="452" spans="6:17" x14ac:dyDescent="0.25">
      <c r="F452" s="120"/>
      <c r="G452" s="121"/>
      <c r="H452" s="120"/>
      <c r="I452" s="121"/>
      <c r="J452" s="121"/>
      <c r="K452" s="53"/>
      <c r="L452" s="120"/>
      <c r="M452" s="120"/>
      <c r="N452" s="120"/>
      <c r="O452" s="120"/>
      <c r="P452" s="120"/>
      <c r="Q452" s="120"/>
    </row>
    <row r="453" spans="6:17" x14ac:dyDescent="0.25">
      <c r="F453" s="120"/>
      <c r="G453" s="121"/>
      <c r="H453" s="120"/>
      <c r="I453" s="121"/>
      <c r="J453" s="121"/>
      <c r="K453" s="53"/>
      <c r="L453" s="120"/>
      <c r="M453" s="120"/>
      <c r="N453" s="120"/>
      <c r="O453" s="120"/>
      <c r="P453" s="120"/>
      <c r="Q453" s="120"/>
    </row>
    <row r="454" spans="6:17" x14ac:dyDescent="0.25">
      <c r="F454" s="120"/>
      <c r="G454" s="121"/>
      <c r="H454" s="120"/>
      <c r="I454" s="121"/>
      <c r="J454" s="121"/>
      <c r="K454" s="53"/>
      <c r="L454" s="120"/>
      <c r="M454" s="120"/>
      <c r="N454" s="120"/>
      <c r="O454" s="120"/>
      <c r="P454" s="120"/>
      <c r="Q454" s="120"/>
    </row>
    <row r="455" spans="6:17" x14ac:dyDescent="0.25">
      <c r="F455" s="120"/>
      <c r="G455" s="121"/>
      <c r="H455" s="120"/>
      <c r="I455" s="121"/>
      <c r="J455" s="121"/>
      <c r="K455" s="53"/>
      <c r="L455" s="120"/>
      <c r="M455" s="120"/>
      <c r="N455" s="120"/>
      <c r="O455" s="120"/>
      <c r="P455" s="120"/>
      <c r="Q455" s="120"/>
    </row>
    <row r="456" spans="6:17" x14ac:dyDescent="0.25">
      <c r="F456" s="120"/>
      <c r="G456" s="121"/>
      <c r="H456" s="120"/>
      <c r="I456" s="121"/>
      <c r="J456" s="121"/>
      <c r="K456" s="53"/>
      <c r="L456" s="120"/>
      <c r="M456" s="120"/>
      <c r="N456" s="120"/>
      <c r="O456" s="120"/>
      <c r="P456" s="120"/>
      <c r="Q456" s="120"/>
    </row>
    <row r="457" spans="6:17" x14ac:dyDescent="0.25">
      <c r="F457" s="120"/>
      <c r="G457" s="121"/>
      <c r="H457" s="120"/>
      <c r="I457" s="121"/>
      <c r="J457" s="121"/>
      <c r="K457" s="53"/>
      <c r="L457" s="120"/>
      <c r="M457" s="120"/>
      <c r="N457" s="120"/>
      <c r="O457" s="120"/>
      <c r="P457" s="120"/>
      <c r="Q457" s="120"/>
    </row>
    <row r="458" spans="6:17" x14ac:dyDescent="0.25">
      <c r="F458" s="120"/>
      <c r="G458" s="121"/>
      <c r="H458" s="120"/>
      <c r="I458" s="121"/>
      <c r="J458" s="121"/>
      <c r="K458" s="53"/>
      <c r="L458" s="120"/>
      <c r="M458" s="120"/>
      <c r="N458" s="120"/>
      <c r="O458" s="120"/>
      <c r="P458" s="120"/>
      <c r="Q458" s="120"/>
    </row>
    <row r="459" spans="6:17" x14ac:dyDescent="0.25">
      <c r="F459" s="120"/>
      <c r="G459" s="121"/>
      <c r="H459" s="120"/>
      <c r="I459" s="121"/>
      <c r="J459" s="121"/>
      <c r="K459" s="53"/>
      <c r="L459" s="120"/>
      <c r="M459" s="120"/>
      <c r="N459" s="120"/>
      <c r="O459" s="120"/>
      <c r="P459" s="120"/>
      <c r="Q459" s="120"/>
    </row>
    <row r="460" spans="6:17" x14ac:dyDescent="0.25">
      <c r="F460" s="120"/>
      <c r="G460" s="121"/>
      <c r="H460" s="120"/>
      <c r="I460" s="121"/>
      <c r="J460" s="121"/>
      <c r="K460" s="53"/>
      <c r="L460" s="120"/>
      <c r="M460" s="120"/>
      <c r="N460" s="120"/>
      <c r="O460" s="120"/>
      <c r="P460" s="120"/>
      <c r="Q460" s="120"/>
    </row>
    <row r="461" spans="6:17" x14ac:dyDescent="0.25">
      <c r="F461" s="120"/>
      <c r="G461" s="121"/>
      <c r="H461" s="120"/>
      <c r="I461" s="121"/>
      <c r="J461" s="121"/>
      <c r="K461" s="53"/>
      <c r="L461" s="120"/>
      <c r="M461" s="120"/>
      <c r="N461" s="120"/>
      <c r="O461" s="120"/>
      <c r="P461" s="120"/>
      <c r="Q461" s="120"/>
    </row>
    <row r="462" spans="6:17" x14ac:dyDescent="0.25">
      <c r="F462" s="120"/>
      <c r="G462" s="121"/>
      <c r="H462" s="120"/>
      <c r="I462" s="121"/>
      <c r="J462" s="121"/>
      <c r="K462" s="53"/>
      <c r="L462" s="120"/>
      <c r="M462" s="120"/>
      <c r="N462" s="120"/>
      <c r="O462" s="120"/>
      <c r="P462" s="120"/>
      <c r="Q462" s="120"/>
    </row>
    <row r="463" spans="6:17" x14ac:dyDescent="0.25">
      <c r="F463" s="120"/>
      <c r="G463" s="121"/>
      <c r="H463" s="120"/>
      <c r="I463" s="121"/>
      <c r="J463" s="121"/>
      <c r="K463" s="53"/>
      <c r="L463" s="120"/>
      <c r="M463" s="120"/>
      <c r="N463" s="120"/>
      <c r="O463" s="120"/>
      <c r="P463" s="120"/>
      <c r="Q463" s="120"/>
    </row>
    <row r="464" spans="6:17" x14ac:dyDescent="0.25">
      <c r="F464" s="120"/>
      <c r="G464" s="121"/>
      <c r="H464" s="120"/>
      <c r="I464" s="121"/>
      <c r="J464" s="121"/>
      <c r="K464" s="53"/>
      <c r="L464" s="120"/>
      <c r="M464" s="120"/>
      <c r="N464" s="120"/>
      <c r="O464" s="120"/>
      <c r="P464" s="120"/>
      <c r="Q464" s="120"/>
    </row>
    <row r="465" spans="6:17" x14ac:dyDescent="0.25">
      <c r="F465" s="120"/>
      <c r="G465" s="121"/>
      <c r="H465" s="120"/>
      <c r="I465" s="121"/>
      <c r="J465" s="121"/>
      <c r="K465" s="53"/>
      <c r="L465" s="120"/>
      <c r="M465" s="120"/>
      <c r="N465" s="120"/>
      <c r="O465" s="120"/>
      <c r="P465" s="120"/>
      <c r="Q465" s="120"/>
    </row>
    <row r="466" spans="6:17" x14ac:dyDescent="0.25">
      <c r="F466" s="120"/>
      <c r="G466" s="121"/>
      <c r="H466" s="120"/>
      <c r="I466" s="121"/>
      <c r="J466" s="121"/>
      <c r="K466" s="53"/>
      <c r="L466" s="120"/>
      <c r="M466" s="120"/>
      <c r="N466" s="120"/>
      <c r="O466" s="120"/>
      <c r="P466" s="120"/>
      <c r="Q466" s="120"/>
    </row>
    <row r="467" spans="6:17" x14ac:dyDescent="0.25">
      <c r="F467" s="120"/>
      <c r="G467" s="121"/>
      <c r="H467" s="120"/>
      <c r="I467" s="121"/>
      <c r="J467" s="121"/>
      <c r="K467" s="53"/>
      <c r="L467" s="120"/>
      <c r="M467" s="120"/>
      <c r="N467" s="120"/>
      <c r="O467" s="120"/>
      <c r="P467" s="120"/>
      <c r="Q467" s="120"/>
    </row>
    <row r="468" spans="6:17" x14ac:dyDescent="0.25">
      <c r="F468" s="120"/>
      <c r="G468" s="121"/>
      <c r="H468" s="120"/>
      <c r="I468" s="121"/>
      <c r="J468" s="121"/>
      <c r="K468" s="53"/>
      <c r="L468" s="120"/>
      <c r="M468" s="120"/>
      <c r="N468" s="120"/>
      <c r="O468" s="120"/>
      <c r="P468" s="120"/>
      <c r="Q468" s="120"/>
    </row>
    <row r="469" spans="6:17" x14ac:dyDescent="0.25">
      <c r="F469" s="120"/>
      <c r="G469" s="121"/>
      <c r="H469" s="120"/>
      <c r="I469" s="121"/>
      <c r="J469" s="121"/>
      <c r="K469" s="53"/>
      <c r="L469" s="120"/>
      <c r="M469" s="120"/>
      <c r="N469" s="120"/>
      <c r="O469" s="120"/>
      <c r="P469" s="120"/>
      <c r="Q469" s="120"/>
    </row>
    <row r="470" spans="6:17" x14ac:dyDescent="0.25">
      <c r="F470" s="120"/>
      <c r="G470" s="121"/>
      <c r="H470" s="120"/>
      <c r="I470" s="121"/>
      <c r="J470" s="121"/>
      <c r="K470" s="53"/>
      <c r="L470" s="120"/>
      <c r="M470" s="120"/>
      <c r="N470" s="120"/>
      <c r="O470" s="120"/>
      <c r="P470" s="120"/>
      <c r="Q470" s="120"/>
    </row>
    <row r="471" spans="6:17" x14ac:dyDescent="0.25">
      <c r="F471" s="120"/>
      <c r="G471" s="121"/>
      <c r="H471" s="120"/>
      <c r="I471" s="121"/>
      <c r="J471" s="121"/>
      <c r="K471" s="53"/>
      <c r="L471" s="120"/>
      <c r="M471" s="120"/>
      <c r="N471" s="120"/>
      <c r="O471" s="120"/>
      <c r="P471" s="120"/>
      <c r="Q471" s="120"/>
    </row>
    <row r="472" spans="6:17" x14ac:dyDescent="0.25">
      <c r="F472" s="120"/>
      <c r="G472" s="121"/>
      <c r="H472" s="120"/>
      <c r="I472" s="121"/>
      <c r="J472" s="121"/>
      <c r="K472" s="53"/>
      <c r="L472" s="120"/>
      <c r="M472" s="120"/>
      <c r="N472" s="120"/>
      <c r="O472" s="120"/>
      <c r="P472" s="120"/>
      <c r="Q472" s="120"/>
    </row>
    <row r="473" spans="6:17" x14ac:dyDescent="0.25">
      <c r="F473" s="120"/>
      <c r="G473" s="121"/>
      <c r="H473" s="120"/>
      <c r="I473" s="121"/>
      <c r="J473" s="121"/>
      <c r="K473" s="53"/>
      <c r="L473" s="120"/>
      <c r="M473" s="120"/>
      <c r="N473" s="120"/>
      <c r="O473" s="120"/>
      <c r="P473" s="120"/>
      <c r="Q473" s="120"/>
    </row>
    <row r="474" spans="6:17" x14ac:dyDescent="0.25">
      <c r="F474" s="120"/>
      <c r="G474" s="121"/>
      <c r="H474" s="120"/>
      <c r="I474" s="121"/>
      <c r="J474" s="121"/>
      <c r="K474" s="53"/>
      <c r="L474" s="120"/>
      <c r="M474" s="120"/>
      <c r="N474" s="120"/>
      <c r="O474" s="120"/>
      <c r="P474" s="120"/>
      <c r="Q474" s="120"/>
    </row>
    <row r="475" spans="6:17" x14ac:dyDescent="0.25">
      <c r="F475" s="120"/>
      <c r="G475" s="121"/>
      <c r="H475" s="120"/>
      <c r="I475" s="121"/>
      <c r="J475" s="121"/>
      <c r="K475" s="53"/>
      <c r="L475" s="120"/>
      <c r="M475" s="120"/>
      <c r="N475" s="120"/>
      <c r="O475" s="120"/>
      <c r="P475" s="120"/>
      <c r="Q475" s="120"/>
    </row>
    <row r="476" spans="6:17" x14ac:dyDescent="0.25">
      <c r="F476" s="120"/>
      <c r="G476" s="121"/>
      <c r="H476" s="120"/>
      <c r="I476" s="121"/>
      <c r="J476" s="121"/>
      <c r="K476" s="53"/>
      <c r="L476" s="120"/>
      <c r="M476" s="120"/>
      <c r="N476" s="120"/>
      <c r="O476" s="120"/>
      <c r="P476" s="120"/>
      <c r="Q476" s="120"/>
    </row>
    <row r="477" spans="6:17" x14ac:dyDescent="0.25">
      <c r="F477" s="120"/>
      <c r="G477" s="121"/>
      <c r="H477" s="120"/>
      <c r="I477" s="121"/>
      <c r="J477" s="121"/>
      <c r="K477" s="53"/>
      <c r="L477" s="120"/>
      <c r="M477" s="120"/>
      <c r="N477" s="120"/>
      <c r="O477" s="120"/>
      <c r="P477" s="120"/>
      <c r="Q477" s="120"/>
    </row>
    <row r="478" spans="6:17" x14ac:dyDescent="0.25">
      <c r="F478" s="120"/>
      <c r="G478" s="121"/>
      <c r="H478" s="120"/>
      <c r="I478" s="121"/>
      <c r="J478" s="121"/>
      <c r="K478" s="53"/>
      <c r="L478" s="120"/>
      <c r="M478" s="120"/>
      <c r="N478" s="120"/>
      <c r="O478" s="120"/>
      <c r="P478" s="120"/>
      <c r="Q478" s="120"/>
    </row>
    <row r="479" spans="6:17" x14ac:dyDescent="0.25">
      <c r="F479" s="120"/>
      <c r="G479" s="121"/>
      <c r="H479" s="120"/>
      <c r="I479" s="121"/>
      <c r="J479" s="121"/>
      <c r="K479" s="53"/>
      <c r="L479" s="120"/>
      <c r="M479" s="120"/>
      <c r="N479" s="120"/>
      <c r="O479" s="120"/>
      <c r="P479" s="120"/>
      <c r="Q479" s="120"/>
    </row>
    <row r="480" spans="6:17" x14ac:dyDescent="0.25">
      <c r="F480" s="120"/>
      <c r="G480" s="121"/>
      <c r="H480" s="120"/>
      <c r="I480" s="121"/>
      <c r="J480" s="121"/>
      <c r="K480" s="53"/>
      <c r="L480" s="120"/>
      <c r="M480" s="120"/>
      <c r="N480" s="120"/>
      <c r="O480" s="120"/>
      <c r="P480" s="120"/>
      <c r="Q480" s="120"/>
    </row>
    <row r="481" spans="6:17" x14ac:dyDescent="0.25">
      <c r="F481" s="120"/>
      <c r="G481" s="121"/>
      <c r="H481" s="120"/>
      <c r="I481" s="121"/>
      <c r="J481" s="121"/>
      <c r="K481" s="53"/>
      <c r="L481" s="120"/>
      <c r="M481" s="120"/>
      <c r="N481" s="120"/>
      <c r="O481" s="120"/>
      <c r="P481" s="120"/>
      <c r="Q481" s="120"/>
    </row>
    <row r="482" spans="6:17" x14ac:dyDescent="0.25">
      <c r="F482" s="120"/>
      <c r="G482" s="121"/>
      <c r="H482" s="120"/>
      <c r="I482" s="121"/>
      <c r="J482" s="121"/>
      <c r="K482" s="53"/>
      <c r="L482" s="120"/>
      <c r="M482" s="120"/>
      <c r="N482" s="120"/>
      <c r="O482" s="120"/>
      <c r="P482" s="120"/>
      <c r="Q482" s="120"/>
    </row>
    <row r="483" spans="6:17" x14ac:dyDescent="0.25">
      <c r="F483" s="120"/>
      <c r="G483" s="121"/>
      <c r="H483" s="120"/>
      <c r="I483" s="121"/>
      <c r="J483" s="121"/>
      <c r="K483" s="53"/>
      <c r="L483" s="120"/>
      <c r="M483" s="120"/>
      <c r="N483" s="120"/>
      <c r="O483" s="120"/>
      <c r="P483" s="120"/>
      <c r="Q483" s="120"/>
    </row>
    <row r="484" spans="6:17" x14ac:dyDescent="0.25">
      <c r="F484" s="120"/>
      <c r="G484" s="121"/>
      <c r="H484" s="120"/>
      <c r="I484" s="121"/>
      <c r="J484" s="121"/>
      <c r="K484" s="53"/>
      <c r="L484" s="120"/>
      <c r="M484" s="120"/>
      <c r="N484" s="120"/>
      <c r="O484" s="120"/>
      <c r="P484" s="120"/>
      <c r="Q484" s="120"/>
    </row>
    <row r="485" spans="6:17" x14ac:dyDescent="0.25">
      <c r="F485" s="120"/>
      <c r="G485" s="121"/>
      <c r="H485" s="120"/>
      <c r="I485" s="121"/>
      <c r="J485" s="121"/>
      <c r="K485" s="53"/>
      <c r="L485" s="120"/>
      <c r="M485" s="120"/>
      <c r="N485" s="120"/>
      <c r="O485" s="120"/>
      <c r="P485" s="120"/>
      <c r="Q485" s="120"/>
    </row>
    <row r="486" spans="6:17" x14ac:dyDescent="0.25">
      <c r="F486" s="120"/>
      <c r="G486" s="121"/>
      <c r="H486" s="120"/>
      <c r="I486" s="121"/>
      <c r="J486" s="121"/>
      <c r="K486" s="53"/>
      <c r="L486" s="120"/>
      <c r="M486" s="120"/>
      <c r="N486" s="120"/>
      <c r="O486" s="120"/>
      <c r="P486" s="120"/>
      <c r="Q486" s="120"/>
    </row>
    <row r="487" spans="6:17" x14ac:dyDescent="0.25">
      <c r="F487" s="120"/>
      <c r="G487" s="121"/>
      <c r="H487" s="120"/>
      <c r="I487" s="121"/>
      <c r="J487" s="121"/>
      <c r="K487" s="53"/>
      <c r="L487" s="120"/>
      <c r="M487" s="120"/>
      <c r="N487" s="120"/>
      <c r="O487" s="120"/>
      <c r="P487" s="120"/>
      <c r="Q487" s="120"/>
    </row>
    <row r="488" spans="6:17" x14ac:dyDescent="0.25">
      <c r="F488" s="120"/>
      <c r="G488" s="121"/>
      <c r="H488" s="120"/>
      <c r="I488" s="121"/>
      <c r="J488" s="121"/>
      <c r="K488" s="53"/>
      <c r="L488" s="120"/>
      <c r="M488" s="120"/>
      <c r="N488" s="120"/>
      <c r="O488" s="120"/>
      <c r="P488" s="120"/>
      <c r="Q488" s="120"/>
    </row>
    <row r="489" spans="6:17" x14ac:dyDescent="0.25">
      <c r="F489" s="120"/>
      <c r="G489" s="121"/>
      <c r="H489" s="120"/>
      <c r="I489" s="121"/>
      <c r="J489" s="121"/>
      <c r="K489" s="53"/>
      <c r="L489" s="120"/>
      <c r="M489" s="120"/>
      <c r="N489" s="120"/>
      <c r="O489" s="120"/>
      <c r="P489" s="120"/>
      <c r="Q489" s="120"/>
    </row>
    <row r="490" spans="6:17" x14ac:dyDescent="0.25">
      <c r="F490" s="120"/>
      <c r="G490" s="121"/>
      <c r="H490" s="120"/>
      <c r="I490" s="121"/>
      <c r="J490" s="121"/>
      <c r="K490" s="53"/>
      <c r="L490" s="120"/>
      <c r="M490" s="120"/>
      <c r="N490" s="120"/>
      <c r="O490" s="120"/>
      <c r="P490" s="120"/>
      <c r="Q490" s="120"/>
    </row>
    <row r="491" spans="6:17" x14ac:dyDescent="0.25">
      <c r="F491" s="120"/>
      <c r="G491" s="121"/>
      <c r="H491" s="120"/>
      <c r="I491" s="121"/>
      <c r="J491" s="121"/>
      <c r="K491" s="53"/>
      <c r="L491" s="120"/>
      <c r="M491" s="120"/>
      <c r="N491" s="120"/>
      <c r="O491" s="120"/>
      <c r="P491" s="120"/>
      <c r="Q491" s="120"/>
    </row>
    <row r="492" spans="6:17" x14ac:dyDescent="0.25">
      <c r="F492" s="120"/>
      <c r="G492" s="121"/>
      <c r="H492" s="120"/>
      <c r="I492" s="121"/>
      <c r="J492" s="121"/>
      <c r="K492" s="53"/>
      <c r="L492" s="120"/>
      <c r="M492" s="120"/>
      <c r="N492" s="120"/>
      <c r="O492" s="120"/>
      <c r="P492" s="120"/>
      <c r="Q492" s="120"/>
    </row>
    <row r="493" spans="6:17" x14ac:dyDescent="0.25">
      <c r="F493" s="120"/>
      <c r="G493" s="121"/>
      <c r="H493" s="120"/>
      <c r="I493" s="121"/>
      <c r="J493" s="121"/>
      <c r="K493" s="53"/>
      <c r="L493" s="120"/>
      <c r="M493" s="120"/>
      <c r="N493" s="120"/>
      <c r="O493" s="120"/>
      <c r="P493" s="120"/>
      <c r="Q493" s="120"/>
    </row>
    <row r="494" spans="6:17" x14ac:dyDescent="0.25">
      <c r="F494" s="120"/>
      <c r="G494" s="121"/>
      <c r="H494" s="120"/>
      <c r="I494" s="121"/>
      <c r="J494" s="121"/>
      <c r="K494" s="53"/>
      <c r="L494" s="120"/>
      <c r="M494" s="120"/>
      <c r="N494" s="120"/>
      <c r="O494" s="120"/>
      <c r="P494" s="120"/>
      <c r="Q494" s="120"/>
    </row>
    <row r="495" spans="6:17" x14ac:dyDescent="0.25">
      <c r="F495" s="120"/>
      <c r="G495" s="121"/>
      <c r="H495" s="120"/>
      <c r="I495" s="121"/>
      <c r="J495" s="121"/>
      <c r="K495" s="53"/>
      <c r="L495" s="120"/>
      <c r="M495" s="120"/>
      <c r="N495" s="120"/>
      <c r="O495" s="120"/>
      <c r="P495" s="120"/>
      <c r="Q495" s="120"/>
    </row>
    <row r="496" spans="6:17" x14ac:dyDescent="0.25">
      <c r="F496" s="120"/>
      <c r="G496" s="121"/>
      <c r="H496" s="120"/>
      <c r="I496" s="121"/>
      <c r="J496" s="121"/>
      <c r="K496" s="53"/>
      <c r="L496" s="120"/>
      <c r="M496" s="120"/>
      <c r="N496" s="120"/>
      <c r="O496" s="120"/>
      <c r="P496" s="120"/>
      <c r="Q496" s="120"/>
    </row>
    <row r="497" spans="6:17" x14ac:dyDescent="0.25">
      <c r="F497" s="120"/>
      <c r="G497" s="121"/>
      <c r="H497" s="120"/>
      <c r="I497" s="121"/>
      <c r="J497" s="121"/>
      <c r="K497" s="53"/>
      <c r="L497" s="120"/>
      <c r="M497" s="120"/>
      <c r="N497" s="120"/>
      <c r="O497" s="120"/>
      <c r="P497" s="120"/>
      <c r="Q497" s="120"/>
    </row>
    <row r="498" spans="6:17" x14ac:dyDescent="0.25">
      <c r="F498" s="120"/>
      <c r="G498" s="121"/>
      <c r="H498" s="120"/>
      <c r="I498" s="121"/>
      <c r="J498" s="121"/>
      <c r="K498" s="53"/>
      <c r="L498" s="120"/>
      <c r="M498" s="120"/>
      <c r="N498" s="120"/>
      <c r="O498" s="120"/>
      <c r="P498" s="120"/>
      <c r="Q498" s="120"/>
    </row>
    <row r="499" spans="6:17" x14ac:dyDescent="0.25">
      <c r="F499" s="120"/>
      <c r="G499" s="121"/>
      <c r="H499" s="120"/>
      <c r="I499" s="121"/>
      <c r="J499" s="121"/>
      <c r="K499" s="53"/>
      <c r="L499" s="120"/>
      <c r="M499" s="120"/>
      <c r="N499" s="120"/>
      <c r="O499" s="120"/>
      <c r="P499" s="120"/>
      <c r="Q499" s="120"/>
    </row>
    <row r="500" spans="6:17" x14ac:dyDescent="0.25">
      <c r="F500" s="120"/>
      <c r="G500" s="121"/>
      <c r="H500" s="120"/>
      <c r="I500" s="121"/>
      <c r="J500" s="121"/>
      <c r="K500" s="53"/>
      <c r="L500" s="120"/>
      <c r="M500" s="120"/>
      <c r="N500" s="120"/>
      <c r="O500" s="120"/>
      <c r="P500" s="120"/>
      <c r="Q500" s="120"/>
    </row>
    <row r="501" spans="6:17" x14ac:dyDescent="0.25">
      <c r="F501" s="120"/>
      <c r="G501" s="121"/>
      <c r="H501" s="120"/>
      <c r="I501" s="121"/>
      <c r="J501" s="121"/>
      <c r="K501" s="53"/>
      <c r="L501" s="120"/>
      <c r="M501" s="120"/>
      <c r="N501" s="120"/>
      <c r="O501" s="120"/>
      <c r="P501" s="120"/>
      <c r="Q501" s="120"/>
    </row>
    <row r="502" spans="6:17" x14ac:dyDescent="0.25">
      <c r="F502" s="120"/>
      <c r="G502" s="121"/>
      <c r="H502" s="120"/>
      <c r="I502" s="121"/>
      <c r="J502" s="121"/>
      <c r="K502" s="53"/>
      <c r="L502" s="120"/>
      <c r="M502" s="120"/>
      <c r="N502" s="120"/>
      <c r="O502" s="120"/>
      <c r="P502" s="120"/>
      <c r="Q502" s="120"/>
    </row>
    <row r="503" spans="6:17" x14ac:dyDescent="0.25">
      <c r="F503" s="120"/>
      <c r="G503" s="121"/>
      <c r="H503" s="120"/>
      <c r="I503" s="121"/>
      <c r="J503" s="121"/>
      <c r="K503" s="53"/>
      <c r="L503" s="120"/>
      <c r="M503" s="120"/>
      <c r="N503" s="120"/>
      <c r="O503" s="120"/>
      <c r="P503" s="120"/>
      <c r="Q503" s="120"/>
    </row>
    <row r="504" spans="6:17" x14ac:dyDescent="0.25">
      <c r="F504" s="120"/>
      <c r="G504" s="121"/>
      <c r="H504" s="120"/>
      <c r="I504" s="121"/>
      <c r="J504" s="121"/>
      <c r="K504" s="53"/>
      <c r="L504" s="120"/>
      <c r="M504" s="120"/>
      <c r="N504" s="120"/>
      <c r="O504" s="120"/>
      <c r="P504" s="120"/>
      <c r="Q504" s="120"/>
    </row>
    <row r="505" spans="6:17" x14ac:dyDescent="0.25">
      <c r="F505" s="120"/>
      <c r="G505" s="121"/>
      <c r="H505" s="120"/>
      <c r="I505" s="121"/>
      <c r="J505" s="121"/>
      <c r="K505" s="53"/>
      <c r="L505" s="120"/>
      <c r="M505" s="120"/>
      <c r="N505" s="120"/>
      <c r="O505" s="120"/>
      <c r="P505" s="120"/>
      <c r="Q505" s="120"/>
    </row>
    <row r="506" spans="6:17" x14ac:dyDescent="0.25">
      <c r="F506" s="120"/>
      <c r="G506" s="121"/>
      <c r="H506" s="120"/>
      <c r="I506" s="121"/>
      <c r="J506" s="121"/>
      <c r="K506" s="53"/>
      <c r="L506" s="120"/>
      <c r="M506" s="120"/>
      <c r="N506" s="120"/>
      <c r="O506" s="120"/>
      <c r="P506" s="120"/>
      <c r="Q506" s="120"/>
    </row>
    <row r="507" spans="6:17" x14ac:dyDescent="0.25">
      <c r="F507" s="120"/>
      <c r="G507" s="121"/>
      <c r="H507" s="120"/>
      <c r="I507" s="121"/>
      <c r="J507" s="121"/>
      <c r="K507" s="53"/>
      <c r="L507" s="120"/>
      <c r="M507" s="120"/>
      <c r="N507" s="120"/>
      <c r="O507" s="120"/>
      <c r="P507" s="120"/>
      <c r="Q507" s="120"/>
    </row>
    <row r="508" spans="6:17" x14ac:dyDescent="0.25">
      <c r="F508" s="120"/>
      <c r="G508" s="121"/>
      <c r="H508" s="120"/>
      <c r="I508" s="121"/>
      <c r="J508" s="121"/>
      <c r="K508" s="53"/>
      <c r="L508" s="120"/>
      <c r="M508" s="120"/>
      <c r="N508" s="120"/>
      <c r="O508" s="120"/>
      <c r="P508" s="120"/>
      <c r="Q508" s="120"/>
    </row>
    <row r="509" spans="6:17" x14ac:dyDescent="0.25">
      <c r="F509" s="120"/>
      <c r="G509" s="121"/>
      <c r="H509" s="120"/>
      <c r="I509" s="121"/>
      <c r="J509" s="121"/>
      <c r="K509" s="53"/>
      <c r="L509" s="120"/>
      <c r="M509" s="120"/>
      <c r="N509" s="120"/>
      <c r="O509" s="120"/>
      <c r="P509" s="120"/>
      <c r="Q509" s="120"/>
    </row>
    <row r="510" spans="6:17" x14ac:dyDescent="0.25">
      <c r="F510" s="120"/>
      <c r="G510" s="121"/>
      <c r="H510" s="120"/>
      <c r="I510" s="121"/>
      <c r="J510" s="121"/>
      <c r="K510" s="53"/>
      <c r="L510" s="120"/>
      <c r="M510" s="120"/>
      <c r="N510" s="120"/>
      <c r="O510" s="120"/>
      <c r="P510" s="120"/>
      <c r="Q510" s="120"/>
    </row>
    <row r="511" spans="6:17" x14ac:dyDescent="0.25">
      <c r="F511" s="120"/>
      <c r="G511" s="121"/>
      <c r="H511" s="120"/>
      <c r="I511" s="121"/>
      <c r="J511" s="121"/>
      <c r="K511" s="53"/>
      <c r="L511" s="120"/>
      <c r="M511" s="120"/>
      <c r="N511" s="120"/>
      <c r="O511" s="120"/>
      <c r="P511" s="120"/>
      <c r="Q511" s="120"/>
    </row>
    <row r="512" spans="6:17" x14ac:dyDescent="0.25">
      <c r="F512" s="120"/>
      <c r="G512" s="121"/>
      <c r="H512" s="120"/>
      <c r="I512" s="121"/>
      <c r="J512" s="121"/>
      <c r="K512" s="53"/>
      <c r="L512" s="120"/>
      <c r="M512" s="120"/>
      <c r="N512" s="120"/>
      <c r="O512" s="120"/>
      <c r="P512" s="120"/>
      <c r="Q512" s="120"/>
    </row>
    <row r="513" spans="6:17" x14ac:dyDescent="0.25">
      <c r="F513" s="120"/>
      <c r="G513" s="121"/>
      <c r="H513" s="120"/>
      <c r="I513" s="121"/>
      <c r="J513" s="121"/>
      <c r="K513" s="53"/>
      <c r="L513" s="120"/>
      <c r="M513" s="120"/>
      <c r="N513" s="120"/>
      <c r="O513" s="120"/>
      <c r="P513" s="120"/>
      <c r="Q513" s="120"/>
    </row>
    <row r="514" spans="6:17" x14ac:dyDescent="0.25">
      <c r="F514" s="120"/>
      <c r="G514" s="121"/>
      <c r="H514" s="120"/>
      <c r="I514" s="121"/>
      <c r="J514" s="121"/>
      <c r="K514" s="53"/>
      <c r="L514" s="120"/>
      <c r="M514" s="120"/>
      <c r="N514" s="120"/>
      <c r="O514" s="120"/>
      <c r="P514" s="120"/>
      <c r="Q514" s="120"/>
    </row>
    <row r="515" spans="6:17" x14ac:dyDescent="0.25">
      <c r="F515" s="120"/>
      <c r="G515" s="121"/>
      <c r="H515" s="120"/>
      <c r="I515" s="121"/>
      <c r="J515" s="121"/>
      <c r="K515" s="53"/>
      <c r="L515" s="120"/>
      <c r="M515" s="120"/>
      <c r="N515" s="120"/>
      <c r="O515" s="120"/>
      <c r="P515" s="120"/>
      <c r="Q515" s="120"/>
    </row>
    <row r="516" spans="6:17" x14ac:dyDescent="0.25">
      <c r="F516" s="120"/>
      <c r="G516" s="121"/>
      <c r="H516" s="120"/>
      <c r="I516" s="121"/>
      <c r="J516" s="121"/>
      <c r="K516" s="53"/>
      <c r="L516" s="120"/>
      <c r="M516" s="120"/>
      <c r="N516" s="120"/>
      <c r="O516" s="120"/>
      <c r="P516" s="120"/>
      <c r="Q516" s="120"/>
    </row>
    <row r="517" spans="6:17" x14ac:dyDescent="0.25">
      <c r="F517" s="120"/>
      <c r="G517" s="121"/>
      <c r="H517" s="120"/>
      <c r="I517" s="121"/>
      <c r="J517" s="121"/>
      <c r="K517" s="53"/>
      <c r="L517" s="120"/>
      <c r="M517" s="120"/>
      <c r="N517" s="120"/>
      <c r="O517" s="120"/>
      <c r="P517" s="120"/>
      <c r="Q517" s="120"/>
    </row>
    <row r="518" spans="6:17" x14ac:dyDescent="0.25">
      <c r="F518" s="120"/>
      <c r="G518" s="121"/>
      <c r="H518" s="120"/>
      <c r="I518" s="121"/>
      <c r="J518" s="121"/>
      <c r="K518" s="53"/>
      <c r="L518" s="120"/>
      <c r="M518" s="120"/>
      <c r="N518" s="120"/>
      <c r="O518" s="120"/>
      <c r="P518" s="120"/>
      <c r="Q518" s="120"/>
    </row>
    <row r="519" spans="6:17" x14ac:dyDescent="0.25">
      <c r="F519" s="120"/>
      <c r="G519" s="121"/>
      <c r="H519" s="120"/>
      <c r="I519" s="121"/>
      <c r="J519" s="121"/>
      <c r="K519" s="53"/>
      <c r="L519" s="120"/>
      <c r="M519" s="120"/>
      <c r="N519" s="120"/>
      <c r="O519" s="120"/>
      <c r="P519" s="120"/>
      <c r="Q519" s="120"/>
    </row>
    <row r="520" spans="6:17" x14ac:dyDescent="0.25">
      <c r="F520" s="120"/>
      <c r="G520" s="121"/>
      <c r="H520" s="120"/>
      <c r="I520" s="121"/>
      <c r="J520" s="121"/>
      <c r="K520" s="53"/>
      <c r="L520" s="120"/>
      <c r="M520" s="120"/>
      <c r="N520" s="120"/>
      <c r="O520" s="120"/>
      <c r="P520" s="120"/>
      <c r="Q520" s="120"/>
    </row>
    <row r="521" spans="6:17" x14ac:dyDescent="0.25">
      <c r="F521" s="120"/>
      <c r="G521" s="121"/>
      <c r="H521" s="120"/>
      <c r="I521" s="121"/>
      <c r="J521" s="121"/>
      <c r="K521" s="53"/>
      <c r="L521" s="120"/>
      <c r="M521" s="120"/>
      <c r="N521" s="120"/>
      <c r="O521" s="120"/>
      <c r="P521" s="120"/>
      <c r="Q521" s="120"/>
    </row>
    <row r="522" spans="6:17" x14ac:dyDescent="0.25">
      <c r="F522" s="120"/>
      <c r="G522" s="121"/>
      <c r="H522" s="120"/>
      <c r="I522" s="121"/>
      <c r="J522" s="121"/>
      <c r="K522" s="53"/>
      <c r="L522" s="120"/>
      <c r="M522" s="120"/>
      <c r="N522" s="120"/>
      <c r="O522" s="120"/>
      <c r="P522" s="120"/>
      <c r="Q522" s="120"/>
    </row>
    <row r="523" spans="6:17" x14ac:dyDescent="0.25">
      <c r="F523" s="120"/>
      <c r="G523" s="121"/>
      <c r="H523" s="120"/>
      <c r="I523" s="121"/>
      <c r="J523" s="121"/>
      <c r="K523" s="53"/>
      <c r="L523" s="120"/>
      <c r="M523" s="120"/>
      <c r="N523" s="120"/>
      <c r="O523" s="120"/>
      <c r="P523" s="120"/>
      <c r="Q523" s="120"/>
    </row>
    <row r="524" spans="6:17" x14ac:dyDescent="0.25">
      <c r="F524" s="120"/>
      <c r="G524" s="121"/>
      <c r="H524" s="120"/>
      <c r="I524" s="121"/>
      <c r="J524" s="121"/>
      <c r="K524" s="53"/>
      <c r="L524" s="120"/>
      <c r="M524" s="120"/>
      <c r="N524" s="120"/>
      <c r="O524" s="120"/>
      <c r="P524" s="120"/>
      <c r="Q524" s="120"/>
    </row>
    <row r="525" spans="6:17" x14ac:dyDescent="0.25">
      <c r="F525" s="120"/>
      <c r="G525" s="121"/>
      <c r="H525" s="120"/>
      <c r="I525" s="121"/>
      <c r="J525" s="121"/>
      <c r="K525" s="53"/>
      <c r="L525" s="120"/>
      <c r="M525" s="120"/>
      <c r="N525" s="120"/>
      <c r="O525" s="120"/>
      <c r="P525" s="120"/>
      <c r="Q525" s="120"/>
    </row>
    <row r="526" spans="6:17" x14ac:dyDescent="0.25">
      <c r="F526" s="120"/>
      <c r="G526" s="121"/>
      <c r="H526" s="120"/>
      <c r="I526" s="121"/>
      <c r="J526" s="121"/>
      <c r="K526" s="53"/>
      <c r="L526" s="120"/>
      <c r="M526" s="120"/>
      <c r="N526" s="120"/>
      <c r="O526" s="120"/>
      <c r="P526" s="120"/>
      <c r="Q526" s="120"/>
    </row>
    <row r="527" spans="6:17" x14ac:dyDescent="0.25">
      <c r="F527" s="120"/>
      <c r="G527" s="121"/>
      <c r="H527" s="120"/>
      <c r="I527" s="121"/>
      <c r="J527" s="121"/>
      <c r="K527" s="53"/>
      <c r="L527" s="120"/>
      <c r="M527" s="120"/>
      <c r="N527" s="120"/>
      <c r="O527" s="120"/>
      <c r="P527" s="120"/>
      <c r="Q527" s="120"/>
    </row>
    <row r="528" spans="6:17" x14ac:dyDescent="0.25">
      <c r="F528" s="120"/>
      <c r="G528" s="121"/>
      <c r="H528" s="120"/>
      <c r="I528" s="121"/>
      <c r="J528" s="121"/>
      <c r="K528" s="53"/>
      <c r="L528" s="120"/>
      <c r="M528" s="120"/>
      <c r="N528" s="120"/>
      <c r="O528" s="120"/>
      <c r="P528" s="120"/>
      <c r="Q528" s="120"/>
    </row>
    <row r="529" spans="6:17" x14ac:dyDescent="0.25">
      <c r="F529" s="120"/>
      <c r="G529" s="121"/>
      <c r="H529" s="120"/>
      <c r="I529" s="121"/>
      <c r="J529" s="121"/>
      <c r="K529" s="53"/>
      <c r="L529" s="120"/>
      <c r="M529" s="120"/>
      <c r="N529" s="120"/>
      <c r="O529" s="120"/>
      <c r="P529" s="120"/>
      <c r="Q529" s="120"/>
    </row>
    <row r="530" spans="6:17" x14ac:dyDescent="0.25">
      <c r="F530" s="120"/>
      <c r="G530" s="121"/>
      <c r="H530" s="120"/>
      <c r="I530" s="121"/>
      <c r="J530" s="121"/>
      <c r="K530" s="53"/>
      <c r="L530" s="120"/>
      <c r="M530" s="120"/>
      <c r="N530" s="120"/>
      <c r="O530" s="120"/>
      <c r="P530" s="120"/>
      <c r="Q530" s="120"/>
    </row>
    <row r="531" spans="6:17" x14ac:dyDescent="0.25">
      <c r="F531" s="120"/>
      <c r="G531" s="121"/>
      <c r="H531" s="120"/>
      <c r="I531" s="121"/>
      <c r="J531" s="121"/>
      <c r="K531" s="53"/>
      <c r="L531" s="120"/>
      <c r="M531" s="120"/>
      <c r="N531" s="120"/>
      <c r="O531" s="120"/>
      <c r="P531" s="120"/>
      <c r="Q531" s="120"/>
    </row>
    <row r="532" spans="6:17" x14ac:dyDescent="0.25">
      <c r="F532" s="120"/>
      <c r="G532" s="121"/>
      <c r="H532" s="120"/>
      <c r="I532" s="121"/>
      <c r="J532" s="121"/>
      <c r="K532" s="53"/>
      <c r="L532" s="120"/>
      <c r="M532" s="120"/>
      <c r="N532" s="120"/>
      <c r="O532" s="120"/>
      <c r="P532" s="120"/>
      <c r="Q532" s="120"/>
    </row>
    <row r="533" spans="6:17" x14ac:dyDescent="0.25">
      <c r="F533" s="120"/>
      <c r="G533" s="121"/>
      <c r="H533" s="120"/>
      <c r="I533" s="121"/>
      <c r="J533" s="121"/>
      <c r="K533" s="53"/>
      <c r="L533" s="120"/>
      <c r="M533" s="120"/>
      <c r="N533" s="120"/>
      <c r="O533" s="120"/>
      <c r="P533" s="120"/>
      <c r="Q533" s="120"/>
    </row>
    <row r="534" spans="6:17" x14ac:dyDescent="0.25">
      <c r="F534" s="120"/>
      <c r="G534" s="121"/>
      <c r="H534" s="120"/>
      <c r="I534" s="121"/>
      <c r="J534" s="121"/>
      <c r="K534" s="53"/>
      <c r="L534" s="120"/>
      <c r="M534" s="120"/>
      <c r="N534" s="120"/>
      <c r="O534" s="120"/>
      <c r="P534" s="120"/>
      <c r="Q534" s="120"/>
    </row>
    <row r="535" spans="6:17" x14ac:dyDescent="0.25">
      <c r="F535" s="120"/>
      <c r="G535" s="121"/>
      <c r="H535" s="120"/>
      <c r="I535" s="121"/>
      <c r="J535" s="121"/>
      <c r="K535" s="53"/>
      <c r="L535" s="120"/>
      <c r="M535" s="120"/>
      <c r="N535" s="120"/>
      <c r="O535" s="120"/>
      <c r="P535" s="120"/>
      <c r="Q535" s="120"/>
    </row>
    <row r="536" spans="6:17" x14ac:dyDescent="0.25">
      <c r="F536" s="120"/>
      <c r="G536" s="121"/>
      <c r="H536" s="120"/>
      <c r="I536" s="121"/>
      <c r="J536" s="121"/>
      <c r="K536" s="53"/>
      <c r="L536" s="120"/>
      <c r="M536" s="120"/>
      <c r="N536" s="120"/>
      <c r="O536" s="120"/>
      <c r="P536" s="120"/>
      <c r="Q536" s="120"/>
    </row>
    <row r="537" spans="6:17" x14ac:dyDescent="0.25">
      <c r="F537" s="120"/>
      <c r="G537" s="121"/>
      <c r="H537" s="120"/>
      <c r="I537" s="121"/>
      <c r="J537" s="121"/>
      <c r="K537" s="53"/>
      <c r="L537" s="120"/>
      <c r="M537" s="120"/>
      <c r="N537" s="120"/>
      <c r="O537" s="120"/>
      <c r="P537" s="120"/>
      <c r="Q537" s="120"/>
    </row>
    <row r="538" spans="6:17" x14ac:dyDescent="0.25">
      <c r="F538" s="120"/>
      <c r="G538" s="121"/>
      <c r="H538" s="120"/>
      <c r="I538" s="121"/>
      <c r="J538" s="121"/>
      <c r="K538" s="53"/>
      <c r="L538" s="120"/>
      <c r="M538" s="120"/>
      <c r="N538" s="120"/>
      <c r="O538" s="120"/>
      <c r="P538" s="120"/>
      <c r="Q538" s="120"/>
    </row>
    <row r="539" spans="6:17" x14ac:dyDescent="0.25">
      <c r="F539" s="120"/>
      <c r="G539" s="121"/>
      <c r="H539" s="120"/>
      <c r="I539" s="121"/>
      <c r="J539" s="121"/>
      <c r="K539" s="53"/>
      <c r="L539" s="120"/>
      <c r="M539" s="120"/>
      <c r="N539" s="120"/>
      <c r="O539" s="120"/>
      <c r="P539" s="120"/>
      <c r="Q539" s="120"/>
    </row>
    <row r="540" spans="6:17" x14ac:dyDescent="0.25">
      <c r="F540" s="120"/>
      <c r="G540" s="121"/>
      <c r="H540" s="120"/>
      <c r="I540" s="121"/>
      <c r="J540" s="121"/>
      <c r="K540" s="53"/>
      <c r="L540" s="120"/>
      <c r="M540" s="120"/>
      <c r="N540" s="120"/>
      <c r="O540" s="120"/>
      <c r="P540" s="120"/>
      <c r="Q540" s="120"/>
    </row>
    <row r="541" spans="6:17" x14ac:dyDescent="0.25">
      <c r="F541" s="120"/>
      <c r="G541" s="121"/>
      <c r="H541" s="120"/>
      <c r="I541" s="121"/>
      <c r="J541" s="121"/>
      <c r="K541" s="53"/>
      <c r="L541" s="120"/>
      <c r="M541" s="120"/>
      <c r="N541" s="120"/>
      <c r="O541" s="120"/>
      <c r="P541" s="120"/>
      <c r="Q541" s="120"/>
    </row>
    <row r="542" spans="6:17" x14ac:dyDescent="0.25">
      <c r="F542" s="120"/>
      <c r="G542" s="121"/>
      <c r="H542" s="120"/>
      <c r="I542" s="121"/>
      <c r="J542" s="121"/>
      <c r="K542" s="53"/>
      <c r="L542" s="120"/>
      <c r="M542" s="120"/>
      <c r="N542" s="120"/>
      <c r="O542" s="120"/>
      <c r="P542" s="120"/>
      <c r="Q542" s="120"/>
    </row>
    <row r="543" spans="6:17" x14ac:dyDescent="0.25">
      <c r="F543" s="120"/>
      <c r="G543" s="121"/>
      <c r="H543" s="120"/>
      <c r="I543" s="121"/>
      <c r="J543" s="121"/>
      <c r="K543" s="53"/>
      <c r="L543" s="120"/>
      <c r="M543" s="120"/>
      <c r="N543" s="120"/>
      <c r="O543" s="120"/>
      <c r="P543" s="120"/>
      <c r="Q543" s="120"/>
    </row>
    <row r="544" spans="6:17" x14ac:dyDescent="0.25">
      <c r="F544" s="120"/>
      <c r="G544" s="121"/>
      <c r="H544" s="120"/>
      <c r="I544" s="121"/>
      <c r="J544" s="121"/>
      <c r="K544" s="53"/>
      <c r="L544" s="120"/>
      <c r="M544" s="120"/>
      <c r="N544" s="120"/>
      <c r="O544" s="120"/>
      <c r="P544" s="120"/>
      <c r="Q544" s="120"/>
    </row>
    <row r="545" spans="6:17" x14ac:dyDescent="0.25">
      <c r="F545" s="120"/>
      <c r="G545" s="121"/>
      <c r="H545" s="120"/>
      <c r="I545" s="121"/>
      <c r="J545" s="121"/>
      <c r="K545" s="53"/>
      <c r="L545" s="120"/>
      <c r="M545" s="120"/>
      <c r="N545" s="120"/>
      <c r="O545" s="120"/>
      <c r="P545" s="120"/>
      <c r="Q545" s="120"/>
    </row>
    <row r="546" spans="6:17" x14ac:dyDescent="0.25">
      <c r="F546" s="120"/>
      <c r="G546" s="121"/>
      <c r="H546" s="120"/>
      <c r="I546" s="121"/>
      <c r="J546" s="121"/>
      <c r="K546" s="53"/>
      <c r="L546" s="120"/>
      <c r="M546" s="120"/>
      <c r="N546" s="120"/>
      <c r="O546" s="120"/>
      <c r="P546" s="120"/>
      <c r="Q546" s="120"/>
    </row>
    <row r="547" spans="6:17" x14ac:dyDescent="0.25">
      <c r="F547" s="120"/>
      <c r="G547" s="121"/>
      <c r="H547" s="120"/>
      <c r="I547" s="121"/>
      <c r="J547" s="121"/>
      <c r="K547" s="53"/>
      <c r="L547" s="120"/>
      <c r="M547" s="120"/>
      <c r="N547" s="120"/>
      <c r="O547" s="120"/>
      <c r="P547" s="120"/>
      <c r="Q547" s="120"/>
    </row>
    <row r="548" spans="6:17" x14ac:dyDescent="0.25">
      <c r="F548" s="120"/>
      <c r="G548" s="121"/>
      <c r="H548" s="120"/>
      <c r="I548" s="121"/>
      <c r="J548" s="121"/>
      <c r="K548" s="53"/>
      <c r="L548" s="120"/>
      <c r="M548" s="120"/>
      <c r="N548" s="120"/>
      <c r="O548" s="120"/>
      <c r="P548" s="120"/>
      <c r="Q548" s="120"/>
    </row>
    <row r="549" spans="6:17" x14ac:dyDescent="0.25">
      <c r="F549" s="120"/>
      <c r="G549" s="121"/>
      <c r="H549" s="120"/>
      <c r="I549" s="121"/>
      <c r="J549" s="121"/>
      <c r="K549" s="53"/>
      <c r="L549" s="120"/>
      <c r="M549" s="120"/>
      <c r="N549" s="120"/>
      <c r="O549" s="120"/>
      <c r="P549" s="120"/>
      <c r="Q549" s="120"/>
    </row>
    <row r="550" spans="6:17" x14ac:dyDescent="0.25">
      <c r="F550" s="120"/>
      <c r="G550" s="121"/>
      <c r="H550" s="120"/>
      <c r="I550" s="121"/>
      <c r="J550" s="121"/>
      <c r="K550" s="53"/>
      <c r="L550" s="120"/>
      <c r="M550" s="120"/>
      <c r="N550" s="120"/>
      <c r="O550" s="120"/>
      <c r="P550" s="120"/>
      <c r="Q550" s="120"/>
    </row>
    <row r="551" spans="6:17" x14ac:dyDescent="0.25">
      <c r="F551" s="120"/>
      <c r="G551" s="121"/>
      <c r="H551" s="120"/>
      <c r="I551" s="121"/>
      <c r="J551" s="121"/>
      <c r="K551" s="53"/>
      <c r="L551" s="120"/>
      <c r="M551" s="120"/>
      <c r="N551" s="120"/>
      <c r="O551" s="120"/>
      <c r="P551" s="120"/>
      <c r="Q551" s="120"/>
    </row>
    <row r="552" spans="6:17" x14ac:dyDescent="0.25">
      <c r="F552" s="120"/>
      <c r="G552" s="121"/>
      <c r="H552" s="120"/>
      <c r="I552" s="121"/>
      <c r="J552" s="121"/>
      <c r="K552" s="53"/>
      <c r="L552" s="120"/>
      <c r="M552" s="120"/>
      <c r="N552" s="120"/>
      <c r="O552" s="120"/>
      <c r="P552" s="120"/>
      <c r="Q552" s="120"/>
    </row>
    <row r="553" spans="6:17" x14ac:dyDescent="0.25">
      <c r="F553" s="120"/>
      <c r="G553" s="121"/>
      <c r="H553" s="120"/>
      <c r="I553" s="121"/>
      <c r="J553" s="121"/>
      <c r="K553" s="53"/>
      <c r="L553" s="120"/>
      <c r="M553" s="120"/>
      <c r="N553" s="120"/>
      <c r="O553" s="120"/>
      <c r="P553" s="120"/>
      <c r="Q553" s="120"/>
    </row>
    <row r="554" spans="6:17" x14ac:dyDescent="0.25">
      <c r="F554" s="120"/>
      <c r="G554" s="121"/>
      <c r="H554" s="120"/>
      <c r="I554" s="121"/>
      <c r="J554" s="121"/>
      <c r="K554" s="53"/>
      <c r="L554" s="120"/>
      <c r="M554" s="120"/>
      <c r="N554" s="120"/>
      <c r="O554" s="120"/>
      <c r="P554" s="120"/>
      <c r="Q554" s="120"/>
    </row>
    <row r="555" spans="6:17" x14ac:dyDescent="0.25">
      <c r="F555" s="120"/>
      <c r="G555" s="121"/>
      <c r="H555" s="120"/>
      <c r="I555" s="121"/>
      <c r="J555" s="121"/>
      <c r="K555" s="53"/>
      <c r="L555" s="120"/>
      <c r="M555" s="120"/>
      <c r="N555" s="120"/>
      <c r="O555" s="120"/>
      <c r="P555" s="120"/>
      <c r="Q555" s="120"/>
    </row>
    <row r="556" spans="6:17" x14ac:dyDescent="0.25">
      <c r="F556" s="120"/>
      <c r="G556" s="121"/>
      <c r="H556" s="120"/>
      <c r="I556" s="121"/>
      <c r="J556" s="121"/>
      <c r="K556" s="53"/>
      <c r="L556" s="120"/>
      <c r="M556" s="120"/>
      <c r="N556" s="120"/>
      <c r="O556" s="120"/>
      <c r="P556" s="120"/>
      <c r="Q556" s="120"/>
    </row>
    <row r="557" spans="6:17" x14ac:dyDescent="0.25">
      <c r="F557" s="120"/>
      <c r="G557" s="121"/>
      <c r="H557" s="120"/>
      <c r="I557" s="121"/>
      <c r="J557" s="121"/>
      <c r="K557" s="53"/>
      <c r="L557" s="120"/>
      <c r="M557" s="120"/>
      <c r="N557" s="120"/>
      <c r="O557" s="120"/>
      <c r="P557" s="120"/>
      <c r="Q557" s="120"/>
    </row>
    <row r="558" spans="6:17" x14ac:dyDescent="0.25">
      <c r="F558" s="120"/>
      <c r="G558" s="121"/>
      <c r="H558" s="120"/>
      <c r="I558" s="121"/>
      <c r="J558" s="121"/>
      <c r="K558" s="53"/>
      <c r="L558" s="120"/>
      <c r="M558" s="120"/>
      <c r="N558" s="120"/>
      <c r="O558" s="120"/>
      <c r="P558" s="120"/>
      <c r="Q558" s="120"/>
    </row>
    <row r="559" spans="6:17" x14ac:dyDescent="0.25">
      <c r="F559" s="120"/>
      <c r="G559" s="121"/>
      <c r="H559" s="120"/>
      <c r="I559" s="121"/>
      <c r="J559" s="121"/>
      <c r="K559" s="53"/>
      <c r="L559" s="120"/>
      <c r="M559" s="120"/>
      <c r="N559" s="120"/>
      <c r="O559" s="120"/>
      <c r="P559" s="120"/>
      <c r="Q559" s="120"/>
    </row>
    <row r="560" spans="6:17" x14ac:dyDescent="0.25">
      <c r="F560" s="120"/>
      <c r="G560" s="121"/>
      <c r="H560" s="120"/>
      <c r="I560" s="121"/>
      <c r="J560" s="121"/>
      <c r="K560" s="53"/>
      <c r="L560" s="120"/>
      <c r="M560" s="120"/>
      <c r="N560" s="120"/>
      <c r="O560" s="120"/>
      <c r="P560" s="120"/>
      <c r="Q560" s="120"/>
    </row>
    <row r="561" spans="6:17" x14ac:dyDescent="0.25">
      <c r="F561" s="120"/>
      <c r="G561" s="121"/>
      <c r="H561" s="120"/>
      <c r="I561" s="121"/>
      <c r="J561" s="121"/>
      <c r="K561" s="53"/>
      <c r="L561" s="120"/>
      <c r="M561" s="120"/>
      <c r="N561" s="120"/>
      <c r="O561" s="120"/>
      <c r="P561" s="120"/>
      <c r="Q561" s="120"/>
    </row>
    <row r="562" spans="6:17" x14ac:dyDescent="0.25">
      <c r="F562" s="120"/>
      <c r="G562" s="121"/>
      <c r="H562" s="120"/>
      <c r="I562" s="121"/>
      <c r="J562" s="121"/>
      <c r="K562" s="53"/>
      <c r="L562" s="120"/>
      <c r="M562" s="120"/>
      <c r="N562" s="120"/>
      <c r="O562" s="120"/>
      <c r="P562" s="120"/>
      <c r="Q562" s="120"/>
    </row>
    <row r="563" spans="6:17" x14ac:dyDescent="0.25">
      <c r="F563" s="120"/>
      <c r="G563" s="121"/>
      <c r="H563" s="120"/>
      <c r="I563" s="121"/>
      <c r="J563" s="121"/>
      <c r="K563" s="53"/>
      <c r="L563" s="120"/>
      <c r="M563" s="120"/>
      <c r="N563" s="120"/>
      <c r="O563" s="120"/>
      <c r="P563" s="120"/>
      <c r="Q563" s="120"/>
    </row>
    <row r="564" spans="6:17" x14ac:dyDescent="0.25">
      <c r="F564" s="120"/>
      <c r="G564" s="121"/>
      <c r="H564" s="120"/>
      <c r="I564" s="121"/>
      <c r="J564" s="121"/>
      <c r="K564" s="53"/>
      <c r="L564" s="120"/>
      <c r="M564" s="120"/>
      <c r="N564" s="120"/>
      <c r="O564" s="120"/>
      <c r="P564" s="120"/>
      <c r="Q564" s="120"/>
    </row>
    <row r="565" spans="6:17" x14ac:dyDescent="0.25">
      <c r="F565" s="120"/>
      <c r="G565" s="121"/>
      <c r="H565" s="120"/>
      <c r="I565" s="121"/>
      <c r="J565" s="121"/>
      <c r="K565" s="53"/>
      <c r="L565" s="120"/>
      <c r="M565" s="120"/>
      <c r="N565" s="120"/>
      <c r="O565" s="120"/>
      <c r="P565" s="120"/>
      <c r="Q565" s="120"/>
    </row>
    <row r="566" spans="6:17" x14ac:dyDescent="0.25">
      <c r="F566" s="120"/>
      <c r="G566" s="121"/>
      <c r="H566" s="120"/>
      <c r="I566" s="121"/>
      <c r="J566" s="121"/>
      <c r="K566" s="53"/>
      <c r="L566" s="120"/>
      <c r="M566" s="120"/>
      <c r="N566" s="120"/>
      <c r="O566" s="120"/>
      <c r="P566" s="120"/>
      <c r="Q566" s="120"/>
    </row>
    <row r="567" spans="6:17" x14ac:dyDescent="0.25">
      <c r="F567" s="120"/>
      <c r="G567" s="121"/>
      <c r="H567" s="120"/>
      <c r="I567" s="121"/>
      <c r="J567" s="121"/>
      <c r="K567" s="53"/>
      <c r="L567" s="120"/>
      <c r="M567" s="120"/>
      <c r="N567" s="120"/>
      <c r="O567" s="120"/>
      <c r="P567" s="120"/>
      <c r="Q567" s="120"/>
    </row>
    <row r="568" spans="6:17" x14ac:dyDescent="0.25">
      <c r="F568" s="120"/>
      <c r="G568" s="121"/>
      <c r="H568" s="120"/>
      <c r="I568" s="121"/>
      <c r="J568" s="121"/>
      <c r="K568" s="53"/>
      <c r="L568" s="120"/>
      <c r="M568" s="120"/>
      <c r="N568" s="120"/>
      <c r="O568" s="120"/>
      <c r="P568" s="120"/>
      <c r="Q568" s="120"/>
    </row>
    <row r="569" spans="6:17" x14ac:dyDescent="0.25">
      <c r="F569" s="120"/>
      <c r="G569" s="121"/>
      <c r="H569" s="120"/>
      <c r="I569" s="121"/>
      <c r="J569" s="121"/>
      <c r="K569" s="53"/>
      <c r="L569" s="120"/>
      <c r="M569" s="120"/>
      <c r="N569" s="120"/>
      <c r="O569" s="120"/>
      <c r="P569" s="120"/>
      <c r="Q569" s="120"/>
    </row>
    <row r="570" spans="6:17" x14ac:dyDescent="0.25">
      <c r="F570" s="120"/>
      <c r="G570" s="121"/>
      <c r="H570" s="120"/>
      <c r="I570" s="121"/>
      <c r="J570" s="121"/>
      <c r="K570" s="53"/>
      <c r="L570" s="120"/>
      <c r="M570" s="120"/>
      <c r="N570" s="120"/>
      <c r="O570" s="120"/>
      <c r="P570" s="120"/>
      <c r="Q570" s="120"/>
    </row>
    <row r="571" spans="6:17" x14ac:dyDescent="0.25">
      <c r="F571" s="120"/>
      <c r="G571" s="121"/>
      <c r="H571" s="120"/>
      <c r="I571" s="121"/>
      <c r="J571" s="121"/>
      <c r="K571" s="53"/>
      <c r="L571" s="120"/>
      <c r="M571" s="120"/>
      <c r="N571" s="120"/>
      <c r="O571" s="120"/>
      <c r="P571" s="120"/>
      <c r="Q571" s="120"/>
    </row>
    <row r="572" spans="6:17" x14ac:dyDescent="0.25">
      <c r="F572" s="120"/>
      <c r="G572" s="121"/>
      <c r="H572" s="120"/>
      <c r="I572" s="121"/>
      <c r="J572" s="121"/>
      <c r="K572" s="53"/>
      <c r="L572" s="120"/>
      <c r="M572" s="120"/>
      <c r="N572" s="120"/>
      <c r="O572" s="120"/>
      <c r="P572" s="120"/>
      <c r="Q572" s="120"/>
    </row>
    <row r="573" spans="6:17" x14ac:dyDescent="0.25">
      <c r="F573" s="120"/>
      <c r="G573" s="121"/>
      <c r="H573" s="120"/>
      <c r="I573" s="121"/>
      <c r="J573" s="121"/>
      <c r="K573" s="53"/>
      <c r="L573" s="120"/>
      <c r="M573" s="120"/>
      <c r="N573" s="120"/>
      <c r="O573" s="120"/>
      <c r="P573" s="120"/>
      <c r="Q573" s="120"/>
    </row>
    <row r="574" spans="6:17" x14ac:dyDescent="0.25">
      <c r="F574" s="120"/>
      <c r="G574" s="121"/>
      <c r="H574" s="120"/>
      <c r="I574" s="121"/>
      <c r="J574" s="121"/>
      <c r="K574" s="53"/>
      <c r="L574" s="120"/>
      <c r="M574" s="120"/>
      <c r="N574" s="120"/>
      <c r="O574" s="120"/>
      <c r="P574" s="120"/>
      <c r="Q574" s="120"/>
    </row>
    <row r="575" spans="6:17" x14ac:dyDescent="0.25">
      <c r="F575" s="120"/>
      <c r="G575" s="121"/>
      <c r="H575" s="120"/>
      <c r="I575" s="121"/>
      <c r="J575" s="121"/>
      <c r="K575" s="53"/>
      <c r="L575" s="120"/>
      <c r="M575" s="120"/>
      <c r="N575" s="120"/>
      <c r="O575" s="120"/>
      <c r="P575" s="120"/>
      <c r="Q575" s="120"/>
    </row>
    <row r="576" spans="6:17" x14ac:dyDescent="0.25">
      <c r="F576" s="120"/>
      <c r="G576" s="121"/>
      <c r="H576" s="120"/>
      <c r="I576" s="121"/>
      <c r="J576" s="121"/>
      <c r="K576" s="53"/>
      <c r="L576" s="120"/>
      <c r="M576" s="120"/>
      <c r="N576" s="120"/>
      <c r="O576" s="120"/>
      <c r="P576" s="120"/>
      <c r="Q576" s="120"/>
    </row>
    <row r="577" spans="6:17" x14ac:dyDescent="0.25">
      <c r="F577" s="120"/>
      <c r="G577" s="121"/>
      <c r="H577" s="120"/>
      <c r="I577" s="121"/>
      <c r="J577" s="121"/>
      <c r="K577" s="53"/>
      <c r="L577" s="120"/>
      <c r="M577" s="120"/>
      <c r="N577" s="120"/>
      <c r="O577" s="120"/>
      <c r="P577" s="120"/>
      <c r="Q577" s="120"/>
    </row>
    <row r="578" spans="6:17" x14ac:dyDescent="0.25">
      <c r="F578" s="120"/>
      <c r="G578" s="121"/>
      <c r="H578" s="120"/>
      <c r="I578" s="121"/>
      <c r="J578" s="121"/>
      <c r="K578" s="53"/>
      <c r="L578" s="120"/>
      <c r="M578" s="120"/>
      <c r="N578" s="120"/>
      <c r="O578" s="120"/>
      <c r="P578" s="120"/>
      <c r="Q578" s="120"/>
    </row>
    <row r="579" spans="6:17" x14ac:dyDescent="0.25">
      <c r="F579" s="120"/>
      <c r="G579" s="121"/>
      <c r="H579" s="120"/>
      <c r="I579" s="121"/>
      <c r="J579" s="121"/>
      <c r="K579" s="53"/>
      <c r="L579" s="120"/>
      <c r="M579" s="120"/>
      <c r="N579" s="120"/>
      <c r="O579" s="120"/>
      <c r="P579" s="120"/>
      <c r="Q579" s="120"/>
    </row>
    <row r="580" spans="6:17" x14ac:dyDescent="0.25">
      <c r="F580" s="120"/>
      <c r="G580" s="121"/>
      <c r="H580" s="120"/>
      <c r="I580" s="121"/>
      <c r="J580" s="121"/>
      <c r="K580" s="53"/>
      <c r="L580" s="120"/>
      <c r="M580" s="120"/>
      <c r="N580" s="120"/>
      <c r="O580" s="120"/>
      <c r="P580" s="120"/>
      <c r="Q580" s="120"/>
    </row>
    <row r="581" spans="6:17" x14ac:dyDescent="0.25">
      <c r="F581" s="120"/>
      <c r="G581" s="121"/>
      <c r="H581" s="120"/>
      <c r="I581" s="121"/>
      <c r="J581" s="121"/>
      <c r="K581" s="53"/>
      <c r="L581" s="120"/>
      <c r="M581" s="120"/>
      <c r="N581" s="120"/>
      <c r="O581" s="120"/>
      <c r="P581" s="120"/>
      <c r="Q581" s="120"/>
    </row>
    <row r="582" spans="6:17" x14ac:dyDescent="0.25">
      <c r="F582" s="120"/>
      <c r="G582" s="121"/>
      <c r="H582" s="120"/>
      <c r="I582" s="121"/>
      <c r="J582" s="121"/>
      <c r="K582" s="53"/>
      <c r="L582" s="120"/>
      <c r="M582" s="120"/>
      <c r="N582" s="120"/>
      <c r="O582" s="120"/>
      <c r="P582" s="120"/>
      <c r="Q582" s="120"/>
    </row>
    <row r="583" spans="6:17" x14ac:dyDescent="0.25">
      <c r="F583" s="120"/>
      <c r="G583" s="121"/>
      <c r="H583" s="120"/>
      <c r="I583" s="121"/>
      <c r="J583" s="121"/>
      <c r="K583" s="53"/>
      <c r="L583" s="120"/>
      <c r="M583" s="120"/>
      <c r="N583" s="120"/>
      <c r="O583" s="120"/>
      <c r="P583" s="120"/>
      <c r="Q583" s="120"/>
    </row>
    <row r="584" spans="6:17" x14ac:dyDescent="0.25">
      <c r="F584" s="120"/>
      <c r="G584" s="121"/>
      <c r="H584" s="120"/>
      <c r="I584" s="121"/>
      <c r="J584" s="121"/>
      <c r="K584" s="53"/>
      <c r="L584" s="120"/>
      <c r="M584" s="120"/>
      <c r="N584" s="120"/>
      <c r="O584" s="120"/>
      <c r="P584" s="120"/>
      <c r="Q584" s="120"/>
    </row>
    <row r="585" spans="6:17" x14ac:dyDescent="0.25">
      <c r="F585" s="120"/>
      <c r="G585" s="121"/>
      <c r="H585" s="120"/>
      <c r="I585" s="121"/>
      <c r="J585" s="121"/>
      <c r="K585" s="53"/>
      <c r="L585" s="120"/>
      <c r="M585" s="120"/>
      <c r="N585" s="120"/>
      <c r="O585" s="120"/>
      <c r="P585" s="120"/>
      <c r="Q585" s="120"/>
    </row>
    <row r="586" spans="6:17" x14ac:dyDescent="0.25">
      <c r="F586" s="120"/>
      <c r="G586" s="121"/>
      <c r="H586" s="120"/>
      <c r="I586" s="121"/>
      <c r="J586" s="121"/>
      <c r="K586" s="53"/>
      <c r="L586" s="120"/>
      <c r="M586" s="120"/>
      <c r="N586" s="120"/>
      <c r="O586" s="120"/>
      <c r="P586" s="120"/>
      <c r="Q586" s="120"/>
    </row>
    <row r="587" spans="6:17" x14ac:dyDescent="0.25">
      <c r="F587" s="120"/>
      <c r="G587" s="121"/>
      <c r="H587" s="120"/>
      <c r="I587" s="121"/>
      <c r="J587" s="121"/>
      <c r="K587" s="53"/>
      <c r="L587" s="120"/>
      <c r="M587" s="120"/>
      <c r="N587" s="120"/>
      <c r="O587" s="120"/>
      <c r="P587" s="120"/>
      <c r="Q587" s="120"/>
    </row>
    <row r="588" spans="6:17" x14ac:dyDescent="0.25">
      <c r="F588" s="120"/>
      <c r="G588" s="121"/>
      <c r="H588" s="120"/>
      <c r="I588" s="121"/>
      <c r="J588" s="121"/>
      <c r="K588" s="53"/>
      <c r="L588" s="120"/>
      <c r="M588" s="120"/>
      <c r="N588" s="120"/>
      <c r="O588" s="120"/>
      <c r="P588" s="120"/>
      <c r="Q588" s="120"/>
    </row>
    <row r="589" spans="6:17" x14ac:dyDescent="0.25">
      <c r="F589" s="120"/>
      <c r="G589" s="121"/>
      <c r="H589" s="120"/>
      <c r="I589" s="121"/>
      <c r="J589" s="121"/>
      <c r="K589" s="53"/>
      <c r="L589" s="120"/>
      <c r="M589" s="120"/>
      <c r="N589" s="120"/>
      <c r="O589" s="120"/>
      <c r="P589" s="120"/>
      <c r="Q589" s="120"/>
    </row>
    <row r="590" spans="6:17" x14ac:dyDescent="0.25">
      <c r="F590" s="120"/>
      <c r="G590" s="121"/>
      <c r="H590" s="120"/>
      <c r="I590" s="121"/>
      <c r="J590" s="121"/>
      <c r="K590" s="53"/>
      <c r="L590" s="120"/>
      <c r="M590" s="120"/>
      <c r="N590" s="120"/>
      <c r="O590" s="120"/>
      <c r="P590" s="120"/>
      <c r="Q590" s="120"/>
    </row>
    <row r="591" spans="6:17" x14ac:dyDescent="0.25">
      <c r="F591" s="120"/>
      <c r="G591" s="121"/>
      <c r="H591" s="120"/>
      <c r="I591" s="121"/>
      <c r="J591" s="121"/>
      <c r="K591" s="53"/>
      <c r="L591" s="120"/>
      <c r="M591" s="120"/>
      <c r="N591" s="120"/>
      <c r="O591" s="120"/>
      <c r="P591" s="120"/>
      <c r="Q591" s="120"/>
    </row>
    <row r="592" spans="6:17" x14ac:dyDescent="0.25">
      <c r="F592" s="120"/>
      <c r="G592" s="121"/>
      <c r="H592" s="120"/>
      <c r="I592" s="121"/>
      <c r="J592" s="121"/>
      <c r="K592" s="53"/>
      <c r="L592" s="120"/>
      <c r="M592" s="120"/>
      <c r="N592" s="120"/>
      <c r="O592" s="120"/>
      <c r="P592" s="120"/>
      <c r="Q592" s="120"/>
    </row>
    <row r="593" spans="6:17" x14ac:dyDescent="0.25">
      <c r="F593" s="120"/>
      <c r="G593" s="121"/>
      <c r="H593" s="120"/>
      <c r="I593" s="121"/>
      <c r="J593" s="121"/>
      <c r="K593" s="53"/>
      <c r="L593" s="120"/>
      <c r="M593" s="120"/>
      <c r="N593" s="120"/>
      <c r="O593" s="120"/>
      <c r="P593" s="120"/>
      <c r="Q593" s="120"/>
    </row>
    <row r="594" spans="6:17" x14ac:dyDescent="0.25">
      <c r="F594" s="120"/>
      <c r="G594" s="121"/>
      <c r="H594" s="120"/>
      <c r="I594" s="121"/>
      <c r="J594" s="121"/>
      <c r="K594" s="53"/>
      <c r="L594" s="120"/>
      <c r="M594" s="120"/>
      <c r="N594" s="120"/>
      <c r="O594" s="120"/>
      <c r="P594" s="120"/>
      <c r="Q594" s="120"/>
    </row>
    <row r="595" spans="6:17" x14ac:dyDescent="0.25">
      <c r="F595" s="120"/>
      <c r="G595" s="121"/>
      <c r="H595" s="120"/>
      <c r="I595" s="121"/>
      <c r="J595" s="121"/>
      <c r="K595" s="53"/>
      <c r="L595" s="120"/>
      <c r="M595" s="120"/>
      <c r="N595" s="120"/>
      <c r="O595" s="120"/>
      <c r="P595" s="120"/>
      <c r="Q595" s="120"/>
    </row>
    <row r="596" spans="6:17" x14ac:dyDescent="0.25">
      <c r="F596" s="120"/>
      <c r="G596" s="121"/>
      <c r="H596" s="120"/>
      <c r="I596" s="121"/>
      <c r="J596" s="121"/>
      <c r="K596" s="53"/>
      <c r="L596" s="120"/>
      <c r="M596" s="120"/>
      <c r="N596" s="120"/>
      <c r="O596" s="120"/>
      <c r="P596" s="120"/>
      <c r="Q596" s="120"/>
    </row>
    <row r="597" spans="6:17" x14ac:dyDescent="0.25">
      <c r="F597" s="120"/>
      <c r="G597" s="121"/>
      <c r="H597" s="120"/>
      <c r="I597" s="121"/>
      <c r="J597" s="121"/>
      <c r="K597" s="53"/>
      <c r="L597" s="120"/>
      <c r="M597" s="120"/>
      <c r="N597" s="120"/>
      <c r="O597" s="120"/>
      <c r="P597" s="120"/>
      <c r="Q597" s="120"/>
    </row>
    <row r="598" spans="6:17" x14ac:dyDescent="0.25">
      <c r="F598" s="120"/>
      <c r="G598" s="121"/>
      <c r="H598" s="120"/>
      <c r="I598" s="121"/>
      <c r="J598" s="121"/>
      <c r="K598" s="53"/>
      <c r="L598" s="120"/>
      <c r="M598" s="120"/>
      <c r="N598" s="120"/>
      <c r="O598" s="120"/>
      <c r="P598" s="120"/>
      <c r="Q598" s="120"/>
    </row>
    <row r="599" spans="6:17" x14ac:dyDescent="0.25">
      <c r="F599" s="120"/>
      <c r="G599" s="121"/>
      <c r="H599" s="120"/>
      <c r="I599" s="121"/>
      <c r="J599" s="121"/>
      <c r="K599" s="53"/>
      <c r="L599" s="120"/>
      <c r="M599" s="120"/>
      <c r="N599" s="120"/>
      <c r="O599" s="120"/>
      <c r="P599" s="120"/>
      <c r="Q599" s="120"/>
    </row>
    <row r="600" spans="6:17" x14ac:dyDescent="0.25">
      <c r="F600" s="120"/>
      <c r="G600" s="121"/>
      <c r="H600" s="120"/>
      <c r="I600" s="121"/>
      <c r="J600" s="121"/>
      <c r="K600" s="53"/>
      <c r="L600" s="120"/>
      <c r="M600" s="120"/>
      <c r="N600" s="120"/>
      <c r="O600" s="120"/>
      <c r="P600" s="120"/>
      <c r="Q600" s="120"/>
    </row>
    <row r="601" spans="6:17" x14ac:dyDescent="0.25">
      <c r="F601" s="120"/>
      <c r="G601" s="121"/>
      <c r="H601" s="120"/>
      <c r="I601" s="121"/>
      <c r="J601" s="121"/>
      <c r="K601" s="53"/>
      <c r="L601" s="120"/>
      <c r="M601" s="120"/>
      <c r="N601" s="120"/>
      <c r="O601" s="120"/>
      <c r="P601" s="120"/>
      <c r="Q601" s="120"/>
    </row>
    <row r="602" spans="6:17" x14ac:dyDescent="0.25">
      <c r="F602" s="120"/>
      <c r="G602" s="121"/>
      <c r="H602" s="120"/>
      <c r="I602" s="121"/>
      <c r="J602" s="121"/>
      <c r="K602" s="53"/>
      <c r="L602" s="120"/>
      <c r="M602" s="120"/>
      <c r="N602" s="120"/>
      <c r="O602" s="120"/>
      <c r="P602" s="120"/>
      <c r="Q602" s="120"/>
    </row>
    <row r="603" spans="6:17" x14ac:dyDescent="0.25">
      <c r="F603" s="120"/>
      <c r="G603" s="121"/>
      <c r="H603" s="120"/>
      <c r="I603" s="121"/>
      <c r="J603" s="121"/>
      <c r="K603" s="53"/>
      <c r="L603" s="120"/>
      <c r="M603" s="120"/>
      <c r="N603" s="120"/>
      <c r="O603" s="120"/>
      <c r="P603" s="120"/>
      <c r="Q603" s="120"/>
    </row>
    <row r="604" spans="6:17" x14ac:dyDescent="0.25">
      <c r="F604" s="120"/>
      <c r="G604" s="121"/>
      <c r="H604" s="120"/>
      <c r="I604" s="121"/>
      <c r="J604" s="121"/>
      <c r="K604" s="53"/>
      <c r="L604" s="120"/>
      <c r="M604" s="120"/>
      <c r="N604" s="120"/>
      <c r="O604" s="120"/>
      <c r="P604" s="120"/>
      <c r="Q604" s="120"/>
    </row>
    <row r="605" spans="6:17" x14ac:dyDescent="0.25">
      <c r="F605" s="120"/>
      <c r="G605" s="121"/>
      <c r="H605" s="120"/>
      <c r="I605" s="121"/>
      <c r="J605" s="121"/>
      <c r="K605" s="53"/>
      <c r="L605" s="120"/>
      <c r="M605" s="120"/>
      <c r="N605" s="120"/>
      <c r="O605" s="120"/>
      <c r="P605" s="120"/>
      <c r="Q605" s="120"/>
    </row>
    <row r="606" spans="6:17" x14ac:dyDescent="0.25">
      <c r="F606" s="120"/>
      <c r="G606" s="121"/>
      <c r="H606" s="120"/>
      <c r="I606" s="121"/>
      <c r="J606" s="121"/>
      <c r="K606" s="53"/>
      <c r="L606" s="120"/>
      <c r="M606" s="120"/>
      <c r="N606" s="120"/>
      <c r="O606" s="120"/>
      <c r="P606" s="120"/>
      <c r="Q606" s="120"/>
    </row>
    <row r="607" spans="6:17" x14ac:dyDescent="0.25">
      <c r="F607" s="120"/>
      <c r="G607" s="121"/>
      <c r="H607" s="120"/>
      <c r="I607" s="121"/>
      <c r="J607" s="121"/>
      <c r="K607" s="53"/>
      <c r="L607" s="120"/>
      <c r="M607" s="120"/>
      <c r="N607" s="120"/>
      <c r="O607" s="120"/>
      <c r="P607" s="120"/>
      <c r="Q607" s="120"/>
    </row>
    <row r="608" spans="6:17" x14ac:dyDescent="0.25">
      <c r="F608" s="120"/>
      <c r="G608" s="121"/>
      <c r="H608" s="120"/>
      <c r="I608" s="121"/>
      <c r="J608" s="121"/>
      <c r="K608" s="53"/>
      <c r="L608" s="120"/>
      <c r="M608" s="120"/>
      <c r="N608" s="120"/>
      <c r="O608" s="120"/>
      <c r="P608" s="120"/>
      <c r="Q608" s="120"/>
    </row>
    <row r="609" spans="6:17" x14ac:dyDescent="0.25">
      <c r="F609" s="120"/>
      <c r="G609" s="121"/>
      <c r="H609" s="120"/>
      <c r="I609" s="121"/>
      <c r="J609" s="121"/>
      <c r="K609" s="53"/>
      <c r="L609" s="120"/>
      <c r="M609" s="120"/>
      <c r="N609" s="120"/>
      <c r="O609" s="120"/>
      <c r="P609" s="120"/>
      <c r="Q609" s="120"/>
    </row>
    <row r="610" spans="6:17" x14ac:dyDescent="0.25">
      <c r="F610" s="120"/>
      <c r="G610" s="121"/>
      <c r="H610" s="120"/>
      <c r="I610" s="121"/>
      <c r="J610" s="121"/>
      <c r="K610" s="53"/>
      <c r="L610" s="120"/>
      <c r="M610" s="120"/>
      <c r="N610" s="120"/>
      <c r="O610" s="120"/>
      <c r="P610" s="120"/>
      <c r="Q610" s="120"/>
    </row>
    <row r="611" spans="6:17" x14ac:dyDescent="0.25">
      <c r="F611" s="120"/>
      <c r="G611" s="121"/>
      <c r="H611" s="120"/>
      <c r="I611" s="121"/>
      <c r="J611" s="121"/>
      <c r="K611" s="53"/>
      <c r="L611" s="120"/>
      <c r="M611" s="120"/>
      <c r="N611" s="120"/>
      <c r="O611" s="120"/>
      <c r="P611" s="120"/>
      <c r="Q611" s="120"/>
    </row>
    <row r="612" spans="6:17" x14ac:dyDescent="0.25">
      <c r="F612" s="120"/>
      <c r="G612" s="121"/>
      <c r="H612" s="120"/>
      <c r="I612" s="121"/>
      <c r="J612" s="121"/>
      <c r="K612" s="53"/>
      <c r="L612" s="120"/>
      <c r="M612" s="120"/>
      <c r="N612" s="120"/>
      <c r="O612" s="120"/>
      <c r="P612" s="120"/>
      <c r="Q612" s="120"/>
    </row>
    <row r="613" spans="6:17" x14ac:dyDescent="0.25">
      <c r="F613" s="120"/>
      <c r="G613" s="121"/>
      <c r="H613" s="120"/>
      <c r="I613" s="121"/>
      <c r="J613" s="121"/>
      <c r="K613" s="53"/>
      <c r="L613" s="120"/>
      <c r="M613" s="120"/>
      <c r="N613" s="120"/>
      <c r="O613" s="120"/>
      <c r="P613" s="120"/>
      <c r="Q613" s="120"/>
    </row>
    <row r="614" spans="6:17" x14ac:dyDescent="0.25">
      <c r="F614" s="120"/>
      <c r="G614" s="121"/>
      <c r="H614" s="120"/>
      <c r="I614" s="121"/>
      <c r="J614" s="121"/>
      <c r="K614" s="53"/>
      <c r="L614" s="120"/>
      <c r="M614" s="120"/>
      <c r="N614" s="120"/>
      <c r="O614" s="120"/>
      <c r="P614" s="120"/>
      <c r="Q614" s="120"/>
    </row>
    <row r="615" spans="6:17" x14ac:dyDescent="0.25">
      <c r="F615" s="120"/>
      <c r="G615" s="121"/>
      <c r="H615" s="120"/>
      <c r="I615" s="121"/>
      <c r="J615" s="121"/>
      <c r="K615" s="53"/>
      <c r="L615" s="120"/>
      <c r="M615" s="120"/>
      <c r="N615" s="120"/>
      <c r="O615" s="120"/>
      <c r="P615" s="120"/>
      <c r="Q615" s="120"/>
    </row>
    <row r="616" spans="6:17" x14ac:dyDescent="0.25">
      <c r="F616" s="120"/>
      <c r="G616" s="121"/>
      <c r="H616" s="120"/>
      <c r="I616" s="121"/>
      <c r="J616" s="121"/>
      <c r="K616" s="53"/>
      <c r="L616" s="120"/>
      <c r="M616" s="120"/>
      <c r="N616" s="120"/>
      <c r="O616" s="120"/>
      <c r="P616" s="120"/>
      <c r="Q616" s="120"/>
    </row>
    <row r="617" spans="6:17" x14ac:dyDescent="0.25">
      <c r="F617" s="120"/>
      <c r="G617" s="121"/>
      <c r="H617" s="120"/>
      <c r="I617" s="121"/>
      <c r="J617" s="121"/>
      <c r="K617" s="53"/>
      <c r="L617" s="120"/>
      <c r="M617" s="120"/>
      <c r="N617" s="120"/>
      <c r="O617" s="120"/>
      <c r="P617" s="120"/>
      <c r="Q617" s="120"/>
    </row>
    <row r="618" spans="6:17" x14ac:dyDescent="0.25">
      <c r="F618" s="120"/>
      <c r="G618" s="121"/>
      <c r="H618" s="120"/>
      <c r="I618" s="121"/>
      <c r="J618" s="121"/>
      <c r="K618" s="53"/>
      <c r="L618" s="120"/>
      <c r="M618" s="120"/>
      <c r="N618" s="120"/>
      <c r="O618" s="120"/>
      <c r="P618" s="120"/>
      <c r="Q618" s="120"/>
    </row>
    <row r="619" spans="6:17" x14ac:dyDescent="0.25">
      <c r="F619" s="120"/>
      <c r="G619" s="121"/>
      <c r="H619" s="120"/>
      <c r="I619" s="121"/>
      <c r="J619" s="121"/>
      <c r="K619" s="53"/>
      <c r="L619" s="120"/>
      <c r="M619" s="120"/>
      <c r="N619" s="120"/>
      <c r="O619" s="120"/>
      <c r="P619" s="120"/>
      <c r="Q619" s="120"/>
    </row>
    <row r="620" spans="6:17" x14ac:dyDescent="0.25">
      <c r="F620" s="120"/>
      <c r="G620" s="121"/>
      <c r="H620" s="120"/>
      <c r="I620" s="121"/>
      <c r="J620" s="121"/>
      <c r="K620" s="53"/>
      <c r="L620" s="120"/>
      <c r="M620" s="120"/>
      <c r="N620" s="120"/>
      <c r="O620" s="120"/>
      <c r="P620" s="120"/>
      <c r="Q620" s="120"/>
    </row>
    <row r="621" spans="6:17" x14ac:dyDescent="0.25">
      <c r="F621" s="120"/>
      <c r="G621" s="121"/>
      <c r="H621" s="120"/>
      <c r="I621" s="121"/>
      <c r="J621" s="121"/>
      <c r="K621" s="53"/>
      <c r="L621" s="120"/>
      <c r="M621" s="120"/>
      <c r="N621" s="120"/>
      <c r="O621" s="120"/>
      <c r="P621" s="120"/>
      <c r="Q621" s="120"/>
    </row>
    <row r="622" spans="6:17" x14ac:dyDescent="0.25">
      <c r="F622" s="120"/>
      <c r="G622" s="121"/>
      <c r="H622" s="120"/>
      <c r="I622" s="121"/>
      <c r="J622" s="121"/>
      <c r="K622" s="53"/>
      <c r="L622" s="120"/>
      <c r="M622" s="120"/>
      <c r="N622" s="120"/>
      <c r="O622" s="120"/>
      <c r="P622" s="120"/>
      <c r="Q622" s="120"/>
    </row>
    <row r="623" spans="6:17" x14ac:dyDescent="0.25">
      <c r="F623" s="120"/>
      <c r="G623" s="121"/>
      <c r="H623" s="120"/>
      <c r="I623" s="121"/>
      <c r="J623" s="121"/>
      <c r="K623" s="53"/>
      <c r="L623" s="120"/>
      <c r="M623" s="120"/>
      <c r="N623" s="120"/>
      <c r="O623" s="120"/>
      <c r="P623" s="120"/>
      <c r="Q623" s="120"/>
    </row>
    <row r="624" spans="6:17" x14ac:dyDescent="0.25">
      <c r="F624" s="120"/>
      <c r="G624" s="121"/>
      <c r="H624" s="120"/>
      <c r="I624" s="121"/>
      <c r="J624" s="121"/>
      <c r="K624" s="53"/>
      <c r="L624" s="120"/>
      <c r="M624" s="120"/>
      <c r="N624" s="120"/>
      <c r="O624" s="120"/>
      <c r="P624" s="120"/>
      <c r="Q624" s="120"/>
    </row>
    <row r="625" spans="6:17" x14ac:dyDescent="0.25">
      <c r="F625" s="120"/>
      <c r="G625" s="121"/>
      <c r="H625" s="120"/>
      <c r="I625" s="121"/>
      <c r="J625" s="121"/>
      <c r="K625" s="53"/>
      <c r="L625" s="120"/>
      <c r="M625" s="120"/>
      <c r="N625" s="120"/>
      <c r="O625" s="120"/>
      <c r="P625" s="120"/>
      <c r="Q625" s="120"/>
    </row>
    <row r="626" spans="6:17" x14ac:dyDescent="0.25">
      <c r="F626" s="120"/>
      <c r="G626" s="121"/>
      <c r="H626" s="120"/>
      <c r="I626" s="121"/>
      <c r="J626" s="121"/>
      <c r="K626" s="53"/>
      <c r="L626" s="120"/>
      <c r="M626" s="120"/>
      <c r="N626" s="120"/>
      <c r="O626" s="120"/>
      <c r="P626" s="120"/>
      <c r="Q626" s="120"/>
    </row>
    <row r="627" spans="6:17" x14ac:dyDescent="0.25">
      <c r="F627" s="120"/>
      <c r="G627" s="121"/>
      <c r="H627" s="120"/>
      <c r="I627" s="121"/>
      <c r="J627" s="121"/>
      <c r="K627" s="53"/>
      <c r="L627" s="120"/>
      <c r="M627" s="120"/>
      <c r="N627" s="120"/>
      <c r="O627" s="120"/>
      <c r="P627" s="120"/>
      <c r="Q627" s="120"/>
    </row>
    <row r="628" spans="6:17" x14ac:dyDescent="0.25">
      <c r="F628" s="120"/>
      <c r="G628" s="121"/>
      <c r="H628" s="120"/>
      <c r="I628" s="121"/>
      <c r="J628" s="121"/>
      <c r="K628" s="53"/>
      <c r="L628" s="120"/>
      <c r="M628" s="120"/>
      <c r="N628" s="120"/>
      <c r="O628" s="120"/>
      <c r="P628" s="120"/>
      <c r="Q628" s="120"/>
    </row>
    <row r="629" spans="6:17" x14ac:dyDescent="0.25">
      <c r="F629" s="120"/>
      <c r="G629" s="121"/>
      <c r="H629" s="120"/>
      <c r="I629" s="121"/>
      <c r="J629" s="121"/>
      <c r="K629" s="53"/>
      <c r="L629" s="120"/>
      <c r="M629" s="120"/>
      <c r="N629" s="120"/>
      <c r="O629" s="120"/>
      <c r="P629" s="120"/>
      <c r="Q629" s="120"/>
    </row>
    <row r="630" spans="6:17" x14ac:dyDescent="0.25">
      <c r="F630" s="120"/>
      <c r="G630" s="121"/>
      <c r="H630" s="120"/>
      <c r="I630" s="121"/>
      <c r="J630" s="121"/>
      <c r="K630" s="53"/>
      <c r="L630" s="120"/>
      <c r="M630" s="120"/>
      <c r="N630" s="120"/>
      <c r="O630" s="120"/>
      <c r="P630" s="120"/>
      <c r="Q630" s="120"/>
    </row>
    <row r="631" spans="6:17" x14ac:dyDescent="0.25">
      <c r="F631" s="120"/>
      <c r="G631" s="121"/>
      <c r="H631" s="120"/>
      <c r="I631" s="121"/>
      <c r="J631" s="121"/>
      <c r="K631" s="53"/>
      <c r="L631" s="120"/>
      <c r="M631" s="120"/>
      <c r="N631" s="120"/>
      <c r="O631" s="120"/>
      <c r="P631" s="120"/>
      <c r="Q631" s="120"/>
    </row>
    <row r="632" spans="6:17" x14ac:dyDescent="0.25">
      <c r="F632" s="120"/>
      <c r="G632" s="121"/>
      <c r="H632" s="120"/>
      <c r="I632" s="121"/>
      <c r="J632" s="121"/>
      <c r="K632" s="53"/>
      <c r="L632" s="120"/>
      <c r="M632" s="120"/>
      <c r="N632" s="120"/>
      <c r="O632" s="120"/>
      <c r="P632" s="120"/>
      <c r="Q632" s="120"/>
    </row>
    <row r="633" spans="6:17" x14ac:dyDescent="0.25">
      <c r="F633" s="120"/>
      <c r="G633" s="121"/>
      <c r="H633" s="120"/>
      <c r="I633" s="121"/>
      <c r="J633" s="121"/>
      <c r="K633" s="53"/>
      <c r="L633" s="120"/>
      <c r="M633" s="120"/>
      <c r="N633" s="120"/>
      <c r="O633" s="120"/>
      <c r="P633" s="120"/>
      <c r="Q633" s="120"/>
    </row>
    <row r="634" spans="6:17" x14ac:dyDescent="0.25">
      <c r="F634" s="120"/>
      <c r="G634" s="121"/>
      <c r="H634" s="120"/>
      <c r="I634" s="121"/>
      <c r="J634" s="121"/>
      <c r="K634" s="53"/>
      <c r="L634" s="120"/>
      <c r="M634" s="120"/>
      <c r="N634" s="120"/>
      <c r="O634" s="120"/>
      <c r="P634" s="120"/>
      <c r="Q634" s="120"/>
    </row>
    <row r="635" spans="6:17" x14ac:dyDescent="0.25">
      <c r="F635" s="120"/>
      <c r="G635" s="121"/>
      <c r="H635" s="120"/>
      <c r="I635" s="121"/>
      <c r="J635" s="121"/>
      <c r="K635" s="53"/>
      <c r="L635" s="120"/>
      <c r="M635" s="120"/>
      <c r="N635" s="120"/>
      <c r="O635" s="120"/>
      <c r="P635" s="120"/>
      <c r="Q635" s="120"/>
    </row>
    <row r="636" spans="6:17" x14ac:dyDescent="0.25">
      <c r="F636" s="120"/>
      <c r="G636" s="121"/>
      <c r="H636" s="120"/>
      <c r="I636" s="121"/>
      <c r="J636" s="121"/>
      <c r="K636" s="53"/>
      <c r="L636" s="120"/>
      <c r="M636" s="120"/>
      <c r="N636" s="120"/>
      <c r="O636" s="120"/>
      <c r="P636" s="120"/>
      <c r="Q636" s="120"/>
    </row>
    <row r="637" spans="6:17" x14ac:dyDescent="0.25">
      <c r="F637" s="120"/>
      <c r="G637" s="121"/>
      <c r="H637" s="120"/>
      <c r="I637" s="121"/>
      <c r="J637" s="121"/>
      <c r="K637" s="53"/>
      <c r="L637" s="120"/>
      <c r="M637" s="120"/>
      <c r="N637" s="120"/>
      <c r="O637" s="120"/>
      <c r="P637" s="120"/>
      <c r="Q637" s="120"/>
    </row>
    <row r="638" spans="6:17" x14ac:dyDescent="0.25">
      <c r="F638" s="120"/>
      <c r="G638" s="121"/>
      <c r="H638" s="120"/>
      <c r="I638" s="121"/>
      <c r="J638" s="121"/>
      <c r="K638" s="53"/>
      <c r="L638" s="120"/>
      <c r="M638" s="120"/>
      <c r="N638" s="120"/>
      <c r="O638" s="120"/>
      <c r="P638" s="120"/>
      <c r="Q638" s="120"/>
    </row>
    <row r="639" spans="6:17" x14ac:dyDescent="0.25">
      <c r="F639" s="120"/>
      <c r="G639" s="121"/>
      <c r="H639" s="120"/>
      <c r="I639" s="121"/>
      <c r="J639" s="121"/>
      <c r="K639" s="53"/>
      <c r="L639" s="120"/>
      <c r="M639" s="120"/>
      <c r="N639" s="120"/>
      <c r="O639" s="120"/>
      <c r="P639" s="120"/>
      <c r="Q639" s="120"/>
    </row>
    <row r="640" spans="6:17" x14ac:dyDescent="0.25">
      <c r="F640" s="120"/>
      <c r="G640" s="121"/>
      <c r="H640" s="120"/>
      <c r="I640" s="121"/>
      <c r="J640" s="121"/>
      <c r="K640" s="53"/>
      <c r="L640" s="120"/>
      <c r="M640" s="120"/>
      <c r="N640" s="120"/>
      <c r="O640" s="120"/>
      <c r="P640" s="120"/>
      <c r="Q640" s="120"/>
    </row>
    <row r="641" spans="6:17" x14ac:dyDescent="0.25">
      <c r="F641" s="120"/>
      <c r="G641" s="121"/>
      <c r="H641" s="120"/>
      <c r="I641" s="121"/>
      <c r="J641" s="121"/>
      <c r="K641" s="53"/>
      <c r="L641" s="120"/>
      <c r="M641" s="120"/>
      <c r="N641" s="120"/>
      <c r="O641" s="120"/>
      <c r="P641" s="120"/>
      <c r="Q641" s="120"/>
    </row>
    <row r="642" spans="6:17" x14ac:dyDescent="0.25">
      <c r="F642" s="120"/>
      <c r="G642" s="121"/>
      <c r="H642" s="120"/>
      <c r="I642" s="121"/>
      <c r="J642" s="121"/>
      <c r="K642" s="53"/>
      <c r="L642" s="120"/>
      <c r="M642" s="120"/>
      <c r="N642" s="120"/>
      <c r="O642" s="120"/>
      <c r="P642" s="120"/>
      <c r="Q642" s="120"/>
    </row>
    <row r="643" spans="6:17" x14ac:dyDescent="0.25">
      <c r="F643" s="120"/>
      <c r="G643" s="121"/>
      <c r="H643" s="120"/>
      <c r="I643" s="121"/>
      <c r="J643" s="121"/>
      <c r="K643" s="53"/>
      <c r="L643" s="120"/>
      <c r="M643" s="120"/>
      <c r="N643" s="120"/>
      <c r="O643" s="120"/>
      <c r="P643" s="120"/>
      <c r="Q643" s="120"/>
    </row>
    <row r="644" spans="6:17" x14ac:dyDescent="0.25">
      <c r="F644" s="120"/>
      <c r="G644" s="121"/>
      <c r="H644" s="120"/>
      <c r="I644" s="121"/>
      <c r="J644" s="121"/>
      <c r="K644" s="53"/>
      <c r="L644" s="120"/>
      <c r="M644" s="120"/>
      <c r="N644" s="120"/>
      <c r="O644" s="120"/>
      <c r="P644" s="120"/>
      <c r="Q644" s="120"/>
    </row>
    <row r="645" spans="6:17" x14ac:dyDescent="0.25">
      <c r="F645" s="120"/>
      <c r="G645" s="121"/>
      <c r="H645" s="120"/>
      <c r="I645" s="121"/>
      <c r="J645" s="121"/>
      <c r="K645" s="53"/>
      <c r="L645" s="120"/>
      <c r="M645" s="120"/>
      <c r="N645" s="120"/>
      <c r="O645" s="120"/>
      <c r="P645" s="120"/>
      <c r="Q645" s="120"/>
    </row>
    <row r="646" spans="6:17" x14ac:dyDescent="0.25">
      <c r="F646" s="120"/>
      <c r="G646" s="121"/>
      <c r="H646" s="120"/>
      <c r="I646" s="121"/>
      <c r="J646" s="121"/>
      <c r="K646" s="53"/>
      <c r="L646" s="120"/>
      <c r="M646" s="120"/>
      <c r="N646" s="120"/>
      <c r="O646" s="120"/>
      <c r="P646" s="120"/>
      <c r="Q646" s="120"/>
    </row>
    <row r="647" spans="6:17" x14ac:dyDescent="0.25">
      <c r="F647" s="120"/>
      <c r="G647" s="121"/>
      <c r="H647" s="120"/>
      <c r="I647" s="121"/>
      <c r="J647" s="121"/>
      <c r="K647" s="53"/>
      <c r="L647" s="120"/>
      <c r="M647" s="120"/>
      <c r="N647" s="120"/>
      <c r="O647" s="120"/>
      <c r="P647" s="120"/>
      <c r="Q647" s="120"/>
    </row>
    <row r="648" spans="6:17" x14ac:dyDescent="0.25">
      <c r="F648" s="120"/>
      <c r="G648" s="121"/>
      <c r="H648" s="120"/>
      <c r="I648" s="121"/>
      <c r="J648" s="121"/>
      <c r="K648" s="53"/>
      <c r="L648" s="120"/>
      <c r="M648" s="120"/>
      <c r="N648" s="120"/>
      <c r="O648" s="120"/>
      <c r="P648" s="120"/>
      <c r="Q648" s="120"/>
    </row>
    <row r="649" spans="6:17" x14ac:dyDescent="0.25">
      <c r="F649" s="120"/>
      <c r="G649" s="121"/>
      <c r="H649" s="120"/>
      <c r="I649" s="121"/>
      <c r="J649" s="121"/>
      <c r="K649" s="53"/>
      <c r="L649" s="120"/>
      <c r="M649" s="120"/>
      <c r="N649" s="120"/>
      <c r="O649" s="120"/>
      <c r="P649" s="120"/>
      <c r="Q649" s="120"/>
    </row>
    <row r="650" spans="6:17" x14ac:dyDescent="0.25">
      <c r="F650" s="120"/>
      <c r="G650" s="121"/>
      <c r="H650" s="120"/>
      <c r="I650" s="121"/>
      <c r="J650" s="121"/>
      <c r="K650" s="53"/>
      <c r="L650" s="120"/>
      <c r="M650" s="120"/>
      <c r="N650" s="120"/>
      <c r="O650" s="120"/>
      <c r="P650" s="120"/>
      <c r="Q650" s="120"/>
    </row>
    <row r="651" spans="6:17" x14ac:dyDescent="0.25">
      <c r="F651" s="120"/>
      <c r="G651" s="121"/>
      <c r="H651" s="120"/>
      <c r="I651" s="121"/>
      <c r="J651" s="121"/>
      <c r="K651" s="53"/>
      <c r="L651" s="120"/>
      <c r="M651" s="120"/>
      <c r="N651" s="120"/>
      <c r="O651" s="120"/>
      <c r="P651" s="120"/>
      <c r="Q651" s="120"/>
    </row>
    <row r="652" spans="6:17" x14ac:dyDescent="0.25">
      <c r="F652" s="120"/>
      <c r="G652" s="121"/>
      <c r="H652" s="120"/>
      <c r="I652" s="121"/>
      <c r="J652" s="121"/>
      <c r="K652" s="53"/>
      <c r="L652" s="120"/>
      <c r="M652" s="120"/>
      <c r="N652" s="120"/>
      <c r="O652" s="120"/>
      <c r="P652" s="120"/>
      <c r="Q652" s="120"/>
    </row>
    <row r="653" spans="6:17" x14ac:dyDescent="0.25">
      <c r="F653" s="120"/>
      <c r="G653" s="121"/>
      <c r="H653" s="120"/>
      <c r="I653" s="121"/>
      <c r="J653" s="121"/>
      <c r="K653" s="53"/>
      <c r="L653" s="120"/>
      <c r="M653" s="120"/>
      <c r="N653" s="120"/>
      <c r="O653" s="120"/>
      <c r="P653" s="120"/>
      <c r="Q653" s="120"/>
    </row>
    <row r="654" spans="6:17" x14ac:dyDescent="0.25">
      <c r="F654" s="120"/>
      <c r="G654" s="121"/>
      <c r="H654" s="120"/>
      <c r="I654" s="121"/>
      <c r="J654" s="121"/>
      <c r="K654" s="53"/>
      <c r="L654" s="120"/>
      <c r="M654" s="120"/>
      <c r="N654" s="120"/>
      <c r="O654" s="120"/>
      <c r="P654" s="120"/>
      <c r="Q654" s="120"/>
    </row>
    <row r="655" spans="6:17" x14ac:dyDescent="0.25">
      <c r="F655" s="120"/>
      <c r="G655" s="121"/>
      <c r="H655" s="120"/>
      <c r="I655" s="121"/>
      <c r="J655" s="121"/>
      <c r="K655" s="53"/>
      <c r="L655" s="120"/>
      <c r="M655" s="120"/>
      <c r="N655" s="120"/>
      <c r="O655" s="120"/>
      <c r="P655" s="120"/>
      <c r="Q655" s="120"/>
    </row>
    <row r="656" spans="6:17" x14ac:dyDescent="0.25">
      <c r="F656" s="120"/>
      <c r="G656" s="121"/>
      <c r="H656" s="120"/>
      <c r="I656" s="121"/>
      <c r="J656" s="121"/>
      <c r="K656" s="53"/>
      <c r="L656" s="120"/>
      <c r="M656" s="120"/>
      <c r="N656" s="120"/>
      <c r="O656" s="120"/>
      <c r="P656" s="120"/>
      <c r="Q656" s="120"/>
    </row>
    <row r="657" spans="6:17" x14ac:dyDescent="0.25">
      <c r="F657" s="120"/>
      <c r="G657" s="121"/>
      <c r="H657" s="120"/>
      <c r="I657" s="121"/>
      <c r="J657" s="121"/>
      <c r="K657" s="53"/>
      <c r="L657" s="120"/>
      <c r="M657" s="120"/>
      <c r="N657" s="120"/>
      <c r="O657" s="120"/>
      <c r="P657" s="120"/>
      <c r="Q657" s="120"/>
    </row>
    <row r="658" spans="6:17" x14ac:dyDescent="0.25">
      <c r="F658" s="120"/>
      <c r="G658" s="121"/>
      <c r="H658" s="120"/>
      <c r="I658" s="121"/>
      <c r="J658" s="121"/>
      <c r="K658" s="53"/>
      <c r="L658" s="120"/>
      <c r="M658" s="120"/>
      <c r="N658" s="120"/>
      <c r="O658" s="120"/>
      <c r="P658" s="120"/>
      <c r="Q658" s="120"/>
    </row>
    <row r="659" spans="6:17" x14ac:dyDescent="0.25">
      <c r="F659" s="120"/>
      <c r="G659" s="121"/>
      <c r="H659" s="120"/>
      <c r="I659" s="121"/>
      <c r="J659" s="121"/>
      <c r="K659" s="53"/>
      <c r="L659" s="120"/>
      <c r="M659" s="120"/>
      <c r="N659" s="120"/>
      <c r="O659" s="120"/>
      <c r="P659" s="120"/>
      <c r="Q659" s="120"/>
    </row>
    <row r="660" spans="6:17" x14ac:dyDescent="0.25">
      <c r="F660" s="120"/>
      <c r="G660" s="121"/>
      <c r="H660" s="120"/>
      <c r="I660" s="121"/>
      <c r="J660" s="121"/>
      <c r="K660" s="53"/>
      <c r="L660" s="120"/>
      <c r="M660" s="120"/>
      <c r="N660" s="120"/>
      <c r="O660" s="120"/>
      <c r="P660" s="120"/>
      <c r="Q660" s="120"/>
    </row>
    <row r="661" spans="6:17" x14ac:dyDescent="0.25">
      <c r="F661" s="120"/>
      <c r="G661" s="121"/>
      <c r="H661" s="120"/>
      <c r="I661" s="121"/>
      <c r="J661" s="121"/>
      <c r="K661" s="53"/>
      <c r="L661" s="120"/>
      <c r="M661" s="120"/>
      <c r="N661" s="120"/>
      <c r="O661" s="120"/>
      <c r="P661" s="120"/>
      <c r="Q661" s="120"/>
    </row>
    <row r="662" spans="6:17" x14ac:dyDescent="0.25">
      <c r="F662" s="120"/>
      <c r="G662" s="121"/>
      <c r="H662" s="120"/>
      <c r="I662" s="121"/>
      <c r="J662" s="121"/>
      <c r="K662" s="53"/>
      <c r="L662" s="120"/>
      <c r="M662" s="120"/>
      <c r="N662" s="120"/>
      <c r="O662" s="120"/>
      <c r="P662" s="120"/>
      <c r="Q662" s="120"/>
    </row>
    <row r="663" spans="6:17" x14ac:dyDescent="0.25">
      <c r="F663" s="120"/>
      <c r="G663" s="121"/>
      <c r="H663" s="120"/>
      <c r="I663" s="121"/>
      <c r="J663" s="121"/>
      <c r="K663" s="53"/>
      <c r="L663" s="120"/>
      <c r="M663" s="120"/>
      <c r="N663" s="120"/>
      <c r="O663" s="120"/>
      <c r="P663" s="120"/>
      <c r="Q663" s="120"/>
    </row>
    <row r="664" spans="6:17" x14ac:dyDescent="0.25">
      <c r="F664" s="120"/>
      <c r="G664" s="121"/>
      <c r="H664" s="120"/>
      <c r="I664" s="121"/>
      <c r="J664" s="121"/>
      <c r="K664" s="53"/>
      <c r="L664" s="120"/>
      <c r="M664" s="120"/>
      <c r="N664" s="120"/>
      <c r="O664" s="120"/>
      <c r="P664" s="120"/>
      <c r="Q664" s="120"/>
    </row>
    <row r="665" spans="6:17" x14ac:dyDescent="0.25">
      <c r="F665" s="120"/>
      <c r="G665" s="121"/>
      <c r="H665" s="120"/>
      <c r="I665" s="121"/>
      <c r="J665" s="121"/>
      <c r="K665" s="53"/>
      <c r="L665" s="120"/>
      <c r="M665" s="120"/>
      <c r="N665" s="120"/>
      <c r="O665" s="120"/>
      <c r="P665" s="120"/>
      <c r="Q665" s="120"/>
    </row>
    <row r="666" spans="6:17" x14ac:dyDescent="0.25">
      <c r="F666" s="120"/>
      <c r="G666" s="121"/>
      <c r="H666" s="120"/>
      <c r="I666" s="121"/>
      <c r="J666" s="121"/>
      <c r="K666" s="53"/>
      <c r="L666" s="120"/>
      <c r="M666" s="120"/>
      <c r="N666" s="120"/>
      <c r="O666" s="120"/>
      <c r="P666" s="120"/>
      <c r="Q666" s="120"/>
    </row>
    <row r="667" spans="6:17" x14ac:dyDescent="0.25">
      <c r="F667" s="120"/>
      <c r="G667" s="121"/>
      <c r="H667" s="120"/>
      <c r="I667" s="121"/>
      <c r="J667" s="121"/>
      <c r="K667" s="53"/>
      <c r="L667" s="120"/>
      <c r="M667" s="120"/>
      <c r="N667" s="120"/>
      <c r="O667" s="120"/>
      <c r="P667" s="120"/>
      <c r="Q667" s="120"/>
    </row>
    <row r="668" spans="6:17" x14ac:dyDescent="0.25">
      <c r="F668" s="120"/>
      <c r="G668" s="121"/>
      <c r="H668" s="120"/>
      <c r="I668" s="121"/>
      <c r="J668" s="121"/>
      <c r="K668" s="53"/>
      <c r="L668" s="120"/>
      <c r="M668" s="120"/>
      <c r="N668" s="120"/>
      <c r="O668" s="120"/>
      <c r="P668" s="120"/>
      <c r="Q668" s="120"/>
    </row>
    <row r="669" spans="6:17" x14ac:dyDescent="0.25">
      <c r="F669" s="120"/>
      <c r="G669" s="121"/>
      <c r="H669" s="120"/>
      <c r="I669" s="121"/>
      <c r="J669" s="121"/>
      <c r="K669" s="53"/>
      <c r="L669" s="120"/>
      <c r="M669" s="120"/>
      <c r="N669" s="120"/>
      <c r="O669" s="120"/>
      <c r="P669" s="120"/>
      <c r="Q669" s="120"/>
    </row>
    <row r="670" spans="6:17" x14ac:dyDescent="0.25">
      <c r="F670" s="120"/>
      <c r="G670" s="121"/>
      <c r="H670" s="120"/>
      <c r="I670" s="121"/>
      <c r="J670" s="121"/>
      <c r="K670" s="53"/>
      <c r="L670" s="120"/>
      <c r="M670" s="120"/>
      <c r="N670" s="120"/>
      <c r="O670" s="120"/>
      <c r="P670" s="120"/>
      <c r="Q670" s="120"/>
    </row>
    <row r="671" spans="6:17" x14ac:dyDescent="0.25">
      <c r="F671" s="120"/>
      <c r="G671" s="121"/>
      <c r="H671" s="120"/>
      <c r="I671" s="121"/>
      <c r="J671" s="121"/>
      <c r="K671" s="53"/>
      <c r="L671" s="120"/>
      <c r="M671" s="120"/>
      <c r="N671" s="120"/>
      <c r="O671" s="120"/>
      <c r="P671" s="120"/>
      <c r="Q671" s="120"/>
    </row>
    <row r="672" spans="6:17" x14ac:dyDescent="0.25">
      <c r="F672" s="120"/>
      <c r="G672" s="121"/>
      <c r="H672" s="120"/>
      <c r="I672" s="121"/>
      <c r="J672" s="121"/>
      <c r="K672" s="53"/>
      <c r="L672" s="120"/>
      <c r="M672" s="120"/>
      <c r="N672" s="120"/>
      <c r="O672" s="120"/>
      <c r="P672" s="120"/>
      <c r="Q672" s="120"/>
    </row>
    <row r="673" spans="6:17" x14ac:dyDescent="0.25">
      <c r="F673" s="120"/>
      <c r="G673" s="121"/>
      <c r="H673" s="120"/>
      <c r="I673" s="121"/>
      <c r="J673" s="121"/>
      <c r="K673" s="53"/>
      <c r="L673" s="120"/>
      <c r="M673" s="120"/>
      <c r="N673" s="120"/>
      <c r="O673" s="120"/>
      <c r="P673" s="120"/>
      <c r="Q673" s="120"/>
    </row>
    <row r="674" spans="6:17" x14ac:dyDescent="0.25">
      <c r="F674" s="120"/>
      <c r="G674" s="121"/>
      <c r="H674" s="120"/>
      <c r="I674" s="121"/>
      <c r="J674" s="121"/>
      <c r="K674" s="53"/>
      <c r="L674" s="120"/>
      <c r="M674" s="120"/>
      <c r="N674" s="120"/>
      <c r="O674" s="120"/>
      <c r="P674" s="120"/>
      <c r="Q674" s="120"/>
    </row>
    <row r="675" spans="6:17" x14ac:dyDescent="0.25">
      <c r="F675" s="120"/>
      <c r="G675" s="121"/>
      <c r="H675" s="120"/>
      <c r="I675" s="121"/>
      <c r="J675" s="121"/>
      <c r="K675" s="53"/>
      <c r="L675" s="120"/>
      <c r="M675" s="120"/>
      <c r="N675" s="120"/>
      <c r="O675" s="120"/>
      <c r="P675" s="120"/>
      <c r="Q675" s="120"/>
    </row>
    <row r="676" spans="6:17" x14ac:dyDescent="0.25">
      <c r="F676" s="120"/>
      <c r="G676" s="121"/>
      <c r="H676" s="120"/>
      <c r="I676" s="121"/>
      <c r="J676" s="121"/>
      <c r="K676" s="53"/>
      <c r="L676" s="120"/>
      <c r="M676" s="120"/>
      <c r="N676" s="120"/>
      <c r="O676" s="120"/>
      <c r="P676" s="120"/>
      <c r="Q676" s="120"/>
    </row>
    <row r="677" spans="6:17" x14ac:dyDescent="0.25">
      <c r="F677" s="120"/>
      <c r="G677" s="121"/>
      <c r="H677" s="120"/>
      <c r="I677" s="121"/>
      <c r="J677" s="121"/>
      <c r="K677" s="53"/>
      <c r="L677" s="120"/>
      <c r="M677" s="120"/>
      <c r="N677" s="120"/>
      <c r="O677" s="120"/>
      <c r="P677" s="120"/>
      <c r="Q677" s="120"/>
    </row>
    <row r="678" spans="6:17" x14ac:dyDescent="0.25">
      <c r="F678" s="120"/>
      <c r="G678" s="121"/>
      <c r="H678" s="120"/>
      <c r="I678" s="121"/>
      <c r="J678" s="121"/>
      <c r="K678" s="53"/>
      <c r="L678" s="120"/>
      <c r="M678" s="120"/>
      <c r="N678" s="120"/>
      <c r="O678" s="120"/>
      <c r="P678" s="120"/>
      <c r="Q678" s="120"/>
    </row>
    <row r="679" spans="6:17" x14ac:dyDescent="0.25">
      <c r="F679" s="120"/>
      <c r="G679" s="121"/>
      <c r="H679" s="120"/>
      <c r="I679" s="121"/>
      <c r="J679" s="121"/>
      <c r="K679" s="53"/>
      <c r="L679" s="120"/>
      <c r="M679" s="120"/>
      <c r="N679" s="120"/>
      <c r="O679" s="120"/>
      <c r="P679" s="120"/>
      <c r="Q679" s="120"/>
    </row>
    <row r="680" spans="6:17" x14ac:dyDescent="0.25">
      <c r="F680" s="120"/>
      <c r="G680" s="121"/>
      <c r="H680" s="120"/>
      <c r="I680" s="121"/>
      <c r="J680" s="121"/>
      <c r="K680" s="53"/>
      <c r="L680" s="120"/>
      <c r="M680" s="120"/>
      <c r="N680" s="120"/>
      <c r="O680" s="120"/>
      <c r="P680" s="120"/>
      <c r="Q680" s="120"/>
    </row>
    <row r="681" spans="6:17" x14ac:dyDescent="0.25">
      <c r="F681" s="120"/>
      <c r="G681" s="121"/>
      <c r="H681" s="120"/>
      <c r="I681" s="121"/>
      <c r="J681" s="121"/>
      <c r="K681" s="53"/>
      <c r="L681" s="120"/>
      <c r="M681" s="120"/>
      <c r="N681" s="120"/>
      <c r="O681" s="120"/>
      <c r="P681" s="120"/>
      <c r="Q681" s="120"/>
    </row>
    <row r="682" spans="6:17" x14ac:dyDescent="0.25">
      <c r="F682" s="120"/>
      <c r="G682" s="121"/>
      <c r="H682" s="120"/>
      <c r="I682" s="121"/>
      <c r="J682" s="121"/>
      <c r="K682" s="53"/>
      <c r="L682" s="120"/>
      <c r="M682" s="120"/>
      <c r="N682" s="120"/>
      <c r="O682" s="120"/>
      <c r="P682" s="120"/>
      <c r="Q682" s="120"/>
    </row>
    <row r="683" spans="6:17" x14ac:dyDescent="0.25">
      <c r="F683" s="120"/>
      <c r="G683" s="121"/>
      <c r="H683" s="120"/>
      <c r="I683" s="121"/>
      <c r="J683" s="121"/>
      <c r="K683" s="53"/>
      <c r="L683" s="120"/>
      <c r="M683" s="120"/>
      <c r="N683" s="120"/>
      <c r="O683" s="120"/>
      <c r="P683" s="120"/>
      <c r="Q683" s="120"/>
    </row>
    <row r="684" spans="6:17" x14ac:dyDescent="0.25">
      <c r="F684" s="120"/>
      <c r="G684" s="121"/>
      <c r="H684" s="120"/>
      <c r="I684" s="121"/>
      <c r="J684" s="121"/>
      <c r="K684" s="53"/>
      <c r="L684" s="120"/>
      <c r="M684" s="120"/>
      <c r="N684" s="120"/>
      <c r="O684" s="120"/>
      <c r="P684" s="120"/>
      <c r="Q684" s="120"/>
    </row>
    <row r="685" spans="6:17" x14ac:dyDescent="0.25">
      <c r="F685" s="120"/>
      <c r="G685" s="121"/>
      <c r="H685" s="120"/>
      <c r="I685" s="121"/>
      <c r="J685" s="121"/>
      <c r="K685" s="53"/>
      <c r="L685" s="120"/>
      <c r="M685" s="120"/>
      <c r="N685" s="120"/>
      <c r="O685" s="120"/>
      <c r="P685" s="120"/>
      <c r="Q685" s="120"/>
    </row>
    <row r="686" spans="6:17" x14ac:dyDescent="0.25">
      <c r="F686" s="120"/>
      <c r="G686" s="121"/>
      <c r="H686" s="120"/>
      <c r="I686" s="121"/>
      <c r="J686" s="121"/>
      <c r="K686" s="53"/>
      <c r="L686" s="120"/>
      <c r="M686" s="120"/>
      <c r="N686" s="120"/>
      <c r="O686" s="120"/>
      <c r="P686" s="120"/>
      <c r="Q686" s="120"/>
    </row>
    <row r="687" spans="6:17" x14ac:dyDescent="0.25">
      <c r="F687" s="120"/>
      <c r="G687" s="121"/>
      <c r="H687" s="120"/>
      <c r="I687" s="121"/>
      <c r="J687" s="121"/>
      <c r="K687" s="53"/>
      <c r="L687" s="120"/>
      <c r="M687" s="120"/>
      <c r="N687" s="120"/>
      <c r="O687" s="120"/>
      <c r="P687" s="120"/>
      <c r="Q687" s="120"/>
    </row>
    <row r="688" spans="6:17" x14ac:dyDescent="0.25">
      <c r="F688" s="120"/>
      <c r="G688" s="121"/>
      <c r="H688" s="120"/>
      <c r="I688" s="121"/>
      <c r="J688" s="121"/>
      <c r="K688" s="53"/>
      <c r="L688" s="120"/>
      <c r="M688" s="120"/>
      <c r="N688" s="120"/>
      <c r="O688" s="120"/>
      <c r="P688" s="120"/>
      <c r="Q688" s="120"/>
    </row>
    <row r="689" spans="6:17" x14ac:dyDescent="0.25">
      <c r="F689" s="120"/>
      <c r="G689" s="121"/>
      <c r="H689" s="120"/>
      <c r="I689" s="121"/>
      <c r="J689" s="121"/>
      <c r="K689" s="53"/>
      <c r="L689" s="120"/>
      <c r="M689" s="120"/>
      <c r="N689" s="120"/>
      <c r="O689" s="120"/>
      <c r="P689" s="120"/>
      <c r="Q689" s="120"/>
    </row>
    <row r="690" spans="6:17" x14ac:dyDescent="0.25">
      <c r="F690" s="120"/>
      <c r="G690" s="121"/>
      <c r="H690" s="120"/>
      <c r="I690" s="121"/>
      <c r="J690" s="121"/>
      <c r="K690" s="53"/>
      <c r="L690" s="120"/>
      <c r="M690" s="120"/>
      <c r="N690" s="120"/>
      <c r="O690" s="120"/>
      <c r="P690" s="120"/>
      <c r="Q690" s="120"/>
    </row>
    <row r="691" spans="6:17" x14ac:dyDescent="0.25">
      <c r="F691" s="120"/>
      <c r="G691" s="121"/>
      <c r="H691" s="120"/>
      <c r="I691" s="121"/>
      <c r="J691" s="121"/>
      <c r="K691" s="53"/>
      <c r="L691" s="120"/>
      <c r="M691" s="120"/>
      <c r="N691" s="120"/>
      <c r="O691" s="120"/>
      <c r="P691" s="120"/>
      <c r="Q691" s="120"/>
    </row>
    <row r="692" spans="6:17" x14ac:dyDescent="0.25">
      <c r="F692" s="120"/>
      <c r="G692" s="121"/>
      <c r="H692" s="120"/>
      <c r="I692" s="121"/>
      <c r="J692" s="121"/>
      <c r="K692" s="53"/>
      <c r="L692" s="120"/>
      <c r="M692" s="120"/>
      <c r="N692" s="120"/>
      <c r="O692" s="120"/>
      <c r="P692" s="120"/>
      <c r="Q692" s="120"/>
    </row>
    <row r="693" spans="6:17" x14ac:dyDescent="0.25">
      <c r="F693" s="120"/>
      <c r="G693" s="121"/>
      <c r="H693" s="120"/>
      <c r="I693" s="121"/>
      <c r="J693" s="121"/>
      <c r="K693" s="53"/>
      <c r="L693" s="120"/>
      <c r="M693" s="120"/>
      <c r="N693" s="120"/>
      <c r="O693" s="120"/>
      <c r="P693" s="120"/>
      <c r="Q693" s="120"/>
    </row>
    <row r="694" spans="6:17" x14ac:dyDescent="0.25">
      <c r="F694" s="120"/>
      <c r="G694" s="121"/>
      <c r="H694" s="120"/>
      <c r="I694" s="121"/>
      <c r="J694" s="121"/>
      <c r="K694" s="53"/>
      <c r="L694" s="120"/>
      <c r="M694" s="120"/>
      <c r="N694" s="120"/>
      <c r="O694" s="120"/>
      <c r="P694" s="120"/>
      <c r="Q694" s="120"/>
    </row>
    <row r="695" spans="6:17" x14ac:dyDescent="0.25">
      <c r="F695" s="120"/>
      <c r="G695" s="121"/>
      <c r="H695" s="120"/>
      <c r="I695" s="121"/>
      <c r="J695" s="121"/>
      <c r="K695" s="53"/>
      <c r="L695" s="120"/>
      <c r="M695" s="120"/>
      <c r="N695" s="120"/>
      <c r="O695" s="120"/>
      <c r="P695" s="120"/>
      <c r="Q695" s="120"/>
    </row>
    <row r="696" spans="6:17" x14ac:dyDescent="0.25">
      <c r="F696" s="120"/>
      <c r="G696" s="121"/>
      <c r="H696" s="120"/>
      <c r="I696" s="121"/>
      <c r="J696" s="121"/>
      <c r="K696" s="53"/>
      <c r="L696" s="120"/>
      <c r="M696" s="120"/>
      <c r="N696" s="120"/>
      <c r="O696" s="120"/>
      <c r="P696" s="120"/>
      <c r="Q696" s="120"/>
    </row>
    <row r="697" spans="6:17" x14ac:dyDescent="0.25">
      <c r="F697" s="120"/>
      <c r="G697" s="121"/>
      <c r="H697" s="120"/>
      <c r="I697" s="121"/>
      <c r="J697" s="121"/>
      <c r="K697" s="53"/>
      <c r="L697" s="120"/>
      <c r="M697" s="120"/>
      <c r="N697" s="120"/>
      <c r="O697" s="120"/>
      <c r="P697" s="120"/>
      <c r="Q697" s="120"/>
    </row>
    <row r="698" spans="6:17" x14ac:dyDescent="0.25">
      <c r="F698" s="120"/>
      <c r="G698" s="121"/>
      <c r="H698" s="120"/>
      <c r="I698" s="121"/>
      <c r="J698" s="121"/>
      <c r="K698" s="53"/>
      <c r="L698" s="120"/>
      <c r="M698" s="120"/>
      <c r="N698" s="120"/>
      <c r="O698" s="120"/>
      <c r="P698" s="120"/>
      <c r="Q698" s="120"/>
    </row>
    <row r="699" spans="6:17" x14ac:dyDescent="0.25">
      <c r="F699" s="120"/>
      <c r="G699" s="121"/>
      <c r="H699" s="120"/>
      <c r="I699" s="121"/>
      <c r="J699" s="121"/>
      <c r="K699" s="53"/>
      <c r="L699" s="120"/>
      <c r="M699" s="120"/>
      <c r="N699" s="120"/>
      <c r="O699" s="120"/>
      <c r="P699" s="120"/>
      <c r="Q699" s="120"/>
    </row>
    <row r="700" spans="6:17" x14ac:dyDescent="0.25">
      <c r="F700" s="120"/>
      <c r="G700" s="121"/>
      <c r="H700" s="120"/>
      <c r="I700" s="121"/>
      <c r="J700" s="121"/>
      <c r="K700" s="53"/>
      <c r="L700" s="120"/>
      <c r="M700" s="120"/>
      <c r="N700" s="120"/>
      <c r="O700" s="120"/>
      <c r="P700" s="120"/>
      <c r="Q700" s="120"/>
    </row>
    <row r="701" spans="6:17" x14ac:dyDescent="0.25">
      <c r="F701" s="120"/>
      <c r="G701" s="121"/>
      <c r="H701" s="120"/>
      <c r="I701" s="121"/>
      <c r="J701" s="121"/>
      <c r="K701" s="53"/>
      <c r="L701" s="120"/>
      <c r="M701" s="120"/>
      <c r="N701" s="120"/>
      <c r="O701" s="120"/>
      <c r="P701" s="120"/>
      <c r="Q701" s="120"/>
    </row>
    <row r="702" spans="6:17" x14ac:dyDescent="0.25">
      <c r="F702" s="120"/>
      <c r="G702" s="121"/>
      <c r="H702" s="120"/>
      <c r="I702" s="121"/>
      <c r="J702" s="121"/>
      <c r="K702" s="53"/>
      <c r="L702" s="120"/>
      <c r="M702" s="120"/>
      <c r="N702" s="120"/>
      <c r="O702" s="120"/>
      <c r="P702" s="120"/>
      <c r="Q702" s="120"/>
    </row>
    <row r="703" spans="6:17" x14ac:dyDescent="0.25">
      <c r="F703" s="120"/>
      <c r="G703" s="121"/>
      <c r="H703" s="120"/>
      <c r="I703" s="121"/>
      <c r="J703" s="121"/>
      <c r="K703" s="53"/>
      <c r="L703" s="120"/>
      <c r="M703" s="120"/>
      <c r="N703" s="120"/>
      <c r="O703" s="120"/>
      <c r="P703" s="120"/>
      <c r="Q703" s="120"/>
    </row>
    <row r="704" spans="6:17" x14ac:dyDescent="0.25">
      <c r="F704" s="120"/>
      <c r="G704" s="121"/>
      <c r="H704" s="120"/>
      <c r="I704" s="121"/>
      <c r="J704" s="121"/>
      <c r="K704" s="53"/>
      <c r="L704" s="120"/>
      <c r="M704" s="120"/>
      <c r="N704" s="120"/>
      <c r="O704" s="120"/>
      <c r="P704" s="120"/>
      <c r="Q704" s="120"/>
    </row>
    <row r="705" spans="6:17" x14ac:dyDescent="0.25">
      <c r="F705" s="120"/>
      <c r="G705" s="121"/>
      <c r="H705" s="120"/>
      <c r="I705" s="121"/>
      <c r="J705" s="121"/>
      <c r="K705" s="53"/>
      <c r="L705" s="120"/>
      <c r="M705" s="120"/>
      <c r="N705" s="120"/>
      <c r="O705" s="120"/>
      <c r="P705" s="120"/>
      <c r="Q705" s="120"/>
    </row>
    <row r="706" spans="6:17" x14ac:dyDescent="0.25">
      <c r="F706" s="120"/>
      <c r="G706" s="121"/>
      <c r="H706" s="120"/>
      <c r="I706" s="121"/>
      <c r="J706" s="121"/>
      <c r="K706" s="53"/>
      <c r="L706" s="120"/>
      <c r="M706" s="120"/>
      <c r="N706" s="120"/>
      <c r="O706" s="120"/>
      <c r="P706" s="120"/>
      <c r="Q706" s="120"/>
    </row>
    <row r="707" spans="6:17" x14ac:dyDescent="0.25">
      <c r="F707" s="120"/>
      <c r="G707" s="121"/>
      <c r="H707" s="120"/>
      <c r="I707" s="121"/>
      <c r="J707" s="121"/>
      <c r="K707" s="53"/>
      <c r="L707" s="120"/>
      <c r="M707" s="120"/>
      <c r="N707" s="120"/>
      <c r="O707" s="120"/>
      <c r="P707" s="120"/>
      <c r="Q707" s="120"/>
    </row>
    <row r="708" spans="6:17" x14ac:dyDescent="0.25">
      <c r="F708" s="120"/>
      <c r="G708" s="121"/>
      <c r="H708" s="120"/>
      <c r="I708" s="121"/>
      <c r="J708" s="121"/>
      <c r="K708" s="53"/>
      <c r="L708" s="120"/>
      <c r="M708" s="120"/>
      <c r="N708" s="120"/>
      <c r="O708" s="120"/>
      <c r="P708" s="120"/>
      <c r="Q708" s="120"/>
    </row>
    <row r="709" spans="6:17" x14ac:dyDescent="0.25">
      <c r="F709" s="120"/>
      <c r="G709" s="121"/>
      <c r="H709" s="120"/>
      <c r="I709" s="121"/>
      <c r="J709" s="121"/>
      <c r="K709" s="53"/>
      <c r="L709" s="120"/>
      <c r="M709" s="120"/>
      <c r="N709" s="120"/>
      <c r="O709" s="120"/>
      <c r="P709" s="120"/>
      <c r="Q709" s="120"/>
    </row>
    <row r="710" spans="6:17" x14ac:dyDescent="0.25">
      <c r="F710" s="120"/>
      <c r="G710" s="121"/>
      <c r="H710" s="120"/>
      <c r="I710" s="121"/>
      <c r="J710" s="121"/>
      <c r="K710" s="53"/>
      <c r="L710" s="120"/>
      <c r="M710" s="120"/>
      <c r="N710" s="120"/>
      <c r="O710" s="120"/>
      <c r="P710" s="120"/>
      <c r="Q710" s="120"/>
    </row>
    <row r="711" spans="6:17" x14ac:dyDescent="0.25">
      <c r="F711" s="120"/>
      <c r="G711" s="121"/>
      <c r="H711" s="120"/>
      <c r="I711" s="121"/>
      <c r="J711" s="121"/>
      <c r="K711" s="53"/>
      <c r="L711" s="120"/>
      <c r="M711" s="120"/>
      <c r="N711" s="120"/>
      <c r="O711" s="120"/>
      <c r="P711" s="120"/>
      <c r="Q711" s="120"/>
    </row>
    <row r="712" spans="6:17" x14ac:dyDescent="0.25">
      <c r="F712" s="120"/>
      <c r="G712" s="121"/>
      <c r="H712" s="120"/>
      <c r="I712" s="121"/>
      <c r="J712" s="121"/>
      <c r="K712" s="53"/>
      <c r="L712" s="120"/>
      <c r="M712" s="120"/>
      <c r="N712" s="120"/>
      <c r="O712" s="120"/>
      <c r="P712" s="120"/>
      <c r="Q712" s="120"/>
    </row>
    <row r="713" spans="6:17" x14ac:dyDescent="0.25">
      <c r="F713" s="120"/>
      <c r="G713" s="121"/>
      <c r="H713" s="120"/>
      <c r="I713" s="121"/>
      <c r="J713" s="121"/>
      <c r="K713" s="53"/>
      <c r="L713" s="120"/>
      <c r="M713" s="120"/>
      <c r="N713" s="120"/>
      <c r="O713" s="120"/>
      <c r="P713" s="120"/>
      <c r="Q713" s="120"/>
    </row>
    <row r="714" spans="6:17" x14ac:dyDescent="0.25">
      <c r="F714" s="120"/>
      <c r="G714" s="121"/>
      <c r="H714" s="120"/>
      <c r="I714" s="121"/>
      <c r="J714" s="121"/>
      <c r="K714" s="53"/>
      <c r="L714" s="120"/>
      <c r="M714" s="120"/>
      <c r="N714" s="120"/>
      <c r="O714" s="120"/>
      <c r="P714" s="120"/>
      <c r="Q714" s="120"/>
    </row>
    <row r="715" spans="6:17" x14ac:dyDescent="0.25">
      <c r="F715" s="120"/>
      <c r="G715" s="121"/>
      <c r="H715" s="120"/>
      <c r="I715" s="121"/>
      <c r="J715" s="121"/>
      <c r="K715" s="53"/>
      <c r="L715" s="120"/>
      <c r="M715" s="120"/>
      <c r="N715" s="120"/>
      <c r="O715" s="120"/>
      <c r="P715" s="120"/>
      <c r="Q715" s="120"/>
    </row>
    <row r="716" spans="6:17" x14ac:dyDescent="0.25">
      <c r="F716" s="120"/>
      <c r="G716" s="121"/>
      <c r="H716" s="120"/>
      <c r="I716" s="121"/>
      <c r="J716" s="121"/>
      <c r="K716" s="53"/>
      <c r="L716" s="120"/>
      <c r="M716" s="120"/>
      <c r="N716" s="120"/>
      <c r="O716" s="120"/>
      <c r="P716" s="120"/>
      <c r="Q716" s="120"/>
    </row>
    <row r="717" spans="6:17" x14ac:dyDescent="0.25">
      <c r="F717" s="120"/>
      <c r="G717" s="121"/>
      <c r="H717" s="120"/>
      <c r="I717" s="121"/>
      <c r="J717" s="121"/>
      <c r="K717" s="53"/>
      <c r="L717" s="120"/>
      <c r="M717" s="120"/>
      <c r="N717" s="120"/>
      <c r="O717" s="120"/>
      <c r="P717" s="120"/>
      <c r="Q717" s="120"/>
    </row>
    <row r="718" spans="6:17" x14ac:dyDescent="0.25">
      <c r="F718" s="120"/>
      <c r="G718" s="121"/>
      <c r="H718" s="120"/>
      <c r="I718" s="121"/>
      <c r="J718" s="121"/>
      <c r="K718" s="53"/>
      <c r="L718" s="120"/>
      <c r="M718" s="120"/>
      <c r="N718" s="120"/>
      <c r="O718" s="120"/>
      <c r="P718" s="120"/>
      <c r="Q718" s="120"/>
    </row>
    <row r="719" spans="6:17" x14ac:dyDescent="0.25">
      <c r="F719" s="120"/>
      <c r="G719" s="121"/>
      <c r="H719" s="120"/>
      <c r="I719" s="121"/>
      <c r="J719" s="121"/>
      <c r="K719" s="53"/>
      <c r="L719" s="120"/>
      <c r="M719" s="120"/>
      <c r="N719" s="120"/>
      <c r="O719" s="120"/>
      <c r="P719" s="120"/>
      <c r="Q719" s="120"/>
    </row>
    <row r="720" spans="6:17" x14ac:dyDescent="0.25">
      <c r="F720" s="120"/>
      <c r="G720" s="121"/>
      <c r="H720" s="120"/>
      <c r="I720" s="121"/>
      <c r="J720" s="121"/>
      <c r="K720" s="53"/>
      <c r="L720" s="120"/>
      <c r="M720" s="120"/>
      <c r="N720" s="120"/>
      <c r="O720" s="120"/>
      <c r="P720" s="120"/>
      <c r="Q720" s="120"/>
    </row>
    <row r="721" spans="6:17" x14ac:dyDescent="0.25">
      <c r="F721" s="120"/>
      <c r="G721" s="121"/>
      <c r="H721" s="120"/>
      <c r="I721" s="121"/>
      <c r="J721" s="121"/>
      <c r="K721" s="53"/>
      <c r="L721" s="120"/>
      <c r="M721" s="120"/>
      <c r="N721" s="120"/>
      <c r="O721" s="120"/>
      <c r="P721" s="120"/>
      <c r="Q721" s="120"/>
    </row>
    <row r="722" spans="6:17" x14ac:dyDescent="0.25">
      <c r="F722" s="120"/>
      <c r="G722" s="121"/>
      <c r="H722" s="120"/>
      <c r="I722" s="121"/>
      <c r="J722" s="121"/>
      <c r="K722" s="53"/>
      <c r="L722" s="120"/>
      <c r="M722" s="120"/>
      <c r="N722" s="120"/>
      <c r="O722" s="120"/>
      <c r="P722" s="120"/>
      <c r="Q722" s="120"/>
    </row>
    <row r="723" spans="6:17" x14ac:dyDescent="0.25">
      <c r="F723" s="120"/>
      <c r="G723" s="121"/>
      <c r="H723" s="120"/>
      <c r="I723" s="121"/>
      <c r="J723" s="121"/>
      <c r="K723" s="53"/>
      <c r="L723" s="120"/>
      <c r="M723" s="120"/>
      <c r="N723" s="120"/>
      <c r="O723" s="120"/>
      <c r="P723" s="120"/>
      <c r="Q723" s="120"/>
    </row>
    <row r="724" spans="6:17" x14ac:dyDescent="0.25">
      <c r="F724" s="120"/>
      <c r="G724" s="121"/>
      <c r="H724" s="120"/>
      <c r="I724" s="121"/>
      <c r="J724" s="121"/>
      <c r="K724" s="53"/>
      <c r="L724" s="120"/>
      <c r="M724" s="120"/>
      <c r="N724" s="120"/>
      <c r="O724" s="120"/>
      <c r="P724" s="120"/>
      <c r="Q724" s="120"/>
    </row>
    <row r="725" spans="6:17" x14ac:dyDescent="0.25">
      <c r="F725" s="120"/>
      <c r="G725" s="121"/>
      <c r="H725" s="120"/>
      <c r="I725" s="121"/>
      <c r="J725" s="121"/>
      <c r="K725" s="53"/>
      <c r="L725" s="120"/>
      <c r="M725" s="120"/>
      <c r="N725" s="120"/>
      <c r="O725" s="120"/>
      <c r="P725" s="120"/>
      <c r="Q725" s="120"/>
    </row>
    <row r="726" spans="6:17" x14ac:dyDescent="0.25">
      <c r="F726" s="120"/>
      <c r="G726" s="121"/>
      <c r="H726" s="120"/>
      <c r="I726" s="121"/>
      <c r="J726" s="121"/>
      <c r="K726" s="53"/>
      <c r="L726" s="120"/>
      <c r="M726" s="120"/>
      <c r="N726" s="120"/>
      <c r="O726" s="120"/>
      <c r="P726" s="120"/>
      <c r="Q726" s="120"/>
    </row>
    <row r="727" spans="6:17" x14ac:dyDescent="0.25">
      <c r="F727" s="120"/>
      <c r="G727" s="121"/>
      <c r="H727" s="120"/>
      <c r="I727" s="121"/>
      <c r="J727" s="121"/>
      <c r="K727" s="53"/>
      <c r="L727" s="120"/>
      <c r="M727" s="120"/>
      <c r="N727" s="120"/>
      <c r="O727" s="120"/>
      <c r="P727" s="120"/>
      <c r="Q727" s="120"/>
    </row>
    <row r="728" spans="6:17" x14ac:dyDescent="0.25">
      <c r="F728" s="120"/>
      <c r="G728" s="121"/>
      <c r="H728" s="120"/>
      <c r="I728" s="121"/>
      <c r="J728" s="121"/>
      <c r="K728" s="53"/>
      <c r="L728" s="120"/>
      <c r="M728" s="120"/>
      <c r="N728" s="120"/>
      <c r="O728" s="120"/>
      <c r="P728" s="120"/>
      <c r="Q728" s="120"/>
    </row>
    <row r="729" spans="6:17" x14ac:dyDescent="0.25">
      <c r="F729" s="120"/>
      <c r="G729" s="121"/>
      <c r="H729" s="120"/>
      <c r="I729" s="121"/>
      <c r="J729" s="121"/>
      <c r="K729" s="53"/>
      <c r="L729" s="120"/>
      <c r="M729" s="120"/>
      <c r="N729" s="120"/>
      <c r="O729" s="120"/>
      <c r="P729" s="120"/>
      <c r="Q729" s="120"/>
    </row>
    <row r="730" spans="6:17" x14ac:dyDescent="0.25">
      <c r="F730" s="120"/>
      <c r="G730" s="121"/>
      <c r="H730" s="120"/>
      <c r="I730" s="121"/>
      <c r="J730" s="121"/>
      <c r="K730" s="53"/>
      <c r="L730" s="120"/>
      <c r="M730" s="120"/>
      <c r="N730" s="120"/>
      <c r="O730" s="120"/>
      <c r="P730" s="120"/>
      <c r="Q730" s="120"/>
    </row>
    <row r="731" spans="6:17" x14ac:dyDescent="0.25">
      <c r="F731" s="120"/>
      <c r="G731" s="121"/>
      <c r="H731" s="120"/>
      <c r="I731" s="121"/>
      <c r="J731" s="121"/>
      <c r="K731" s="53"/>
      <c r="L731" s="120"/>
      <c r="M731" s="120"/>
      <c r="N731" s="120"/>
      <c r="O731" s="120"/>
      <c r="P731" s="120"/>
      <c r="Q731" s="120"/>
    </row>
    <row r="732" spans="6:17" x14ac:dyDescent="0.25">
      <c r="F732" s="120"/>
      <c r="G732" s="121"/>
      <c r="H732" s="120"/>
      <c r="I732" s="121"/>
      <c r="J732" s="121"/>
      <c r="K732" s="53"/>
      <c r="L732" s="120"/>
      <c r="M732" s="120"/>
      <c r="N732" s="120"/>
      <c r="O732" s="120"/>
      <c r="P732" s="120"/>
      <c r="Q732" s="120"/>
    </row>
    <row r="733" spans="6:17" x14ac:dyDescent="0.25">
      <c r="F733" s="120"/>
      <c r="G733" s="121"/>
      <c r="H733" s="120"/>
      <c r="I733" s="121"/>
      <c r="J733" s="121"/>
      <c r="K733" s="53"/>
      <c r="L733" s="120"/>
      <c r="M733" s="120"/>
      <c r="N733" s="120"/>
      <c r="O733" s="120"/>
      <c r="P733" s="120"/>
      <c r="Q733" s="120"/>
    </row>
    <row r="734" spans="6:17" x14ac:dyDescent="0.25">
      <c r="F734" s="120"/>
      <c r="G734" s="121"/>
      <c r="H734" s="120"/>
      <c r="I734" s="121"/>
      <c r="J734" s="121"/>
      <c r="K734" s="53"/>
      <c r="L734" s="120"/>
      <c r="M734" s="120"/>
      <c r="N734" s="120"/>
      <c r="O734" s="120"/>
      <c r="P734" s="120"/>
      <c r="Q734" s="120"/>
    </row>
    <row r="735" spans="6:17" x14ac:dyDescent="0.25">
      <c r="F735" s="120"/>
      <c r="G735" s="121"/>
      <c r="H735" s="120"/>
      <c r="I735" s="121"/>
      <c r="J735" s="121"/>
      <c r="K735" s="53"/>
      <c r="L735" s="120"/>
      <c r="M735" s="120"/>
      <c r="N735" s="120"/>
      <c r="O735" s="120"/>
      <c r="P735" s="120"/>
      <c r="Q735" s="120"/>
    </row>
    <row r="736" spans="6:17" x14ac:dyDescent="0.25">
      <c r="F736" s="120"/>
      <c r="G736" s="121"/>
      <c r="H736" s="120"/>
      <c r="I736" s="121"/>
      <c r="J736" s="121"/>
      <c r="K736" s="53"/>
      <c r="L736" s="120"/>
      <c r="M736" s="120"/>
      <c r="N736" s="120"/>
      <c r="O736" s="120"/>
      <c r="P736" s="120"/>
      <c r="Q736" s="120"/>
    </row>
    <row r="737" spans="6:17" x14ac:dyDescent="0.25">
      <c r="F737" s="120"/>
      <c r="G737" s="121"/>
      <c r="H737" s="120"/>
      <c r="I737" s="121"/>
      <c r="J737" s="121"/>
      <c r="K737" s="53"/>
      <c r="L737" s="120"/>
      <c r="M737" s="120"/>
      <c r="N737" s="120"/>
      <c r="O737" s="120"/>
      <c r="P737" s="120"/>
      <c r="Q737" s="120"/>
    </row>
    <row r="738" spans="6:17" x14ac:dyDescent="0.25">
      <c r="F738" s="120"/>
      <c r="G738" s="121"/>
      <c r="H738" s="120"/>
      <c r="I738" s="121"/>
      <c r="J738" s="121"/>
      <c r="K738" s="53"/>
      <c r="L738" s="120"/>
      <c r="M738" s="120"/>
      <c r="N738" s="120"/>
      <c r="O738" s="120"/>
      <c r="P738" s="120"/>
      <c r="Q738" s="120"/>
    </row>
    <row r="739" spans="6:17" x14ac:dyDescent="0.25">
      <c r="F739" s="120"/>
      <c r="G739" s="121"/>
      <c r="H739" s="120"/>
      <c r="I739" s="121"/>
      <c r="J739" s="121"/>
      <c r="K739" s="53"/>
      <c r="L739" s="120"/>
      <c r="M739" s="120"/>
      <c r="N739" s="120"/>
      <c r="O739" s="120"/>
      <c r="P739" s="120"/>
      <c r="Q739" s="120"/>
    </row>
    <row r="740" spans="6:17" x14ac:dyDescent="0.25">
      <c r="F740" s="120"/>
      <c r="G740" s="121"/>
      <c r="H740" s="120"/>
      <c r="I740" s="121"/>
      <c r="J740" s="121"/>
      <c r="K740" s="53"/>
      <c r="L740" s="120"/>
      <c r="M740" s="120"/>
      <c r="N740" s="120"/>
      <c r="O740" s="120"/>
      <c r="P740" s="120"/>
      <c r="Q740" s="120"/>
    </row>
    <row r="741" spans="6:17" x14ac:dyDescent="0.25">
      <c r="F741" s="120"/>
      <c r="G741" s="121"/>
      <c r="H741" s="120"/>
      <c r="I741" s="121"/>
      <c r="J741" s="121"/>
      <c r="K741" s="53"/>
      <c r="L741" s="120"/>
      <c r="M741" s="120"/>
      <c r="N741" s="120"/>
      <c r="O741" s="120"/>
      <c r="P741" s="120"/>
      <c r="Q741" s="120"/>
    </row>
    <row r="742" spans="6:17" x14ac:dyDescent="0.25">
      <c r="F742" s="120"/>
      <c r="G742" s="121"/>
      <c r="H742" s="120"/>
      <c r="I742" s="121"/>
      <c r="J742" s="121"/>
      <c r="K742" s="53"/>
      <c r="L742" s="120"/>
      <c r="M742" s="120"/>
      <c r="N742" s="120"/>
      <c r="O742" s="120"/>
      <c r="P742" s="120"/>
      <c r="Q742" s="120"/>
    </row>
    <row r="743" spans="6:17" x14ac:dyDescent="0.25">
      <c r="F743" s="120"/>
      <c r="G743" s="121"/>
      <c r="H743" s="120"/>
      <c r="I743" s="121"/>
      <c r="J743" s="121"/>
      <c r="K743" s="53"/>
      <c r="L743" s="120"/>
      <c r="M743" s="120"/>
      <c r="N743" s="120"/>
      <c r="O743" s="120"/>
      <c r="P743" s="120"/>
      <c r="Q743" s="120"/>
    </row>
    <row r="744" spans="6:17" x14ac:dyDescent="0.25">
      <c r="F744" s="120"/>
      <c r="G744" s="121"/>
      <c r="H744" s="120"/>
      <c r="I744" s="121"/>
      <c r="J744" s="121"/>
      <c r="K744" s="53"/>
      <c r="L744" s="120"/>
      <c r="M744" s="120"/>
      <c r="N744" s="120"/>
      <c r="O744" s="120"/>
      <c r="P744" s="120"/>
      <c r="Q744" s="120"/>
    </row>
    <row r="745" spans="6:17" x14ac:dyDescent="0.25">
      <c r="F745" s="120"/>
      <c r="G745" s="121"/>
      <c r="H745" s="120"/>
      <c r="I745" s="121"/>
      <c r="J745" s="121"/>
      <c r="K745" s="53"/>
      <c r="L745" s="120"/>
      <c r="M745" s="120"/>
      <c r="N745" s="120"/>
      <c r="O745" s="120"/>
      <c r="P745" s="120"/>
      <c r="Q745" s="120"/>
    </row>
    <row r="746" spans="6:17" x14ac:dyDescent="0.25">
      <c r="F746" s="120"/>
      <c r="G746" s="121"/>
      <c r="H746" s="120"/>
      <c r="I746" s="121"/>
      <c r="J746" s="121"/>
      <c r="K746" s="53"/>
      <c r="L746" s="120"/>
      <c r="M746" s="120"/>
      <c r="N746" s="120"/>
      <c r="O746" s="120"/>
      <c r="P746" s="120"/>
      <c r="Q746" s="120"/>
    </row>
    <row r="747" spans="6:17" x14ac:dyDescent="0.25">
      <c r="F747" s="120"/>
      <c r="G747" s="121"/>
      <c r="H747" s="120"/>
      <c r="I747" s="121"/>
      <c r="J747" s="121"/>
      <c r="K747" s="53"/>
      <c r="L747" s="120"/>
      <c r="M747" s="120"/>
      <c r="N747" s="120"/>
      <c r="O747" s="120"/>
      <c r="P747" s="120"/>
      <c r="Q747" s="120"/>
    </row>
    <row r="748" spans="6:17" x14ac:dyDescent="0.25">
      <c r="F748" s="120"/>
      <c r="G748" s="121"/>
      <c r="H748" s="120"/>
      <c r="I748" s="121"/>
      <c r="J748" s="121"/>
      <c r="K748" s="53"/>
      <c r="L748" s="120"/>
      <c r="M748" s="120"/>
      <c r="N748" s="120"/>
      <c r="O748" s="120"/>
      <c r="P748" s="120"/>
      <c r="Q748" s="120"/>
    </row>
    <row r="749" spans="6:17" x14ac:dyDescent="0.25">
      <c r="F749" s="120"/>
      <c r="G749" s="121"/>
      <c r="H749" s="120"/>
      <c r="I749" s="121"/>
      <c r="J749" s="121"/>
      <c r="K749" s="53"/>
      <c r="L749" s="120"/>
      <c r="M749" s="120"/>
      <c r="N749" s="120"/>
      <c r="O749" s="120"/>
      <c r="P749" s="120"/>
      <c r="Q749" s="120"/>
    </row>
    <row r="750" spans="6:17" x14ac:dyDescent="0.25">
      <c r="F750" s="120"/>
      <c r="G750" s="121"/>
      <c r="H750" s="120"/>
      <c r="I750" s="121"/>
      <c r="J750" s="121"/>
      <c r="K750" s="53"/>
      <c r="L750" s="120"/>
      <c r="M750" s="120"/>
      <c r="N750" s="120"/>
      <c r="O750" s="120"/>
      <c r="P750" s="120"/>
      <c r="Q750" s="120"/>
    </row>
    <row r="751" spans="6:17" x14ac:dyDescent="0.25">
      <c r="F751" s="120"/>
      <c r="G751" s="121"/>
      <c r="H751" s="120"/>
      <c r="I751" s="121"/>
      <c r="J751" s="121"/>
      <c r="K751" s="53"/>
      <c r="L751" s="120"/>
      <c r="M751" s="120"/>
      <c r="N751" s="120"/>
      <c r="O751" s="120"/>
      <c r="P751" s="120"/>
      <c r="Q751" s="120"/>
    </row>
    <row r="752" spans="6:17" x14ac:dyDescent="0.25">
      <c r="F752" s="120"/>
      <c r="G752" s="121"/>
      <c r="H752" s="120"/>
      <c r="I752" s="121"/>
      <c r="J752" s="121"/>
      <c r="K752" s="53"/>
      <c r="L752" s="120"/>
      <c r="M752" s="120"/>
      <c r="N752" s="120"/>
      <c r="O752" s="120"/>
      <c r="P752" s="120"/>
      <c r="Q752" s="120"/>
    </row>
    <row r="753" spans="6:17" x14ac:dyDescent="0.25">
      <c r="F753" s="120"/>
      <c r="G753" s="121"/>
      <c r="H753" s="120"/>
      <c r="I753" s="121"/>
      <c r="J753" s="121"/>
      <c r="K753" s="53"/>
      <c r="L753" s="120"/>
      <c r="M753" s="120"/>
      <c r="N753" s="120"/>
      <c r="O753" s="120"/>
      <c r="P753" s="120"/>
      <c r="Q753" s="120"/>
    </row>
    <row r="754" spans="6:17" x14ac:dyDescent="0.25">
      <c r="F754" s="120"/>
      <c r="G754" s="121"/>
      <c r="H754" s="120"/>
      <c r="I754" s="121"/>
      <c r="J754" s="121"/>
      <c r="K754" s="53"/>
      <c r="L754" s="120"/>
      <c r="M754" s="120"/>
      <c r="N754" s="120"/>
      <c r="O754" s="120"/>
      <c r="P754" s="120"/>
      <c r="Q754" s="120"/>
    </row>
    <row r="755" spans="6:17" x14ac:dyDescent="0.25">
      <c r="F755" s="120"/>
      <c r="G755" s="121"/>
      <c r="H755" s="120"/>
      <c r="I755" s="121"/>
      <c r="J755" s="121"/>
      <c r="K755" s="53"/>
      <c r="L755" s="120"/>
      <c r="M755" s="120"/>
      <c r="N755" s="120"/>
      <c r="O755" s="120"/>
      <c r="P755" s="120"/>
      <c r="Q755" s="120"/>
    </row>
    <row r="756" spans="6:17" x14ac:dyDescent="0.25">
      <c r="F756" s="120"/>
      <c r="G756" s="121"/>
      <c r="H756" s="120"/>
      <c r="I756" s="121"/>
      <c r="J756" s="121"/>
      <c r="K756" s="53"/>
      <c r="L756" s="120"/>
      <c r="M756" s="120"/>
      <c r="N756" s="120"/>
      <c r="O756" s="120"/>
      <c r="P756" s="120"/>
      <c r="Q756" s="120"/>
    </row>
    <row r="757" spans="6:17" x14ac:dyDescent="0.25">
      <c r="F757" s="120"/>
      <c r="G757" s="121"/>
      <c r="H757" s="120"/>
      <c r="I757" s="121"/>
      <c r="J757" s="121"/>
      <c r="K757" s="53"/>
      <c r="L757" s="120"/>
      <c r="M757" s="120"/>
      <c r="N757" s="120"/>
      <c r="O757" s="120"/>
      <c r="P757" s="120"/>
      <c r="Q757" s="120"/>
    </row>
    <row r="758" spans="6:17" x14ac:dyDescent="0.25">
      <c r="F758" s="120"/>
      <c r="G758" s="121"/>
      <c r="H758" s="120"/>
      <c r="I758" s="121"/>
      <c r="J758" s="121"/>
      <c r="K758" s="53"/>
      <c r="L758" s="120"/>
      <c r="M758" s="120"/>
      <c r="N758" s="120"/>
      <c r="O758" s="120"/>
      <c r="P758" s="120"/>
      <c r="Q758" s="120"/>
    </row>
    <row r="759" spans="6:17" x14ac:dyDescent="0.25">
      <c r="F759" s="120"/>
      <c r="G759" s="121"/>
      <c r="H759" s="120"/>
      <c r="I759" s="121"/>
      <c r="J759" s="121"/>
      <c r="K759" s="53"/>
      <c r="L759" s="120"/>
      <c r="M759" s="120"/>
      <c r="N759" s="120"/>
      <c r="O759" s="120"/>
      <c r="P759" s="120"/>
      <c r="Q759" s="120"/>
    </row>
    <row r="760" spans="6:17" x14ac:dyDescent="0.25">
      <c r="F760" s="120"/>
      <c r="G760" s="121"/>
      <c r="H760" s="120"/>
      <c r="I760" s="121"/>
      <c r="J760" s="121"/>
      <c r="K760" s="53"/>
      <c r="L760" s="120"/>
      <c r="M760" s="120"/>
      <c r="N760" s="120"/>
      <c r="O760" s="120"/>
      <c r="P760" s="120"/>
      <c r="Q760" s="120"/>
    </row>
    <row r="761" spans="6:17" x14ac:dyDescent="0.25">
      <c r="F761" s="120"/>
      <c r="G761" s="121"/>
      <c r="H761" s="120"/>
      <c r="I761" s="121"/>
      <c r="J761" s="121"/>
      <c r="K761" s="53"/>
      <c r="L761" s="120"/>
      <c r="M761" s="120"/>
      <c r="N761" s="120"/>
      <c r="O761" s="120"/>
      <c r="P761" s="120"/>
      <c r="Q761" s="120"/>
    </row>
    <row r="762" spans="6:17" x14ac:dyDescent="0.25">
      <c r="F762" s="120"/>
      <c r="G762" s="121"/>
      <c r="H762" s="120"/>
      <c r="I762" s="121"/>
      <c r="J762" s="121"/>
      <c r="K762" s="53"/>
      <c r="L762" s="120"/>
      <c r="M762" s="120"/>
      <c r="N762" s="120"/>
      <c r="O762" s="120"/>
      <c r="P762" s="120"/>
      <c r="Q762" s="120"/>
    </row>
    <row r="763" spans="6:17" x14ac:dyDescent="0.25">
      <c r="F763" s="120"/>
      <c r="G763" s="121"/>
      <c r="H763" s="120"/>
      <c r="I763" s="121"/>
      <c r="J763" s="121"/>
      <c r="K763" s="53"/>
      <c r="L763" s="120"/>
      <c r="M763" s="120"/>
      <c r="N763" s="120"/>
      <c r="O763" s="120"/>
      <c r="P763" s="120"/>
      <c r="Q763" s="120"/>
    </row>
    <row r="764" spans="6:17" x14ac:dyDescent="0.25">
      <c r="F764" s="120"/>
      <c r="G764" s="121"/>
      <c r="H764" s="120"/>
      <c r="I764" s="121"/>
      <c r="J764" s="121"/>
      <c r="K764" s="53"/>
      <c r="L764" s="120"/>
      <c r="M764" s="120"/>
      <c r="N764" s="120"/>
      <c r="O764" s="120"/>
      <c r="P764" s="120"/>
      <c r="Q764" s="120"/>
    </row>
    <row r="765" spans="6:17" x14ac:dyDescent="0.25">
      <c r="F765" s="120"/>
      <c r="G765" s="121"/>
      <c r="H765" s="120"/>
      <c r="I765" s="121"/>
      <c r="J765" s="121"/>
      <c r="K765" s="53"/>
      <c r="L765" s="120"/>
      <c r="M765" s="120"/>
      <c r="N765" s="120"/>
      <c r="O765" s="120"/>
      <c r="P765" s="120"/>
      <c r="Q765" s="120"/>
    </row>
    <row r="766" spans="6:17" x14ac:dyDescent="0.25">
      <c r="F766" s="120"/>
      <c r="G766" s="121"/>
      <c r="H766" s="120"/>
      <c r="I766" s="121"/>
      <c r="J766" s="121"/>
      <c r="K766" s="53"/>
      <c r="L766" s="120"/>
      <c r="M766" s="120"/>
      <c r="N766" s="120"/>
      <c r="O766" s="120"/>
      <c r="P766" s="120"/>
      <c r="Q766" s="120"/>
    </row>
    <row r="767" spans="6:17" x14ac:dyDescent="0.25">
      <c r="F767" s="120"/>
      <c r="G767" s="121"/>
      <c r="H767" s="120"/>
      <c r="I767" s="121"/>
      <c r="J767" s="121"/>
      <c r="K767" s="53"/>
      <c r="L767" s="120"/>
      <c r="M767" s="120"/>
      <c r="N767" s="120"/>
      <c r="O767" s="120"/>
      <c r="P767" s="120"/>
      <c r="Q767" s="120"/>
    </row>
    <row r="768" spans="6:17" x14ac:dyDescent="0.25">
      <c r="F768" s="120"/>
      <c r="G768" s="121"/>
      <c r="H768" s="120"/>
      <c r="I768" s="121"/>
      <c r="J768" s="121"/>
      <c r="K768" s="53"/>
      <c r="L768" s="120"/>
      <c r="M768" s="120"/>
      <c r="N768" s="120"/>
      <c r="O768" s="120"/>
      <c r="P768" s="120"/>
      <c r="Q768" s="120"/>
    </row>
    <row r="769" spans="6:17" x14ac:dyDescent="0.25">
      <c r="F769" s="120"/>
      <c r="G769" s="121"/>
      <c r="H769" s="120"/>
      <c r="I769" s="121"/>
      <c r="J769" s="121"/>
      <c r="K769" s="53"/>
      <c r="L769" s="120"/>
      <c r="M769" s="120"/>
      <c r="N769" s="120"/>
      <c r="O769" s="120"/>
      <c r="P769" s="120"/>
      <c r="Q769" s="120"/>
    </row>
    <row r="770" spans="6:17" x14ac:dyDescent="0.25">
      <c r="F770" s="120"/>
      <c r="G770" s="121"/>
      <c r="H770" s="120"/>
      <c r="I770" s="121"/>
      <c r="J770" s="121"/>
      <c r="K770" s="53"/>
      <c r="L770" s="120"/>
      <c r="M770" s="120"/>
      <c r="N770" s="120"/>
      <c r="O770" s="120"/>
      <c r="P770" s="120"/>
      <c r="Q770" s="120"/>
    </row>
    <row r="771" spans="6:17" x14ac:dyDescent="0.25">
      <c r="F771" s="120"/>
      <c r="G771" s="121"/>
      <c r="H771" s="120"/>
      <c r="I771" s="121"/>
      <c r="J771" s="121"/>
      <c r="K771" s="53"/>
      <c r="L771" s="120"/>
      <c r="M771" s="120"/>
      <c r="N771" s="120"/>
      <c r="O771" s="120"/>
      <c r="P771" s="120"/>
      <c r="Q771" s="120"/>
    </row>
    <row r="772" spans="6:17" x14ac:dyDescent="0.25">
      <c r="F772" s="120"/>
      <c r="G772" s="121"/>
      <c r="H772" s="120"/>
      <c r="I772" s="121"/>
      <c r="J772" s="121"/>
      <c r="K772" s="53"/>
      <c r="L772" s="120"/>
      <c r="M772" s="120"/>
      <c r="N772" s="120"/>
      <c r="O772" s="120"/>
      <c r="P772" s="120"/>
      <c r="Q772" s="120"/>
    </row>
    <row r="773" spans="6:17" x14ac:dyDescent="0.25">
      <c r="F773" s="120"/>
      <c r="G773" s="121"/>
      <c r="H773" s="120"/>
      <c r="I773" s="121"/>
      <c r="J773" s="121"/>
      <c r="K773" s="53"/>
      <c r="L773" s="120"/>
      <c r="M773" s="120"/>
      <c r="N773" s="120"/>
      <c r="O773" s="120"/>
      <c r="P773" s="120"/>
      <c r="Q773" s="120"/>
    </row>
    <row r="774" spans="6:17" x14ac:dyDescent="0.25">
      <c r="F774" s="120"/>
      <c r="G774" s="121"/>
      <c r="H774" s="120"/>
      <c r="I774" s="121"/>
      <c r="J774" s="121"/>
      <c r="K774" s="53"/>
      <c r="L774" s="120"/>
      <c r="M774" s="120"/>
      <c r="N774" s="120"/>
      <c r="O774" s="120"/>
      <c r="P774" s="120"/>
      <c r="Q774" s="120"/>
    </row>
    <row r="775" spans="6:17" x14ac:dyDescent="0.25">
      <c r="F775" s="120"/>
      <c r="G775" s="121"/>
      <c r="H775" s="120"/>
      <c r="I775" s="121"/>
      <c r="J775" s="121"/>
      <c r="K775" s="53"/>
      <c r="L775" s="120"/>
      <c r="M775" s="120"/>
      <c r="N775" s="120"/>
      <c r="O775" s="120"/>
      <c r="P775" s="120"/>
      <c r="Q775" s="120"/>
    </row>
    <row r="776" spans="6:17" x14ac:dyDescent="0.25">
      <c r="F776" s="120"/>
      <c r="G776" s="121"/>
      <c r="H776" s="120"/>
      <c r="I776" s="121"/>
      <c r="J776" s="121"/>
      <c r="K776" s="53"/>
      <c r="L776" s="120"/>
      <c r="M776" s="120"/>
      <c r="N776" s="120"/>
      <c r="O776" s="120"/>
      <c r="P776" s="120"/>
      <c r="Q776" s="120"/>
    </row>
    <row r="777" spans="6:17" x14ac:dyDescent="0.25">
      <c r="F777" s="120"/>
      <c r="G777" s="121"/>
      <c r="H777" s="120"/>
      <c r="I777" s="121"/>
      <c r="J777" s="121"/>
      <c r="K777" s="53"/>
      <c r="L777" s="120"/>
      <c r="M777" s="120"/>
      <c r="N777" s="120"/>
      <c r="O777" s="120"/>
      <c r="P777" s="120"/>
      <c r="Q777" s="120"/>
    </row>
    <row r="778" spans="6:17" x14ac:dyDescent="0.25">
      <c r="F778" s="120"/>
      <c r="G778" s="121"/>
      <c r="H778" s="120"/>
      <c r="I778" s="121"/>
      <c r="J778" s="121"/>
      <c r="K778" s="53"/>
      <c r="L778" s="120"/>
      <c r="M778" s="120"/>
      <c r="N778" s="120"/>
      <c r="O778" s="120"/>
      <c r="P778" s="120"/>
      <c r="Q778" s="120"/>
    </row>
    <row r="779" spans="6:17" x14ac:dyDescent="0.25">
      <c r="F779" s="120"/>
      <c r="G779" s="121"/>
      <c r="H779" s="120"/>
      <c r="I779" s="121"/>
      <c r="J779" s="121"/>
      <c r="K779" s="53"/>
      <c r="L779" s="120"/>
      <c r="M779" s="120"/>
      <c r="N779" s="120"/>
      <c r="O779" s="120"/>
      <c r="P779" s="120"/>
      <c r="Q779" s="120"/>
    </row>
    <row r="780" spans="6:17" x14ac:dyDescent="0.25">
      <c r="F780" s="120"/>
      <c r="G780" s="121"/>
      <c r="H780" s="120"/>
      <c r="I780" s="121"/>
      <c r="J780" s="121"/>
      <c r="K780" s="53"/>
      <c r="L780" s="120"/>
      <c r="M780" s="120"/>
      <c r="N780" s="120"/>
      <c r="O780" s="120"/>
      <c r="P780" s="120"/>
      <c r="Q780" s="120"/>
    </row>
    <row r="781" spans="6:17" x14ac:dyDescent="0.25">
      <c r="F781" s="120"/>
      <c r="G781" s="121"/>
      <c r="H781" s="120"/>
      <c r="I781" s="121"/>
      <c r="J781" s="121"/>
      <c r="K781" s="53"/>
      <c r="L781" s="120"/>
      <c r="M781" s="120"/>
      <c r="N781" s="120"/>
      <c r="O781" s="120"/>
      <c r="P781" s="120"/>
      <c r="Q781" s="120"/>
    </row>
    <row r="782" spans="6:17" x14ac:dyDescent="0.25">
      <c r="F782" s="120"/>
      <c r="G782" s="121"/>
      <c r="H782" s="120"/>
      <c r="I782" s="121"/>
      <c r="J782" s="121"/>
      <c r="K782" s="53"/>
      <c r="L782" s="120"/>
      <c r="M782" s="120"/>
      <c r="N782" s="120"/>
      <c r="O782" s="120"/>
      <c r="P782" s="120"/>
      <c r="Q782" s="120"/>
    </row>
    <row r="783" spans="6:17" x14ac:dyDescent="0.25">
      <c r="F783" s="120"/>
      <c r="G783" s="121"/>
      <c r="H783" s="120"/>
      <c r="I783" s="121"/>
      <c r="J783" s="121"/>
      <c r="K783" s="53"/>
      <c r="L783" s="120"/>
      <c r="M783" s="120"/>
      <c r="N783" s="120"/>
      <c r="O783" s="120"/>
      <c r="P783" s="120"/>
      <c r="Q783" s="120"/>
    </row>
    <row r="784" spans="6:17" x14ac:dyDescent="0.25">
      <c r="F784" s="120"/>
      <c r="G784" s="121"/>
      <c r="H784" s="120"/>
      <c r="I784" s="121"/>
      <c r="J784" s="121"/>
      <c r="K784" s="53"/>
      <c r="L784" s="120"/>
      <c r="M784" s="120"/>
      <c r="N784" s="120"/>
      <c r="O784" s="120"/>
      <c r="P784" s="120"/>
      <c r="Q784" s="120"/>
    </row>
    <row r="785" spans="6:17" x14ac:dyDescent="0.25">
      <c r="F785" s="120"/>
      <c r="G785" s="121"/>
      <c r="H785" s="120"/>
      <c r="I785" s="121"/>
      <c r="J785" s="121"/>
      <c r="K785" s="53"/>
      <c r="L785" s="120"/>
      <c r="M785" s="120"/>
      <c r="N785" s="120"/>
      <c r="O785" s="120"/>
      <c r="P785" s="120"/>
      <c r="Q785" s="120"/>
    </row>
    <row r="786" spans="6:17" x14ac:dyDescent="0.25">
      <c r="F786" s="120"/>
      <c r="G786" s="121"/>
      <c r="H786" s="120"/>
      <c r="I786" s="121"/>
      <c r="J786" s="121"/>
      <c r="K786" s="53"/>
      <c r="L786" s="120"/>
      <c r="M786" s="120"/>
      <c r="N786" s="120"/>
      <c r="O786" s="120"/>
      <c r="P786" s="120"/>
      <c r="Q786" s="120"/>
    </row>
    <row r="787" spans="6:17" x14ac:dyDescent="0.25">
      <c r="F787" s="120"/>
      <c r="G787" s="121"/>
      <c r="H787" s="120"/>
      <c r="I787" s="121"/>
      <c r="J787" s="121"/>
      <c r="K787" s="53"/>
      <c r="L787" s="120"/>
      <c r="M787" s="120"/>
      <c r="N787" s="120"/>
      <c r="O787" s="120"/>
      <c r="P787" s="120"/>
      <c r="Q787" s="120"/>
    </row>
    <row r="788" spans="6:17" x14ac:dyDescent="0.25">
      <c r="F788" s="120"/>
      <c r="G788" s="121"/>
      <c r="H788" s="120"/>
      <c r="I788" s="121"/>
      <c r="J788" s="121"/>
      <c r="K788" s="53"/>
      <c r="L788" s="120"/>
      <c r="M788" s="120"/>
      <c r="N788" s="120"/>
      <c r="O788" s="120"/>
      <c r="P788" s="120"/>
      <c r="Q788" s="120"/>
    </row>
    <row r="789" spans="6:17" x14ac:dyDescent="0.25">
      <c r="F789" s="120"/>
      <c r="G789" s="121"/>
      <c r="H789" s="120"/>
      <c r="I789" s="121"/>
      <c r="J789" s="121"/>
      <c r="K789" s="53"/>
      <c r="L789" s="120"/>
      <c r="M789" s="120"/>
      <c r="N789" s="120"/>
      <c r="O789" s="120"/>
      <c r="P789" s="120"/>
      <c r="Q789" s="120"/>
    </row>
    <row r="790" spans="6:17" x14ac:dyDescent="0.25">
      <c r="F790" s="120"/>
      <c r="G790" s="121"/>
      <c r="H790" s="120"/>
      <c r="I790" s="121"/>
      <c r="J790" s="121"/>
      <c r="K790" s="53"/>
      <c r="L790" s="120"/>
      <c r="M790" s="120"/>
      <c r="N790" s="120"/>
      <c r="O790" s="120"/>
      <c r="P790" s="120"/>
      <c r="Q790" s="120"/>
    </row>
    <row r="791" spans="6:17" x14ac:dyDescent="0.25">
      <c r="F791" s="120"/>
      <c r="G791" s="121"/>
      <c r="H791" s="120"/>
      <c r="I791" s="121"/>
      <c r="J791" s="121"/>
      <c r="K791" s="53"/>
      <c r="L791" s="120"/>
      <c r="M791" s="120"/>
      <c r="N791" s="120"/>
      <c r="O791" s="120"/>
      <c r="P791" s="120"/>
      <c r="Q791" s="120"/>
    </row>
    <row r="792" spans="6:17" x14ac:dyDescent="0.25">
      <c r="F792" s="120"/>
      <c r="G792" s="121"/>
      <c r="H792" s="120"/>
      <c r="I792" s="121"/>
      <c r="J792" s="121"/>
      <c r="K792" s="53"/>
      <c r="L792" s="120"/>
      <c r="M792" s="120"/>
      <c r="N792" s="120"/>
      <c r="O792" s="120"/>
      <c r="P792" s="120"/>
      <c r="Q792" s="120"/>
    </row>
    <row r="793" spans="6:17" x14ac:dyDescent="0.25">
      <c r="F793" s="120"/>
      <c r="G793" s="121"/>
      <c r="H793" s="120"/>
      <c r="I793" s="121"/>
      <c r="J793" s="121"/>
      <c r="K793" s="53"/>
      <c r="L793" s="120"/>
      <c r="M793" s="120"/>
      <c r="N793" s="120"/>
      <c r="O793" s="120"/>
      <c r="P793" s="120"/>
      <c r="Q793" s="120"/>
    </row>
    <row r="794" spans="6:17" x14ac:dyDescent="0.25">
      <c r="F794" s="120"/>
      <c r="G794" s="121"/>
      <c r="H794" s="120"/>
      <c r="I794" s="121"/>
      <c r="J794" s="121"/>
      <c r="K794" s="53"/>
      <c r="L794" s="120"/>
      <c r="M794" s="120"/>
      <c r="N794" s="120"/>
      <c r="O794" s="120"/>
      <c r="P794" s="120"/>
      <c r="Q794" s="120"/>
    </row>
    <row r="795" spans="6:17" x14ac:dyDescent="0.25">
      <c r="F795" s="120"/>
      <c r="G795" s="121"/>
      <c r="H795" s="120"/>
      <c r="I795" s="121"/>
      <c r="J795" s="121"/>
      <c r="K795" s="53"/>
      <c r="L795" s="120"/>
      <c r="M795" s="120"/>
      <c r="N795" s="120"/>
      <c r="O795" s="120"/>
      <c r="P795" s="120"/>
      <c r="Q795" s="120"/>
    </row>
    <row r="796" spans="6:17" x14ac:dyDescent="0.25">
      <c r="F796" s="120"/>
      <c r="G796" s="121"/>
      <c r="H796" s="120"/>
      <c r="I796" s="121"/>
      <c r="J796" s="121"/>
      <c r="K796" s="53"/>
      <c r="L796" s="120"/>
      <c r="M796" s="120"/>
      <c r="N796" s="120"/>
      <c r="O796" s="120"/>
      <c r="P796" s="120"/>
      <c r="Q796" s="120"/>
    </row>
    <row r="797" spans="6:17" x14ac:dyDescent="0.25">
      <c r="F797" s="120"/>
      <c r="G797" s="121"/>
      <c r="H797" s="120"/>
      <c r="I797" s="121"/>
      <c r="J797" s="121"/>
      <c r="K797" s="53"/>
      <c r="L797" s="120"/>
      <c r="M797" s="120"/>
      <c r="N797" s="120"/>
      <c r="O797" s="120"/>
      <c r="P797" s="120"/>
      <c r="Q797" s="120"/>
    </row>
    <row r="798" spans="6:17" x14ac:dyDescent="0.25">
      <c r="F798" s="120"/>
      <c r="G798" s="121"/>
      <c r="H798" s="120"/>
      <c r="I798" s="121"/>
      <c r="J798" s="121"/>
      <c r="K798" s="53"/>
      <c r="L798" s="120"/>
      <c r="M798" s="120"/>
      <c r="N798" s="120"/>
      <c r="O798" s="120"/>
      <c r="P798" s="120"/>
      <c r="Q798" s="120"/>
    </row>
    <row r="799" spans="6:17" x14ac:dyDescent="0.25">
      <c r="F799" s="120"/>
      <c r="G799" s="121"/>
      <c r="H799" s="120"/>
      <c r="I799" s="121"/>
      <c r="J799" s="121"/>
      <c r="K799" s="53"/>
      <c r="L799" s="120"/>
      <c r="M799" s="120"/>
      <c r="N799" s="120"/>
      <c r="O799" s="120"/>
      <c r="P799" s="120"/>
      <c r="Q799" s="120"/>
    </row>
    <row r="800" spans="6:17" x14ac:dyDescent="0.25">
      <c r="F800" s="120"/>
      <c r="G800" s="121"/>
      <c r="H800" s="120"/>
      <c r="I800" s="121"/>
      <c r="J800" s="121"/>
      <c r="K800" s="53"/>
      <c r="L800" s="120"/>
      <c r="M800" s="120"/>
      <c r="N800" s="120"/>
      <c r="O800" s="120"/>
      <c r="P800" s="120"/>
      <c r="Q800" s="120"/>
    </row>
    <row r="801" spans="6:17" x14ac:dyDescent="0.25">
      <c r="F801" s="120"/>
      <c r="G801" s="121"/>
      <c r="H801" s="120"/>
      <c r="I801" s="121"/>
      <c r="J801" s="121"/>
      <c r="K801" s="53"/>
      <c r="L801" s="120"/>
      <c r="M801" s="120"/>
      <c r="N801" s="120"/>
      <c r="O801" s="120"/>
      <c r="P801" s="120"/>
      <c r="Q801" s="120"/>
    </row>
    <row r="802" spans="6:17" x14ac:dyDescent="0.25">
      <c r="F802" s="120"/>
      <c r="G802" s="121"/>
      <c r="H802" s="120"/>
      <c r="I802" s="121"/>
      <c r="J802" s="121"/>
      <c r="K802" s="53"/>
      <c r="L802" s="120"/>
      <c r="M802" s="120"/>
      <c r="N802" s="120"/>
      <c r="O802" s="120"/>
      <c r="P802" s="120"/>
      <c r="Q802" s="120"/>
    </row>
    <row r="803" spans="6:17" x14ac:dyDescent="0.25">
      <c r="F803" s="120"/>
      <c r="G803" s="121"/>
      <c r="H803" s="120"/>
      <c r="I803" s="121"/>
      <c r="J803" s="121"/>
      <c r="K803" s="53"/>
      <c r="L803" s="120"/>
      <c r="M803" s="120"/>
      <c r="N803" s="120"/>
      <c r="O803" s="120"/>
      <c r="P803" s="120"/>
      <c r="Q803" s="120"/>
    </row>
    <row r="804" spans="6:17" x14ac:dyDescent="0.25">
      <c r="F804" s="120"/>
      <c r="G804" s="121"/>
      <c r="H804" s="120"/>
      <c r="I804" s="121"/>
      <c r="J804" s="121"/>
      <c r="K804" s="53"/>
      <c r="L804" s="120"/>
      <c r="M804" s="120"/>
      <c r="N804" s="120"/>
      <c r="O804" s="120"/>
      <c r="P804" s="120"/>
      <c r="Q804" s="120"/>
    </row>
    <row r="805" spans="6:17" x14ac:dyDescent="0.25">
      <c r="F805" s="120"/>
      <c r="G805" s="121"/>
      <c r="H805" s="120"/>
      <c r="I805" s="121"/>
      <c r="J805" s="121"/>
      <c r="K805" s="53"/>
      <c r="L805" s="120"/>
      <c r="M805" s="120"/>
      <c r="N805" s="120"/>
      <c r="O805" s="120"/>
      <c r="P805" s="120"/>
      <c r="Q805" s="120"/>
    </row>
    <row r="806" spans="6:17" x14ac:dyDescent="0.25">
      <c r="F806" s="120"/>
      <c r="G806" s="121"/>
      <c r="H806" s="120"/>
      <c r="I806" s="121"/>
      <c r="J806" s="121"/>
      <c r="K806" s="53"/>
      <c r="L806" s="120"/>
      <c r="M806" s="120"/>
      <c r="N806" s="120"/>
      <c r="O806" s="120"/>
      <c r="P806" s="120"/>
      <c r="Q806" s="120"/>
    </row>
    <row r="807" spans="6:17" x14ac:dyDescent="0.25">
      <c r="F807" s="120"/>
      <c r="G807" s="121"/>
      <c r="H807" s="120"/>
      <c r="I807" s="121"/>
      <c r="J807" s="121"/>
      <c r="K807" s="53"/>
      <c r="L807" s="120"/>
      <c r="M807" s="120"/>
      <c r="N807" s="120"/>
      <c r="O807" s="120"/>
      <c r="P807" s="120"/>
      <c r="Q807" s="120"/>
    </row>
    <row r="808" spans="6:17" x14ac:dyDescent="0.25">
      <c r="F808" s="120"/>
      <c r="G808" s="121"/>
      <c r="H808" s="120"/>
      <c r="I808" s="121"/>
      <c r="J808" s="121"/>
      <c r="K808" s="53"/>
      <c r="L808" s="120"/>
      <c r="M808" s="120"/>
      <c r="N808" s="120"/>
      <c r="O808" s="120"/>
      <c r="P808" s="120"/>
      <c r="Q808" s="120"/>
    </row>
    <row r="809" spans="6:17" x14ac:dyDescent="0.25">
      <c r="F809" s="120"/>
      <c r="G809" s="121"/>
      <c r="H809" s="120"/>
      <c r="I809" s="121"/>
      <c r="J809" s="121"/>
      <c r="K809" s="53"/>
      <c r="L809" s="120"/>
      <c r="M809" s="120"/>
      <c r="N809" s="120"/>
      <c r="O809" s="120"/>
      <c r="P809" s="120"/>
      <c r="Q809" s="120"/>
    </row>
    <row r="810" spans="6:17" x14ac:dyDescent="0.25">
      <c r="F810" s="120"/>
      <c r="G810" s="121"/>
      <c r="H810" s="120"/>
      <c r="I810" s="121"/>
      <c r="J810" s="121"/>
      <c r="K810" s="53"/>
      <c r="L810" s="120"/>
      <c r="M810" s="120"/>
      <c r="N810" s="120"/>
      <c r="O810" s="120"/>
      <c r="P810" s="120"/>
      <c r="Q810" s="120"/>
    </row>
    <row r="811" spans="6:17" x14ac:dyDescent="0.25">
      <c r="F811" s="120"/>
      <c r="G811" s="121"/>
      <c r="H811" s="120"/>
      <c r="I811" s="121"/>
      <c r="J811" s="121"/>
      <c r="K811" s="53"/>
      <c r="L811" s="120"/>
      <c r="M811" s="120"/>
      <c r="N811" s="120"/>
      <c r="O811" s="120"/>
      <c r="P811" s="120"/>
      <c r="Q811" s="120"/>
    </row>
    <row r="812" spans="6:17" x14ac:dyDescent="0.25">
      <c r="F812" s="120"/>
      <c r="G812" s="121"/>
      <c r="H812" s="120"/>
      <c r="I812" s="121"/>
      <c r="J812" s="121"/>
      <c r="K812" s="53"/>
      <c r="L812" s="120"/>
      <c r="M812" s="120"/>
      <c r="N812" s="120"/>
      <c r="O812" s="120"/>
      <c r="P812" s="120"/>
      <c r="Q812" s="120"/>
    </row>
    <row r="813" spans="6:17" x14ac:dyDescent="0.25">
      <c r="F813" s="120"/>
      <c r="G813" s="121"/>
      <c r="H813" s="120"/>
      <c r="I813" s="121"/>
      <c r="J813" s="121"/>
      <c r="K813" s="53"/>
      <c r="L813" s="120"/>
      <c r="M813" s="120"/>
      <c r="N813" s="120"/>
      <c r="O813" s="120"/>
      <c r="P813" s="120"/>
      <c r="Q813" s="120"/>
    </row>
    <row r="814" spans="6:17" x14ac:dyDescent="0.25">
      <c r="F814" s="120"/>
      <c r="G814" s="121"/>
      <c r="H814" s="120"/>
      <c r="I814" s="121"/>
      <c r="J814" s="121"/>
      <c r="K814" s="53"/>
      <c r="L814" s="120"/>
      <c r="M814" s="120"/>
      <c r="N814" s="120"/>
      <c r="O814" s="120"/>
      <c r="P814" s="120"/>
      <c r="Q814" s="120"/>
    </row>
    <row r="815" spans="6:17" x14ac:dyDescent="0.25">
      <c r="F815" s="120"/>
      <c r="G815" s="121"/>
      <c r="H815" s="120"/>
      <c r="I815" s="121"/>
      <c r="J815" s="121"/>
      <c r="K815" s="53"/>
      <c r="L815" s="120"/>
      <c r="M815" s="120"/>
      <c r="N815" s="120"/>
      <c r="O815" s="120"/>
      <c r="P815" s="120"/>
      <c r="Q815" s="120"/>
    </row>
    <row r="816" spans="6:17" x14ac:dyDescent="0.25">
      <c r="F816" s="120"/>
      <c r="G816" s="121"/>
      <c r="H816" s="120"/>
      <c r="I816" s="121"/>
      <c r="J816" s="121"/>
      <c r="K816" s="53"/>
      <c r="L816" s="120"/>
      <c r="M816" s="120"/>
      <c r="N816" s="120"/>
      <c r="O816" s="120"/>
      <c r="P816" s="120"/>
      <c r="Q816" s="120"/>
    </row>
    <row r="817" spans="6:17" x14ac:dyDescent="0.25">
      <c r="F817" s="120"/>
      <c r="G817" s="121"/>
      <c r="H817" s="120"/>
      <c r="I817" s="121"/>
      <c r="J817" s="121"/>
      <c r="K817" s="53"/>
      <c r="L817" s="120"/>
      <c r="M817" s="120"/>
      <c r="N817" s="120"/>
      <c r="O817" s="120"/>
      <c r="P817" s="120"/>
      <c r="Q817" s="120"/>
    </row>
    <row r="818" spans="6:17" x14ac:dyDescent="0.25">
      <c r="F818" s="120"/>
      <c r="G818" s="121"/>
      <c r="H818" s="120"/>
      <c r="I818" s="121"/>
      <c r="J818" s="121"/>
      <c r="K818" s="53"/>
      <c r="L818" s="120"/>
      <c r="M818" s="120"/>
      <c r="N818" s="120"/>
      <c r="O818" s="120"/>
      <c r="P818" s="120"/>
      <c r="Q818" s="120"/>
    </row>
    <row r="819" spans="6:17" x14ac:dyDescent="0.25">
      <c r="F819" s="120"/>
      <c r="G819" s="121"/>
      <c r="H819" s="120"/>
      <c r="I819" s="121"/>
      <c r="J819" s="121"/>
      <c r="K819" s="53"/>
      <c r="L819" s="120"/>
      <c r="M819" s="120"/>
      <c r="N819" s="120"/>
      <c r="O819" s="120"/>
      <c r="P819" s="120"/>
      <c r="Q819" s="120"/>
    </row>
    <row r="820" spans="6:17" x14ac:dyDescent="0.25">
      <c r="F820" s="120"/>
      <c r="G820" s="121"/>
      <c r="H820" s="120"/>
      <c r="I820" s="121"/>
      <c r="J820" s="121"/>
      <c r="K820" s="53"/>
      <c r="L820" s="120"/>
      <c r="M820" s="120"/>
      <c r="N820" s="120"/>
      <c r="O820" s="120"/>
      <c r="P820" s="120"/>
      <c r="Q820" s="120"/>
    </row>
    <row r="821" spans="6:17" x14ac:dyDescent="0.25">
      <c r="F821" s="120"/>
      <c r="G821" s="121"/>
      <c r="H821" s="120"/>
      <c r="I821" s="121"/>
      <c r="J821" s="121"/>
      <c r="K821" s="53"/>
      <c r="L821" s="120"/>
      <c r="M821" s="120"/>
      <c r="N821" s="120"/>
      <c r="O821" s="120"/>
      <c r="P821" s="120"/>
      <c r="Q821" s="120"/>
    </row>
    <row r="822" spans="6:17" x14ac:dyDescent="0.25">
      <c r="F822" s="120"/>
      <c r="G822" s="121"/>
      <c r="H822" s="120"/>
      <c r="I822" s="121"/>
      <c r="J822" s="121"/>
      <c r="K822" s="53"/>
      <c r="L822" s="120"/>
      <c r="M822" s="120"/>
      <c r="N822" s="120"/>
      <c r="O822" s="120"/>
      <c r="P822" s="120"/>
      <c r="Q822" s="120"/>
    </row>
    <row r="823" spans="6:17" x14ac:dyDescent="0.25">
      <c r="F823" s="120"/>
      <c r="G823" s="121"/>
      <c r="H823" s="120"/>
      <c r="I823" s="121"/>
      <c r="J823" s="121"/>
      <c r="K823" s="53"/>
      <c r="L823" s="120"/>
      <c r="M823" s="120"/>
      <c r="N823" s="120"/>
      <c r="O823" s="120"/>
      <c r="P823" s="120"/>
      <c r="Q823" s="120"/>
    </row>
    <row r="824" spans="6:17" x14ac:dyDescent="0.25">
      <c r="F824" s="120"/>
      <c r="G824" s="121"/>
      <c r="H824" s="120"/>
      <c r="I824" s="121"/>
      <c r="J824" s="121"/>
      <c r="K824" s="53"/>
      <c r="L824" s="120"/>
      <c r="M824" s="120"/>
      <c r="N824" s="120"/>
      <c r="O824" s="120"/>
      <c r="P824" s="120"/>
      <c r="Q824" s="120"/>
    </row>
    <row r="825" spans="6:17" x14ac:dyDescent="0.25">
      <c r="F825" s="120"/>
      <c r="G825" s="121"/>
      <c r="H825" s="120"/>
      <c r="I825" s="121"/>
      <c r="J825" s="121"/>
      <c r="K825" s="53"/>
      <c r="L825" s="120"/>
      <c r="M825" s="120"/>
      <c r="N825" s="120"/>
      <c r="O825" s="120"/>
      <c r="P825" s="120"/>
      <c r="Q825" s="120"/>
    </row>
    <row r="826" spans="6:17" x14ac:dyDescent="0.25">
      <c r="F826" s="120"/>
      <c r="G826" s="121"/>
      <c r="H826" s="120"/>
      <c r="I826" s="121"/>
      <c r="J826" s="121"/>
      <c r="K826" s="53"/>
      <c r="L826" s="120"/>
      <c r="M826" s="120"/>
      <c r="N826" s="120"/>
      <c r="O826" s="120"/>
      <c r="P826" s="120"/>
      <c r="Q826" s="120"/>
    </row>
    <row r="827" spans="6:17" x14ac:dyDescent="0.25">
      <c r="F827" s="120"/>
      <c r="G827" s="121"/>
      <c r="H827" s="120"/>
      <c r="I827" s="121"/>
      <c r="J827" s="121"/>
      <c r="K827" s="53"/>
      <c r="L827" s="120"/>
      <c r="M827" s="120"/>
      <c r="N827" s="120"/>
      <c r="O827" s="120"/>
      <c r="P827" s="120"/>
      <c r="Q827" s="120"/>
    </row>
    <row r="828" spans="6:17" x14ac:dyDescent="0.25">
      <c r="F828" s="120"/>
      <c r="G828" s="121"/>
      <c r="H828" s="120"/>
      <c r="I828" s="121"/>
      <c r="J828" s="121"/>
      <c r="K828" s="53"/>
      <c r="L828" s="120"/>
      <c r="M828" s="120"/>
      <c r="N828" s="120"/>
      <c r="O828" s="120"/>
      <c r="P828" s="120"/>
      <c r="Q828" s="120"/>
    </row>
    <row r="829" spans="6:17" x14ac:dyDescent="0.25">
      <c r="F829" s="120"/>
      <c r="G829" s="121"/>
      <c r="H829" s="120"/>
      <c r="I829" s="121"/>
      <c r="J829" s="121"/>
      <c r="K829" s="53"/>
      <c r="L829" s="120"/>
      <c r="M829" s="120"/>
      <c r="N829" s="120"/>
      <c r="O829" s="120"/>
      <c r="P829" s="120"/>
      <c r="Q829" s="120"/>
    </row>
    <row r="830" spans="6:17" x14ac:dyDescent="0.25">
      <c r="F830" s="120"/>
      <c r="G830" s="121"/>
      <c r="H830" s="120"/>
      <c r="I830" s="121"/>
      <c r="J830" s="121"/>
      <c r="K830" s="53"/>
      <c r="L830" s="120"/>
      <c r="M830" s="120"/>
      <c r="N830" s="120"/>
      <c r="O830" s="120"/>
      <c r="P830" s="120"/>
      <c r="Q830" s="120"/>
    </row>
    <row r="831" spans="6:17" x14ac:dyDescent="0.25">
      <c r="F831" s="120"/>
      <c r="G831" s="121"/>
      <c r="H831" s="120"/>
      <c r="I831" s="121"/>
      <c r="J831" s="121"/>
      <c r="K831" s="53"/>
      <c r="L831" s="120"/>
      <c r="M831" s="120"/>
      <c r="N831" s="120"/>
      <c r="O831" s="120"/>
      <c r="P831" s="120"/>
      <c r="Q831" s="120"/>
    </row>
    <row r="832" spans="6:17" x14ac:dyDescent="0.25">
      <c r="F832" s="120"/>
      <c r="G832" s="121"/>
      <c r="H832" s="120"/>
      <c r="I832" s="121"/>
      <c r="J832" s="121"/>
      <c r="K832" s="53"/>
      <c r="L832" s="120"/>
      <c r="M832" s="120"/>
      <c r="N832" s="120"/>
      <c r="O832" s="120"/>
      <c r="P832" s="120"/>
      <c r="Q832" s="120"/>
    </row>
    <row r="833" spans="6:17" x14ac:dyDescent="0.25">
      <c r="F833" s="120"/>
      <c r="G833" s="121"/>
      <c r="H833" s="120"/>
      <c r="I833" s="121"/>
      <c r="J833" s="121"/>
      <c r="K833" s="53"/>
      <c r="L833" s="120"/>
      <c r="M833" s="120"/>
      <c r="N833" s="120"/>
      <c r="O833" s="120"/>
      <c r="P833" s="120"/>
      <c r="Q833" s="120"/>
    </row>
    <row r="834" spans="6:17" x14ac:dyDescent="0.25">
      <c r="F834" s="120"/>
      <c r="G834" s="121"/>
      <c r="H834" s="120"/>
      <c r="I834" s="121"/>
      <c r="J834" s="121"/>
      <c r="K834" s="53"/>
      <c r="L834" s="120"/>
      <c r="M834" s="120"/>
      <c r="N834" s="120"/>
      <c r="O834" s="120"/>
      <c r="P834" s="120"/>
      <c r="Q834" s="120"/>
    </row>
    <row r="835" spans="6:17" x14ac:dyDescent="0.25">
      <c r="F835" s="120"/>
      <c r="G835" s="121"/>
      <c r="H835" s="120"/>
      <c r="I835" s="121"/>
      <c r="J835" s="121"/>
      <c r="K835" s="53"/>
      <c r="L835" s="120"/>
      <c r="M835" s="120"/>
      <c r="N835" s="120"/>
      <c r="O835" s="120"/>
      <c r="P835" s="120"/>
      <c r="Q835" s="120"/>
    </row>
    <row r="836" spans="6:17" x14ac:dyDescent="0.25">
      <c r="F836" s="120"/>
      <c r="G836" s="121"/>
      <c r="H836" s="120"/>
      <c r="I836" s="121"/>
      <c r="J836" s="121"/>
      <c r="K836" s="53"/>
      <c r="L836" s="120"/>
      <c r="M836" s="120"/>
      <c r="N836" s="120"/>
      <c r="O836" s="120"/>
      <c r="P836" s="120"/>
      <c r="Q836" s="120"/>
    </row>
    <row r="837" spans="6:17" x14ac:dyDescent="0.25">
      <c r="F837" s="120"/>
      <c r="G837" s="121"/>
      <c r="H837" s="120"/>
      <c r="I837" s="121"/>
      <c r="J837" s="121"/>
      <c r="K837" s="53"/>
      <c r="L837" s="120"/>
      <c r="M837" s="120"/>
      <c r="N837" s="120"/>
      <c r="O837" s="120"/>
      <c r="P837" s="120"/>
      <c r="Q837" s="120"/>
    </row>
    <row r="838" spans="6:17" x14ac:dyDescent="0.25">
      <c r="F838" s="120"/>
      <c r="G838" s="121"/>
      <c r="H838" s="120"/>
      <c r="I838" s="121"/>
      <c r="J838" s="121"/>
      <c r="K838" s="53"/>
      <c r="L838" s="120"/>
      <c r="M838" s="120"/>
      <c r="N838" s="120"/>
      <c r="O838" s="120"/>
      <c r="P838" s="120"/>
      <c r="Q838" s="120"/>
    </row>
    <row r="839" spans="6:17" x14ac:dyDescent="0.25">
      <c r="F839" s="120"/>
      <c r="G839" s="121"/>
      <c r="H839" s="120"/>
      <c r="I839" s="121"/>
      <c r="J839" s="121"/>
      <c r="K839" s="53"/>
      <c r="L839" s="120"/>
      <c r="M839" s="120"/>
      <c r="N839" s="120"/>
      <c r="O839" s="120"/>
      <c r="P839" s="120"/>
      <c r="Q839" s="120"/>
    </row>
    <row r="840" spans="6:17" x14ac:dyDescent="0.25">
      <c r="F840" s="120"/>
      <c r="G840" s="121"/>
      <c r="H840" s="120"/>
      <c r="I840" s="121"/>
      <c r="J840" s="121"/>
      <c r="K840" s="53"/>
      <c r="L840" s="120"/>
      <c r="M840" s="120"/>
      <c r="N840" s="120"/>
      <c r="O840" s="120"/>
      <c r="P840" s="120"/>
      <c r="Q840" s="120"/>
    </row>
    <row r="841" spans="6:17" x14ac:dyDescent="0.25">
      <c r="F841" s="120"/>
      <c r="G841" s="121"/>
      <c r="H841" s="120"/>
      <c r="I841" s="121"/>
      <c r="J841" s="121"/>
      <c r="K841" s="53"/>
      <c r="L841" s="120"/>
      <c r="M841" s="120"/>
      <c r="N841" s="120"/>
      <c r="O841" s="120"/>
      <c r="P841" s="120"/>
      <c r="Q841" s="120"/>
    </row>
    <row r="842" spans="6:17" x14ac:dyDescent="0.25">
      <c r="F842" s="120"/>
      <c r="G842" s="121"/>
      <c r="H842" s="120"/>
      <c r="I842" s="121"/>
      <c r="J842" s="121"/>
      <c r="K842" s="53"/>
      <c r="L842" s="120"/>
      <c r="M842" s="120"/>
      <c r="N842" s="120"/>
      <c r="O842" s="120"/>
      <c r="P842" s="120"/>
      <c r="Q842" s="120"/>
    </row>
    <row r="843" spans="6:17" x14ac:dyDescent="0.25">
      <c r="F843" s="120"/>
      <c r="G843" s="121"/>
      <c r="H843" s="120"/>
      <c r="I843" s="121"/>
      <c r="J843" s="121"/>
      <c r="K843" s="53"/>
      <c r="L843" s="120"/>
      <c r="M843" s="120"/>
      <c r="N843" s="120"/>
      <c r="O843" s="120"/>
      <c r="P843" s="120"/>
      <c r="Q843" s="120"/>
    </row>
    <row r="844" spans="6:17" x14ac:dyDescent="0.25">
      <c r="F844" s="120"/>
      <c r="G844" s="121"/>
      <c r="H844" s="120"/>
      <c r="I844" s="121"/>
      <c r="J844" s="121"/>
      <c r="K844" s="53"/>
      <c r="L844" s="120"/>
      <c r="M844" s="120"/>
      <c r="N844" s="120"/>
      <c r="O844" s="120"/>
      <c r="P844" s="120"/>
      <c r="Q844" s="120"/>
    </row>
    <row r="845" spans="6:17" x14ac:dyDescent="0.25">
      <c r="F845" s="120"/>
      <c r="G845" s="121"/>
      <c r="H845" s="120"/>
      <c r="I845" s="121"/>
      <c r="J845" s="121"/>
      <c r="K845" s="53"/>
      <c r="L845" s="120"/>
      <c r="M845" s="120"/>
      <c r="N845" s="120"/>
      <c r="O845" s="120"/>
      <c r="P845" s="120"/>
      <c r="Q845" s="120"/>
    </row>
    <row r="846" spans="6:17" x14ac:dyDescent="0.25">
      <c r="F846" s="120"/>
      <c r="G846" s="121"/>
      <c r="H846" s="120"/>
      <c r="I846" s="121"/>
      <c r="J846" s="121"/>
      <c r="K846" s="53"/>
      <c r="L846" s="120"/>
      <c r="M846" s="120"/>
      <c r="N846" s="120"/>
      <c r="O846" s="120"/>
      <c r="P846" s="120"/>
      <c r="Q846" s="120"/>
    </row>
    <row r="847" spans="6:17" x14ac:dyDescent="0.25">
      <c r="F847" s="120"/>
      <c r="G847" s="121"/>
      <c r="H847" s="120"/>
      <c r="I847" s="121"/>
      <c r="J847" s="121"/>
      <c r="K847" s="53"/>
      <c r="L847" s="120"/>
      <c r="M847" s="120"/>
      <c r="N847" s="120"/>
      <c r="O847" s="120"/>
      <c r="P847" s="120"/>
      <c r="Q847" s="120"/>
    </row>
    <row r="848" spans="6:17" x14ac:dyDescent="0.25">
      <c r="F848" s="120"/>
      <c r="G848" s="121"/>
      <c r="H848" s="120"/>
      <c r="I848" s="121"/>
      <c r="J848" s="121"/>
      <c r="K848" s="53"/>
      <c r="L848" s="120"/>
      <c r="M848" s="120"/>
      <c r="N848" s="120"/>
      <c r="O848" s="120"/>
      <c r="P848" s="120"/>
      <c r="Q848" s="120"/>
    </row>
    <row r="849" spans="6:17" x14ac:dyDescent="0.25">
      <c r="F849" s="120"/>
      <c r="G849" s="121"/>
      <c r="H849" s="120"/>
      <c r="I849" s="121"/>
      <c r="J849" s="121"/>
      <c r="K849" s="53"/>
      <c r="L849" s="120"/>
      <c r="M849" s="120"/>
      <c r="N849" s="120"/>
      <c r="O849" s="120"/>
      <c r="P849" s="120"/>
      <c r="Q849" s="120"/>
    </row>
    <row r="850" spans="6:17" x14ac:dyDescent="0.25">
      <c r="F850" s="120"/>
      <c r="G850" s="121"/>
      <c r="H850" s="120"/>
      <c r="I850" s="121"/>
      <c r="J850" s="121"/>
      <c r="K850" s="53"/>
      <c r="L850" s="120"/>
      <c r="M850" s="120"/>
      <c r="N850" s="120"/>
      <c r="O850" s="120"/>
      <c r="P850" s="120"/>
      <c r="Q850" s="120"/>
    </row>
    <row r="851" spans="6:17" x14ac:dyDescent="0.25">
      <c r="F851" s="120"/>
      <c r="G851" s="121"/>
      <c r="H851" s="120"/>
      <c r="I851" s="121"/>
      <c r="J851" s="121"/>
      <c r="K851" s="53"/>
      <c r="L851" s="120"/>
      <c r="M851" s="120"/>
      <c r="N851" s="120"/>
      <c r="O851" s="120"/>
      <c r="P851" s="120"/>
      <c r="Q851" s="120"/>
    </row>
    <row r="852" spans="6:17" x14ac:dyDescent="0.25">
      <c r="F852" s="120"/>
      <c r="G852" s="121"/>
      <c r="H852" s="120"/>
      <c r="I852" s="121"/>
      <c r="J852" s="121"/>
      <c r="K852" s="53"/>
      <c r="L852" s="120"/>
      <c r="M852" s="120"/>
      <c r="N852" s="120"/>
      <c r="O852" s="120"/>
      <c r="P852" s="120"/>
      <c r="Q852" s="120"/>
    </row>
    <row r="853" spans="6:17" x14ac:dyDescent="0.25">
      <c r="F853" s="120"/>
      <c r="G853" s="121"/>
      <c r="H853" s="120"/>
      <c r="I853" s="121"/>
      <c r="J853" s="121"/>
      <c r="K853" s="53"/>
      <c r="L853" s="120"/>
      <c r="M853" s="120"/>
      <c r="N853" s="120"/>
      <c r="O853" s="120"/>
      <c r="P853" s="120"/>
      <c r="Q853" s="120"/>
    </row>
    <row r="854" spans="6:17" x14ac:dyDescent="0.25">
      <c r="F854" s="120"/>
      <c r="G854" s="121"/>
      <c r="H854" s="120"/>
      <c r="I854" s="121"/>
      <c r="J854" s="121"/>
      <c r="K854" s="53"/>
      <c r="L854" s="120"/>
      <c r="M854" s="120"/>
      <c r="N854" s="120"/>
      <c r="O854" s="120"/>
      <c r="P854" s="120"/>
      <c r="Q854" s="120"/>
    </row>
    <row r="855" spans="6:17" x14ac:dyDescent="0.25">
      <c r="F855" s="120"/>
      <c r="G855" s="121"/>
      <c r="H855" s="120"/>
      <c r="I855" s="121"/>
      <c r="J855" s="121"/>
      <c r="K855" s="53"/>
      <c r="L855" s="120"/>
      <c r="M855" s="120"/>
      <c r="N855" s="120"/>
      <c r="O855" s="120"/>
      <c r="P855" s="120"/>
      <c r="Q855" s="120"/>
    </row>
    <row r="856" spans="6:17" x14ac:dyDescent="0.25">
      <c r="F856" s="120"/>
      <c r="G856" s="121"/>
      <c r="H856" s="120"/>
      <c r="I856" s="121"/>
      <c r="J856" s="121"/>
      <c r="K856" s="53"/>
      <c r="L856" s="120"/>
      <c r="M856" s="120"/>
      <c r="N856" s="120"/>
      <c r="O856" s="120"/>
      <c r="P856" s="120"/>
      <c r="Q856" s="120"/>
    </row>
    <row r="857" spans="6:17" x14ac:dyDescent="0.25">
      <c r="F857" s="120"/>
      <c r="G857" s="121"/>
      <c r="H857" s="120"/>
      <c r="I857" s="121"/>
      <c r="J857" s="121"/>
      <c r="K857" s="53"/>
      <c r="L857" s="120"/>
      <c r="M857" s="120"/>
      <c r="N857" s="120"/>
      <c r="O857" s="120"/>
      <c r="P857" s="120"/>
      <c r="Q857" s="120"/>
    </row>
    <row r="858" spans="6:17" x14ac:dyDescent="0.25">
      <c r="F858" s="120"/>
      <c r="G858" s="121"/>
      <c r="H858" s="120"/>
      <c r="I858" s="121"/>
      <c r="J858" s="121"/>
      <c r="K858" s="53"/>
      <c r="L858" s="120"/>
      <c r="M858" s="120"/>
      <c r="N858" s="120"/>
      <c r="O858" s="120"/>
      <c r="P858" s="120"/>
      <c r="Q858" s="120"/>
    </row>
    <row r="859" spans="6:17" x14ac:dyDescent="0.25">
      <c r="F859" s="120"/>
      <c r="G859" s="121"/>
      <c r="H859" s="120"/>
      <c r="I859" s="121"/>
      <c r="J859" s="121"/>
      <c r="K859" s="53"/>
      <c r="L859" s="120"/>
      <c r="M859" s="120"/>
      <c r="N859" s="120"/>
      <c r="O859" s="120"/>
      <c r="P859" s="120"/>
      <c r="Q859" s="120"/>
    </row>
    <row r="860" spans="6:17" x14ac:dyDescent="0.25">
      <c r="F860" s="120"/>
      <c r="G860" s="121"/>
      <c r="H860" s="120"/>
      <c r="I860" s="121"/>
      <c r="J860" s="121"/>
      <c r="K860" s="53"/>
      <c r="L860" s="120"/>
      <c r="M860" s="120"/>
      <c r="N860" s="120"/>
      <c r="O860" s="120"/>
      <c r="P860" s="120"/>
      <c r="Q860" s="120"/>
    </row>
    <row r="861" spans="6:17" x14ac:dyDescent="0.25">
      <c r="F861" s="120"/>
      <c r="G861" s="121"/>
      <c r="H861" s="120"/>
      <c r="I861" s="121"/>
      <c r="J861" s="121"/>
      <c r="K861" s="53"/>
      <c r="L861" s="120"/>
      <c r="M861" s="120"/>
      <c r="N861" s="120"/>
      <c r="O861" s="120"/>
      <c r="P861" s="120"/>
      <c r="Q861" s="120"/>
    </row>
    <row r="862" spans="6:17" x14ac:dyDescent="0.25">
      <c r="F862" s="120"/>
      <c r="G862" s="121"/>
      <c r="H862" s="120"/>
      <c r="I862" s="121"/>
      <c r="J862" s="121"/>
      <c r="K862" s="53"/>
      <c r="L862" s="120"/>
      <c r="M862" s="120"/>
      <c r="N862" s="120"/>
      <c r="O862" s="120"/>
      <c r="P862" s="120"/>
      <c r="Q862" s="120"/>
    </row>
    <row r="863" spans="6:17" x14ac:dyDescent="0.25">
      <c r="F863" s="120"/>
      <c r="G863" s="121"/>
      <c r="H863" s="120"/>
      <c r="I863" s="121"/>
      <c r="J863" s="121"/>
      <c r="K863" s="53"/>
      <c r="L863" s="120"/>
      <c r="M863" s="120"/>
      <c r="N863" s="120"/>
      <c r="O863" s="120"/>
      <c r="P863" s="120"/>
      <c r="Q863" s="120"/>
    </row>
    <row r="864" spans="6:17" x14ac:dyDescent="0.25">
      <c r="F864" s="120"/>
      <c r="G864" s="121"/>
      <c r="H864" s="120"/>
      <c r="I864" s="121"/>
      <c r="J864" s="121"/>
      <c r="K864" s="53"/>
      <c r="L864" s="120"/>
      <c r="M864" s="120"/>
      <c r="N864" s="120"/>
      <c r="O864" s="120"/>
      <c r="P864" s="120"/>
      <c r="Q864" s="120"/>
    </row>
    <row r="865" spans="6:17" x14ac:dyDescent="0.25">
      <c r="F865" s="120"/>
      <c r="G865" s="121"/>
      <c r="H865" s="120"/>
      <c r="I865" s="121"/>
      <c r="J865" s="121"/>
      <c r="K865" s="53"/>
      <c r="L865" s="120"/>
      <c r="M865" s="120"/>
      <c r="N865" s="120"/>
      <c r="O865" s="120"/>
      <c r="P865" s="120"/>
      <c r="Q865" s="120"/>
    </row>
    <row r="866" spans="6:17" x14ac:dyDescent="0.25">
      <c r="F866" s="120"/>
      <c r="G866" s="121"/>
      <c r="H866" s="120"/>
      <c r="I866" s="121"/>
      <c r="J866" s="121"/>
      <c r="K866" s="53"/>
      <c r="L866" s="120"/>
      <c r="M866" s="120"/>
      <c r="N866" s="120"/>
      <c r="O866" s="120"/>
      <c r="P866" s="120"/>
      <c r="Q866" s="120"/>
    </row>
    <row r="867" spans="6:17" x14ac:dyDescent="0.25">
      <c r="F867" s="120"/>
      <c r="G867" s="121"/>
      <c r="H867" s="120"/>
      <c r="I867" s="121"/>
      <c r="J867" s="121"/>
      <c r="K867" s="53"/>
      <c r="L867" s="120"/>
      <c r="M867" s="120"/>
      <c r="N867" s="120"/>
      <c r="O867" s="120"/>
      <c r="P867" s="120"/>
      <c r="Q867" s="120"/>
    </row>
    <row r="868" spans="6:17" x14ac:dyDescent="0.25">
      <c r="F868" s="120"/>
      <c r="G868" s="121"/>
      <c r="H868" s="120"/>
      <c r="I868" s="121"/>
      <c r="J868" s="121"/>
      <c r="K868" s="53"/>
      <c r="L868" s="120"/>
      <c r="M868" s="120"/>
      <c r="N868" s="120"/>
      <c r="O868" s="120"/>
      <c r="P868" s="120"/>
      <c r="Q868" s="120"/>
    </row>
  </sheetData>
  <sheetProtection sheet="1" objects="1" sort="0" autoFilter="0"/>
  <mergeCells count="2">
    <mergeCell ref="C5:K5"/>
    <mergeCell ref="A1:K1"/>
  </mergeCells>
  <dataValidations count="1">
    <dataValidation type="list" allowBlank="1" showInputMessage="1" showErrorMessage="1" prompt="Click down arrow in the corner of this cell to choose a response option." sqref="I12:J30" xr:uid="{DD8529D7-88E7-470D-8D14-E560775CB176}">
      <formula1>$L12:$Q12</formula1>
    </dataValidation>
  </dataValidations>
  <hyperlinks>
    <hyperlink ref="G14" r:id="rId1" display="https://www.mass.gov/doc/105-cmr-590-state-sanitary-code-chapter-x-minimum-sanitation-standards-for-food-establishments/download" xr:uid="{3E8457FD-4419-405A-AB5F-D5C5BCD7B39E}"/>
    <hyperlink ref="G16" r:id="rId2" display="https://www.mass.gov/doc/105-cmr-590-state-sanitary-code-chapter-x-minimum-sanitation-standards-for-food-establishments/download" xr:uid="{E511B3ED-5217-4C82-8EA0-ABF5EB7EE026}"/>
    <hyperlink ref="G17" r:id="rId3" display="https://www.mass.gov/doc/105-cmr-590-state-sanitary-code-chapter-x-minimum-sanitation-standards-for-food-establishments/download" xr:uid="{D8B318AF-A52C-4B33-ABA9-DF468864442E}"/>
    <hyperlink ref="G18" r:id="rId4" display="https://www.mass.gov/doc/105-cmr-500-good-manufacturing-practices-for-food/download" xr:uid="{4C596085-E05D-417D-8666-9CA813A9BEA7}"/>
    <hyperlink ref="G19" r:id="rId5" display="https://www.mass.gov/doc/105-cmr-500-good-manufacturing-practices-for-food/download" xr:uid="{8A905455-9760-436F-8912-07260BD1A814}"/>
    <hyperlink ref="G20" r:id="rId6" display="https://www.mass.gov/doc/105-cmr-500-good-manufacturing-practices-for-food/download" xr:uid="{F5A81FB0-F5AE-4ECA-BF2C-0ED8D7C2D1F7}"/>
    <hyperlink ref="G21" r:id="rId7" display="https://malegislature.gov/Laws/GeneralLaws/PartI/TitleXV/Chapter94/Section65H" xr:uid="{06718ACA-9C4B-46C3-A14C-3E5B566CAA9F}"/>
    <hyperlink ref="G23" r:id="rId8" display="https://malegislature.gov/Laws/GeneralLaws/PartI/TitleXV/Chapter94/Section48A" xr:uid="{420D803F-210B-447B-9439-BF9CA70AD224}"/>
    <hyperlink ref="G22" r:id="rId9" display="https://malegislature.gov/Laws/GeneralLaws/PartI/TitleXV/Chapter94/Section48A" xr:uid="{21ADB410-BF7B-4B3C-9375-A9D222AC642F}"/>
    <hyperlink ref="G24" r:id="rId10" display="https://www.mass.gov/doc/105-cmr-500-good-manufacturing-practices-for-food/download" xr:uid="{7A8844C4-793A-436A-A440-43558AFC1AF5}"/>
    <hyperlink ref="G25" r:id="rId11" display="https://www.mass.gov/doc/105-cmr-500-good-manufacturing-practices-for-food/download" xr:uid="{F28FD673-19FD-49D0-84DE-F4284AF775DF}"/>
    <hyperlink ref="G27" r:id="rId12" display="https://malegislature.gov/Laws/GeneralLaws/PartI/TitleXV/Chapter94/Section67" xr:uid="{19C03417-8999-48DC-85B4-BF294DD60D8A}"/>
    <hyperlink ref="G26" r:id="rId13" display="https://malegislature.gov/Laws/GeneralLaws/PartI/TitleXV/Chapter94/Section10A" xr:uid="{4505EB0F-9548-4D57-A8A6-BCDFD5C340F1}"/>
    <hyperlink ref="G29" r:id="rId14" display="https://malegislature.gov/Laws/GeneralLaws/PartI/TitleXV/Chapter94/Section186" xr:uid="{EB1D59B9-A12C-4D8D-A103-F6C4D6EB08B9}"/>
    <hyperlink ref="G30" r:id="rId15" display="https://malegislature.gov/Laws/GeneralLaws/PartI/TitleXV/Chapter94/Section186" xr:uid="{4AFEAC2A-FC9D-4FB3-AEA3-5CBB9DB0D097}"/>
    <hyperlink ref="G13" r:id="rId16" display="https://www.mass.gov/doc/105-cmr-590-state-sanitary-code-chapter-x-minimum-sanitation-standards-for-food-establishments/download" xr:uid="{93ECC1D1-88CF-4F3B-962F-E1D897BE49FD}"/>
    <hyperlink ref="G15" r:id="rId17" display="https://www.mass.gov/doc/105-cmr-590-state-sanitary-code-chapter-x-minimum-sanitation-standards-for-food-establishments/download" xr:uid="{3409AB77-CF49-4BB1-9962-0BD0766387D3}"/>
    <hyperlink ref="G28" r:id="rId18" xr:uid="{7774F9DE-8CE9-4489-8B18-2A24E694E428}"/>
  </hyperlinks>
  <pageMargins left="0.7" right="0.7" top="0.75" bottom="0.75" header="0" footer="0"/>
  <pageSetup orientation="landscape" r:id="rId19"/>
  <tableParts count="1">
    <tablePart r:id="rId2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3BD009BDB8EF42B036A9EFFCFFA59B" ma:contentTypeVersion="17" ma:contentTypeDescription="Create a new document." ma:contentTypeScope="" ma:versionID="c27e45b51ed16fa060b3d8b299f71bf0">
  <xsd:schema xmlns:xsd="http://www.w3.org/2001/XMLSchema" xmlns:xs="http://www.w3.org/2001/XMLSchema" xmlns:p="http://schemas.microsoft.com/office/2006/metadata/properties" xmlns:ns2="7be21a48-2ac6-4241-b11c-f13ced8f5d7f" xmlns:ns3="4d4d6b6d-c724-4828-aac0-1eea98e835d7" targetNamespace="http://schemas.microsoft.com/office/2006/metadata/properties" ma:root="true" ma:fieldsID="bc34618edd0e15ac962c2c0b55dc41dc" ns2:_="" ns3:_="">
    <xsd:import namespace="7be21a48-2ac6-4241-b11c-f13ced8f5d7f"/>
    <xsd:import namespace="4d4d6b6d-c724-4828-aac0-1eea98e835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Review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21a48-2ac6-4241-b11c-f13ced8f5d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ReviewStatus" ma:index="23" nillable="true" ma:displayName="Review Status" ma:format="Dropdown" ma:internalName="ReviewStatus">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4d6b6d-c724-4828-aac0-1eea98e835d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eaf780c-0d41-4ede-bf97-511a1faba8fa}" ma:internalName="TaxCatchAll" ma:showField="CatchAllData" ma:web="4d4d6b6d-c724-4828-aac0-1eea98e835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d4d6b6d-c724-4828-aac0-1eea98e835d7">
      <UserInfo>
        <DisplayName>Wong, Samuel S (DPH)</DisplayName>
        <AccountId>16</AccountId>
        <AccountType/>
      </UserInfo>
      <UserInfo>
        <DisplayName>Cain, Rachael (DPH)</DisplayName>
        <AccountId>19</AccountId>
        <AccountType/>
      </UserInfo>
      <UserInfo>
        <DisplayName>Andersen, Cassandra (DPH)</DisplayName>
        <AccountId>51</AccountId>
        <AccountType/>
      </UserInfo>
      <UserInfo>
        <DisplayName>Ambaah, Ama N (DPH)</DisplayName>
        <AccountId>811</AccountId>
        <AccountType/>
      </UserInfo>
      <UserInfo>
        <DisplayName>Petrosky, Aimee (DPH)</DisplayName>
        <AccountId>21</AccountId>
        <AccountType/>
      </UserInfo>
    </SharedWithUsers>
    <lcf76f155ced4ddcb4097134ff3c332f xmlns="7be21a48-2ac6-4241-b11c-f13ced8f5d7f">
      <Terms xmlns="http://schemas.microsoft.com/office/infopath/2007/PartnerControls"/>
    </lcf76f155ced4ddcb4097134ff3c332f>
    <TaxCatchAll xmlns="4d4d6b6d-c724-4828-aac0-1eea98e835d7" xsi:nil="true"/>
    <ReviewStatus xmlns="7be21a48-2ac6-4241-b11c-f13ced8f5d7f" xsi:nil="true"/>
  </documentManagement>
</p:properties>
</file>

<file path=customXml/itemProps1.xml><?xml version="1.0" encoding="utf-8"?>
<ds:datastoreItem xmlns:ds="http://schemas.openxmlformats.org/officeDocument/2006/customXml" ds:itemID="{CA31C48B-BE96-4662-BDF5-099EE09354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21a48-2ac6-4241-b11c-f13ced8f5d7f"/>
    <ds:schemaRef ds:uri="4d4d6b6d-c724-4828-aac0-1eea98e83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69D38A-02A8-4708-9F6A-78E09DD7018B}">
  <ds:schemaRefs>
    <ds:schemaRef ds:uri="http://schemas.microsoft.com/sharepoint/v3/contenttype/forms"/>
  </ds:schemaRefs>
</ds:datastoreItem>
</file>

<file path=customXml/itemProps3.xml><?xml version="1.0" encoding="utf-8"?>
<ds:datastoreItem xmlns:ds="http://schemas.openxmlformats.org/officeDocument/2006/customXml" ds:itemID="{A031EA59-DD2E-49BF-A7B0-AACD3817D084}">
  <ds:schemaRefs>
    <ds:schemaRef ds:uri="http://schemas.microsoft.com/office/2006/metadata/properties"/>
    <ds:schemaRef ds:uri="http://schemas.microsoft.com/office/infopath/2007/PartnerControls"/>
    <ds:schemaRef ds:uri="4d4d6b6d-c724-4828-aac0-1eea98e835d7"/>
    <ds:schemaRef ds:uri="7be21a48-2ac6-4241-b11c-f13ced8f5d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88</vt:i4>
      </vt:variant>
    </vt:vector>
  </HeadingPairs>
  <TitlesOfParts>
    <vt:vector size="103" baseType="lpstr">
      <vt:lpstr>Cover Page</vt:lpstr>
      <vt:lpstr>1. About</vt:lpstr>
      <vt:lpstr>2. Instructions</vt:lpstr>
      <vt:lpstr>3. All Questions</vt:lpstr>
      <vt:lpstr>4. Administration</vt:lpstr>
      <vt:lpstr>5. Community Sanitation</vt:lpstr>
      <vt:lpstr>6. Disease Control &amp; Prevention</vt:lpstr>
      <vt:lpstr>7. Environmental Protection</vt:lpstr>
      <vt:lpstr>8. Food Protection</vt:lpstr>
      <vt:lpstr>9. Housing</vt:lpstr>
      <vt:lpstr>10. Tobacco Use Prevention</vt:lpstr>
      <vt:lpstr>11. Other</vt:lpstr>
      <vt:lpstr>12. Response #1 Results</vt:lpstr>
      <vt:lpstr>13. Response #2 Results</vt:lpstr>
      <vt:lpstr>14. Response Trends</vt:lpstr>
      <vt:lpstr>'13. Response #2 Results'!admin</vt:lpstr>
      <vt:lpstr>'14. Response Trends'!admin</vt:lpstr>
      <vt:lpstr>'Data for Response Trends Graph'!admin</vt:lpstr>
      <vt:lpstr>admin</vt:lpstr>
      <vt:lpstr>'13. Response #2 Results'!admin_resp</vt:lpstr>
      <vt:lpstr>'14. Response Trends'!admin_resp</vt:lpstr>
      <vt:lpstr>'Data for Response Trends Graph'!admin_resp</vt:lpstr>
      <vt:lpstr>admin_resp</vt:lpstr>
      <vt:lpstr>'14. Response Trends'!admin_resp2</vt:lpstr>
      <vt:lpstr>'Data for Response Trends Graph'!admin_resp2</vt:lpstr>
      <vt:lpstr>admin_resp2</vt:lpstr>
      <vt:lpstr>'13. Response #2 Results'!commsan</vt:lpstr>
      <vt:lpstr>'14. Response Trends'!commsan</vt:lpstr>
      <vt:lpstr>'Data for Response Trends Graph'!commsan</vt:lpstr>
      <vt:lpstr>commsan</vt:lpstr>
      <vt:lpstr>'13. Response #2 Results'!commsan_resp</vt:lpstr>
      <vt:lpstr>'14. Response Trends'!commsan_resp</vt:lpstr>
      <vt:lpstr>'Data for Response Trends Graph'!commsan_resp</vt:lpstr>
      <vt:lpstr>commsan_resp</vt:lpstr>
      <vt:lpstr>'14. Response Trends'!commsan_resp2</vt:lpstr>
      <vt:lpstr>'Data for Response Trends Graph'!commsan_resp2</vt:lpstr>
      <vt:lpstr>commsan_resp2</vt:lpstr>
      <vt:lpstr>'13. Response #2 Results'!disease</vt:lpstr>
      <vt:lpstr>'14. Response Trends'!disease</vt:lpstr>
      <vt:lpstr>'Data for Response Trends Graph'!disease</vt:lpstr>
      <vt:lpstr>disease</vt:lpstr>
      <vt:lpstr>'13. Response #2 Results'!disease_resp</vt:lpstr>
      <vt:lpstr>'14. Response Trends'!disease_resp</vt:lpstr>
      <vt:lpstr>'Data for Response Trends Graph'!disease_resp</vt:lpstr>
      <vt:lpstr>disease_resp</vt:lpstr>
      <vt:lpstr>'14. Response Trends'!disease_resp2</vt:lpstr>
      <vt:lpstr>'Data for Response Trends Graph'!disease_resp2</vt:lpstr>
      <vt:lpstr>disease_resp2</vt:lpstr>
      <vt:lpstr>'13. Response #2 Results'!environ</vt:lpstr>
      <vt:lpstr>'14. Response Trends'!environ</vt:lpstr>
      <vt:lpstr>'Data for Response Trends Graph'!environ</vt:lpstr>
      <vt:lpstr>environ</vt:lpstr>
      <vt:lpstr>'13. Response #2 Results'!environ_resp</vt:lpstr>
      <vt:lpstr>'14. Response Trends'!environ_resp</vt:lpstr>
      <vt:lpstr>'Data for Response Trends Graph'!environ_resp</vt:lpstr>
      <vt:lpstr>environ_resp</vt:lpstr>
      <vt:lpstr>'14. Response Trends'!environ_resp2</vt:lpstr>
      <vt:lpstr>'Data for Response Trends Graph'!environ_resp2</vt:lpstr>
      <vt:lpstr>environ_resp2</vt:lpstr>
      <vt:lpstr>'13. Response #2 Results'!food</vt:lpstr>
      <vt:lpstr>'14. Response Trends'!food</vt:lpstr>
      <vt:lpstr>'Data for Response Trends Graph'!food</vt:lpstr>
      <vt:lpstr>food</vt:lpstr>
      <vt:lpstr>'13. Response #2 Results'!food_resp</vt:lpstr>
      <vt:lpstr>'14. Response Trends'!food_resp</vt:lpstr>
      <vt:lpstr>'Data for Response Trends Graph'!food_resp</vt:lpstr>
      <vt:lpstr>food_resp</vt:lpstr>
      <vt:lpstr>'14. Response Trends'!food_resp2</vt:lpstr>
      <vt:lpstr>'Data for Response Trends Graph'!food_resp2</vt:lpstr>
      <vt:lpstr>food_resp2</vt:lpstr>
      <vt:lpstr>'13. Response #2 Results'!house</vt:lpstr>
      <vt:lpstr>'14. Response Trends'!house</vt:lpstr>
      <vt:lpstr>'Data for Response Trends Graph'!house</vt:lpstr>
      <vt:lpstr>house</vt:lpstr>
      <vt:lpstr>'13. Response #2 Results'!house_resp</vt:lpstr>
      <vt:lpstr>'14. Response Trends'!house_resp</vt:lpstr>
      <vt:lpstr>'Data for Response Trends Graph'!house_resp</vt:lpstr>
      <vt:lpstr>house_resp</vt:lpstr>
      <vt:lpstr>'14. Response Trends'!house_resp2</vt:lpstr>
      <vt:lpstr>'Data for Response Trends Graph'!house_resp2</vt:lpstr>
      <vt:lpstr>house_resp2</vt:lpstr>
      <vt:lpstr>'13. Response #2 Results'!other</vt:lpstr>
      <vt:lpstr>'14. Response Trends'!other</vt:lpstr>
      <vt:lpstr>'Data for Response Trends Graph'!other</vt:lpstr>
      <vt:lpstr>other</vt:lpstr>
      <vt:lpstr>'13. Response #2 Results'!other_resp</vt:lpstr>
      <vt:lpstr>'14. Response Trends'!other_resp</vt:lpstr>
      <vt:lpstr>'Data for Response Trends Graph'!other_resp</vt:lpstr>
      <vt:lpstr>other_resp</vt:lpstr>
      <vt:lpstr>'14. Response Trends'!other_resp2</vt:lpstr>
      <vt:lpstr>'Data for Response Trends Graph'!other_resp2</vt:lpstr>
      <vt:lpstr>other_resp2</vt:lpstr>
      <vt:lpstr>'13. Response #2 Results'!tobacco</vt:lpstr>
      <vt:lpstr>'14. Response Trends'!tobacco</vt:lpstr>
      <vt:lpstr>'Data for Response Trends Graph'!tobacco</vt:lpstr>
      <vt:lpstr>tobacco</vt:lpstr>
      <vt:lpstr>'13. Response #2 Results'!tobacco_resp</vt:lpstr>
      <vt:lpstr>'14. Response Trends'!tobacco_resp</vt:lpstr>
      <vt:lpstr>'Data for Response Trends Graph'!tobacco_resp</vt:lpstr>
      <vt:lpstr>tobacco_resp</vt:lpstr>
      <vt:lpstr>'14. Response Trends'!tobacco_resp2</vt:lpstr>
      <vt:lpstr>'Data for Response Trends Graph'!tobacco_resp2</vt:lpstr>
      <vt:lpstr>tobacco_resp2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Alyssa Loskill</dc:creator>
  <cp:keywords/>
  <dc:description/>
  <cp:lastModifiedBy>Harrison, Deborah (EHS)</cp:lastModifiedBy>
  <cp:revision/>
  <dcterms:created xsi:type="dcterms:W3CDTF">2023-11-19T00:35:55Z</dcterms:created>
  <dcterms:modified xsi:type="dcterms:W3CDTF">2024-07-15T12:37:01Z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0x010100F23BD009BDB8EF42B036A9EFFCFFA59B</vt:lpwstr>
  </property>
  <property fmtid="{D5CDD505-2E9C-101B-9397-08002B2CF9AE}" pid="3" name="MediaServiceImageTags">
    <vt:lpwstr/>
  </property>
</Properties>
</file>