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L:\OMF\CONTRACT\Forms\FY26\Service Summary Form\"/>
    </mc:Choice>
  </mc:AlternateContent>
  <xr:revisionPtr revIDLastSave="0" documentId="13_ncr:1_{6863AD1E-8F7B-40E1-912F-235DF388D1E9}" xr6:coauthVersionLast="47" xr6:coauthVersionMax="47" xr10:uidLastSave="{00000000-0000-0000-0000-000000000000}"/>
  <bookViews>
    <workbookView xWindow="-108" yWindow="-108" windowWidth="23256" windowHeight="12456" xr2:uid="{00000000-000D-0000-FFFF-FFFF00000000}"/>
  </bookViews>
  <sheets>
    <sheet name="SSF" sheetId="1" r:id="rId1"/>
    <sheet name="Reference" sheetId="2" r:id="rId2"/>
    <sheet name="Lookups and drop downs" sheetId="5" state="hidden" r:id="rId3"/>
  </sheets>
  <definedNames>
    <definedName name="ActivityLong">#REF!</definedName>
    <definedName name="ActivityShort">SSF!$C$6</definedName>
    <definedName name="BadActivity">Reference!$B$75</definedName>
    <definedName name="Break">Reference!$B$72</definedName>
    <definedName name="BudgetTotal">Reference!$D$55</definedName>
    <definedName name="DeptAddress">SSF!$I$9</definedName>
    <definedName name="DeptCity">SSF!$I$10</definedName>
    <definedName name="DeptContact">SSF!$I$11</definedName>
    <definedName name="DeptDate">SSF!$I$40</definedName>
    <definedName name="DeptEmail">SSF!$I$14</definedName>
    <definedName name="DeptFax">SSF!$I$13</definedName>
    <definedName name="DeptName">SSF!$I$39</definedName>
    <definedName name="DeptPhone">SSF!$I$12</definedName>
    <definedName name="DeptRegion">SSF!$I$8</definedName>
    <definedName name="Descr">SSF!$C$19:$D$31</definedName>
    <definedName name="DocID">SSF!$C$5</definedName>
    <definedName name="EndDate">SSF!$G$18:$G$31</definedName>
    <definedName name="Exp">SSF!$K$18:$K$31</definedName>
    <definedName name="FY">SSF!$J$3</definedName>
    <definedName name="LURPActivity">Reference!$B$55:$B$61</definedName>
    <definedName name="LURPMonths">Reference!$B$41:$B$51</definedName>
    <definedName name="MonthlyRP">SSF!$K$6</definedName>
    <definedName name="PagesUsed">Reference!$C$41</definedName>
    <definedName name="_xlnm.Print_Area" localSheetId="1">Reference!$B$2:$D$13</definedName>
    <definedName name="_xlnm.Print_Area" localSheetId="0">SSF!$A$1:$L$41</definedName>
    <definedName name="ProvAddr">SSF!$D$9</definedName>
    <definedName name="ProvContact">SSF!$D$11</definedName>
    <definedName name="ProvDate">SSF!$D$40</definedName>
    <definedName name="ProvEmail">SSF!$D$14</definedName>
    <definedName name="ProvFax">SSF!$D$13</definedName>
    <definedName name="Provider">SSF!$D$8</definedName>
    <definedName name="ProvName">SSF!$D$39</definedName>
    <definedName name="ProvPhone">SSF!$D$12</definedName>
    <definedName name="ProvVC">SSF!$D$15</definedName>
    <definedName name="Rate">SSF!$I$18:$I$31</definedName>
    <definedName name="ReadyPayWarnings">Reference!$B$69</definedName>
    <definedName name="RequestRP">SSF!$E$6</definedName>
    <definedName name="RPCalc">Reference!$B$66</definedName>
    <definedName name="RPMessage">SSF!$D$6</definedName>
    <definedName name="SigDate">SSF!$D$40</definedName>
    <definedName name="StartDate">SSF!$E$18:$E$31</definedName>
    <definedName name="TE1_1995235823_pagetransition" localSheetId="1">Reference!$E$16</definedName>
    <definedName name="Text15" localSheetId="0">SSF!$B$8</definedName>
    <definedName name="Text18" localSheetId="0">SSF!$B$9</definedName>
    <definedName name="Text21" localSheetId="0">SSF!$B$10</definedName>
    <definedName name="Text22" localSheetId="0">SSF!$B$11</definedName>
    <definedName name="Text24" localSheetId="0">SSF!$B$12</definedName>
    <definedName name="Text26" localSheetId="0">SSF!$B$13</definedName>
    <definedName name="Text28" localSheetId="0">SSF!$B$14</definedName>
    <definedName name="Text49" localSheetId="0">SSF!$F$11</definedName>
    <definedName name="Text51" localSheetId="0">SSF!$F$9</definedName>
    <definedName name="Text53" localSheetId="0">SSF!$F$10</definedName>
    <definedName name="Text58" localSheetId="0">SSF!$F$12</definedName>
    <definedName name="Text60" localSheetId="0">SSF!$F$14</definedName>
    <definedName name="Text88" localSheetId="0">SSF!$B$39</definedName>
    <definedName name="Text92" localSheetId="0">SSF!$B$40</definedName>
    <definedName name="Text93" localSheetId="0">SSF!$H$39</definedName>
    <definedName name="Text95" localSheetId="0">SSF!$H$40</definedName>
    <definedName name="UNits">SSF!$H$18:$H$31</definedName>
    <definedName name="UnitType">SSF!$J$18:$J$31</definedName>
    <definedName name="Version">SSF!$B$18:$B$31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 l="1"/>
  <c r="H34" i="1"/>
  <c r="I39" i="1"/>
  <c r="I9" i="1"/>
  <c r="I14" i="1"/>
  <c r="I13" i="1"/>
  <c r="I12" i="1"/>
  <c r="I11" i="1"/>
  <c r="I10" i="1"/>
  <c r="K31" i="1" l="1"/>
  <c r="K32" i="1"/>
  <c r="K33" i="1"/>
  <c r="K20" i="1"/>
  <c r="K21" i="1"/>
  <c r="K22" i="1"/>
  <c r="K23" i="1"/>
  <c r="K24" i="1"/>
  <c r="K25" i="1"/>
  <c r="K26" i="1"/>
  <c r="K27" i="1"/>
  <c r="K28" i="1"/>
  <c r="K29" i="1"/>
  <c r="K30" i="1"/>
  <c r="K18" i="1"/>
  <c r="K34" i="1" l="1"/>
  <c r="V33" i="1"/>
  <c r="V32" i="1"/>
  <c r="V31" i="1"/>
  <c r="V30" i="1"/>
  <c r="V29" i="1"/>
  <c r="V28" i="1"/>
  <c r="V27" i="1"/>
  <c r="V26" i="1"/>
  <c r="V25" i="1"/>
  <c r="V24" i="1"/>
  <c r="V23" i="1"/>
  <c r="V22" i="1"/>
  <c r="V21" i="1"/>
  <c r="V20" i="1"/>
  <c r="V19" i="1"/>
  <c r="V18" i="1"/>
  <c r="B20" i="1" l="1"/>
  <c r="B21" i="1" s="1"/>
  <c r="B22" i="1" s="1"/>
  <c r="B23" i="1" s="1"/>
  <c r="B72" i="2"/>
  <c r="B75" i="2"/>
  <c r="B66" i="2"/>
  <c r="I6" i="1" l="1"/>
  <c r="B24" i="1"/>
  <c r="D55" i="2"/>
  <c r="B69" i="2" s="1"/>
  <c r="B25" i="1" l="1"/>
  <c r="B26" i="1" s="1"/>
  <c r="B27" i="1" s="1"/>
  <c r="B28" i="1" l="1"/>
  <c r="B29" i="1" l="1"/>
  <c r="B30" i="1" l="1"/>
  <c r="B31" i="1" l="1"/>
  <c r="B32" i="1" s="1"/>
  <c r="B33" i="1" s="1"/>
</calcChain>
</file>

<file path=xl/sharedStrings.xml><?xml version="1.0" encoding="utf-8"?>
<sst xmlns="http://schemas.openxmlformats.org/spreadsheetml/2006/main" count="195" uniqueCount="154">
  <si>
    <t>Department Information</t>
  </si>
  <si>
    <t>Contact Person:      </t>
  </si>
  <si>
    <t>Version  #</t>
  </si>
  <si>
    <t>Brief Description</t>
  </si>
  <si>
    <t>Dates of Service</t>
  </si>
  <si>
    <t>Number of Units</t>
  </si>
  <si>
    <t xml:space="preserve">Unit Rate </t>
  </si>
  <si>
    <t>Unit Type</t>
  </si>
  <si>
    <t>Initial</t>
  </si>
  <si>
    <t>Budget Total</t>
  </si>
  <si>
    <t>Printed Name:      </t>
  </si>
  <si>
    <t xml:space="preserve">For the  Department </t>
  </si>
  <si>
    <t>-</t>
  </si>
  <si>
    <t>For the Provider</t>
  </si>
  <si>
    <t xml:space="preserve">    Provider Information</t>
  </si>
  <si>
    <t>Activity Code:</t>
  </si>
  <si>
    <t>Vendor Code:</t>
  </si>
  <si>
    <t>RFR #</t>
  </si>
  <si>
    <t>Description</t>
  </si>
  <si>
    <t>Master Agreement Number</t>
  </si>
  <si>
    <t>Family Support Servcies</t>
  </si>
  <si>
    <t>Estimated Expenditure</t>
  </si>
  <si>
    <t>AWC-19</t>
  </si>
  <si>
    <t>Adult Long Term Residential - Operational</t>
  </si>
  <si>
    <t>Adult Long Term Residential - Occupancy</t>
  </si>
  <si>
    <t>DDSAWC19000000000000</t>
  </si>
  <si>
    <t>Shared Living (Placement Services)</t>
  </si>
  <si>
    <t>This Service Summary Form incorporates attached documents and is an estimate of numbers of units and unit rate(s) for the fiscal year.  The Estimated Expenditure Amount is an estimate of the total number of units and funding at agreed upon rates that the Department currently anticipates purchasing from the Provider. The actual expenditure amount will depend on the number of units that are authorized and expended  up to the Estimated Expenditure Amount. This engagement is subject to change during the fiscal year as necessary.</t>
  </si>
  <si>
    <t>Lu RP Months</t>
  </si>
  <si>
    <t>Department of Developmental Services</t>
  </si>
  <si>
    <t>Shared Living</t>
  </si>
  <si>
    <t>Adult Long Term Residential</t>
  </si>
  <si>
    <t>Community Based Day Supports</t>
  </si>
  <si>
    <t>Group Supported Employment</t>
  </si>
  <si>
    <t>Day Habilitation Supplements</t>
  </si>
  <si>
    <t>ALTR Occupancy</t>
  </si>
  <si>
    <t>Individual Home Supports</t>
  </si>
  <si>
    <t>LURPActivity</t>
  </si>
  <si>
    <t>Break formula</t>
  </si>
  <si>
    <t>RPCalc</t>
  </si>
  <si>
    <t>Ready pay warnings</t>
  </si>
  <si>
    <t xml:space="preserve">Standard master agreement numbers are listed in the reference tab.  </t>
  </si>
  <si>
    <t>Doc ID:</t>
  </si>
  <si>
    <t>Bad Activity</t>
  </si>
  <si>
    <r>
      <t>Provider Name:</t>
    </r>
    <r>
      <rPr>
        <sz val="9"/>
        <rFont val="Calibri"/>
        <family val="2"/>
      </rPr>
      <t xml:space="preserve">       </t>
    </r>
  </si>
  <si>
    <r>
      <t xml:space="preserve">Region: </t>
    </r>
    <r>
      <rPr>
        <sz val="9"/>
        <rFont val="Calibri"/>
        <family val="2"/>
      </rPr>
      <t>     </t>
    </r>
  </si>
  <si>
    <r>
      <t>Address:</t>
    </r>
    <r>
      <rPr>
        <sz val="9"/>
        <rFont val="Calibri"/>
        <family val="2"/>
      </rPr>
      <t xml:space="preserve">      </t>
    </r>
  </si>
  <si>
    <r>
      <t>Address:</t>
    </r>
    <r>
      <rPr>
        <sz val="9"/>
        <rFont val="Calibri"/>
        <family val="2"/>
      </rPr>
      <t xml:space="preserve">      </t>
    </r>
  </si>
  <si>
    <r>
      <t xml:space="preserve"> City, State, Zip:</t>
    </r>
    <r>
      <rPr>
        <sz val="9"/>
        <rFont val="Calibri"/>
        <family val="2"/>
      </rPr>
      <t xml:space="preserve">                   </t>
    </r>
  </si>
  <si>
    <r>
      <t>City, State, Zip:</t>
    </r>
    <r>
      <rPr>
        <sz val="9"/>
        <rFont val="Calibri"/>
        <family val="2"/>
      </rPr>
      <t xml:space="preserve">      </t>
    </r>
  </si>
  <si>
    <r>
      <t xml:space="preserve"> Contact Person:</t>
    </r>
    <r>
      <rPr>
        <sz val="9"/>
        <rFont val="Calibri"/>
        <family val="2"/>
      </rPr>
      <t xml:space="preserve">      </t>
    </r>
  </si>
  <si>
    <r>
      <t xml:space="preserve"> Telephone:</t>
    </r>
    <r>
      <rPr>
        <sz val="9"/>
        <rFont val="Calibri"/>
        <family val="2"/>
      </rPr>
      <t xml:space="preserve">      </t>
    </r>
  </si>
  <si>
    <r>
      <t>Telephone:</t>
    </r>
    <r>
      <rPr>
        <sz val="9"/>
        <rFont val="Calibri"/>
        <family val="2"/>
      </rPr>
      <t xml:space="preserve">      </t>
    </r>
  </si>
  <si>
    <r>
      <t xml:space="preserve"> Fax:</t>
    </r>
    <r>
      <rPr>
        <sz val="9"/>
        <rFont val="Calibri"/>
        <family val="2"/>
      </rPr>
      <t xml:space="preserve">      </t>
    </r>
  </si>
  <si>
    <r>
      <t xml:space="preserve">Fax:  </t>
    </r>
    <r>
      <rPr>
        <sz val="9"/>
        <rFont val="Calibri"/>
        <family val="2"/>
      </rPr>
      <t>     </t>
    </r>
  </si>
  <si>
    <r>
      <t xml:space="preserve"> Email:</t>
    </r>
    <r>
      <rPr>
        <sz val="9"/>
        <rFont val="Calibri"/>
        <family val="2"/>
      </rPr>
      <t xml:space="preserve">      </t>
    </r>
  </si>
  <si>
    <r>
      <t>Email:</t>
    </r>
    <r>
      <rPr>
        <sz val="9"/>
        <rFont val="Calibri"/>
        <family val="2"/>
      </rPr>
      <t xml:space="preserve">      </t>
    </r>
  </si>
  <si>
    <t xml:space="preserve">Master Agreement: </t>
  </si>
  <si>
    <t>Totals:</t>
  </si>
  <si>
    <t>Reimburse-ment Unit of Service</t>
  </si>
  <si>
    <t>Transaction</t>
  </si>
  <si>
    <t>Month</t>
  </si>
  <si>
    <t>Unit Type*</t>
  </si>
  <si>
    <t>Minutes</t>
  </si>
  <si>
    <t>Days</t>
  </si>
  <si>
    <t>Encounter</t>
  </si>
  <si>
    <t>Trip</t>
  </si>
  <si>
    <t>Hours</t>
  </si>
  <si>
    <t>3253 Hour</t>
  </si>
  <si>
    <t>Day</t>
  </si>
  <si>
    <r>
      <t>Date:</t>
    </r>
    <r>
      <rPr>
        <sz val="9"/>
        <rFont val="Calibri"/>
        <family val="2"/>
      </rPr>
      <t xml:space="preserve">      </t>
    </r>
  </si>
  <si>
    <r>
      <t>Printed Name:</t>
    </r>
    <r>
      <rPr>
        <sz val="9"/>
        <rFont val="Calibri"/>
        <family val="2"/>
      </rPr>
      <t xml:space="preserve">      </t>
    </r>
  </si>
  <si>
    <t xml:space="preserve">                 Service Summary Form</t>
  </si>
  <si>
    <t>FY:</t>
  </si>
  <si>
    <t>Activity Codes Eligible for Ready Pay</t>
  </si>
  <si>
    <t>To be eligible for Ready Pay:</t>
  </si>
  <si>
    <t>Hour</t>
  </si>
  <si>
    <t>Other</t>
  </si>
  <si>
    <t>2) The activity code must be on the list above unless exception granted</t>
  </si>
  <si>
    <t>CT-18</t>
  </si>
  <si>
    <t>Clinical Team</t>
  </si>
  <si>
    <t>Test FY21 Unit Number entry</t>
  </si>
  <si>
    <t xml:space="preserve">1) Contracts must have been on Ready Pay in FY20.  </t>
  </si>
  <si>
    <t>Signature:</t>
  </si>
  <si>
    <t xml:space="preserve">Signature: </t>
  </si>
  <si>
    <t>Ready Pay Y/N</t>
  </si>
  <si>
    <t>Y</t>
  </si>
  <si>
    <t>N</t>
  </si>
  <si>
    <t>Regional Contract Managers</t>
  </si>
  <si>
    <t>Kimberly A. Anderson</t>
  </si>
  <si>
    <t xml:space="preserve">Lisa Chevalier </t>
  </si>
  <si>
    <t>Linda Glaude</t>
  </si>
  <si>
    <t>Patrice Magesky</t>
  </si>
  <si>
    <t>Central West</t>
  </si>
  <si>
    <t>Southeast</t>
  </si>
  <si>
    <t>Metro</t>
  </si>
  <si>
    <t>Northeast</t>
  </si>
  <si>
    <t>Region</t>
  </si>
  <si>
    <t>kimberly.a.anderson@mass.gov</t>
  </si>
  <si>
    <t>lisa.chevalier@mass.gov</t>
  </si>
  <si>
    <t>linda.glaude@mass.gov</t>
  </si>
  <si>
    <t>patrice.magesky@mass.gov</t>
  </si>
  <si>
    <t>(978) 774-5000</t>
  </si>
  <si>
    <t>One Federal Street, Building 111-2</t>
  </si>
  <si>
    <t>Springfield, MA 01105</t>
  </si>
  <si>
    <t>Waltham, MA 02452</t>
  </si>
  <si>
    <t>465 Waverly Oaks Road, Suite 120</t>
  </si>
  <si>
    <t>(413) 205-0800</t>
  </si>
  <si>
    <t>(413) 205-1604</t>
  </si>
  <si>
    <t>(781) 314-7579</t>
  </si>
  <si>
    <t>Hathorne, MA 01937</t>
  </si>
  <si>
    <t>Hogan Regional Center, 450 Maple St</t>
  </si>
  <si>
    <t>(978) 739-0410</t>
  </si>
  <si>
    <t>Middleboro, MA 02346</t>
  </si>
  <si>
    <t>151 Campanelli Drive , Suite B</t>
  </si>
  <si>
    <t>(508) 866-5000</t>
  </si>
  <si>
    <t>(617) 727-7822</t>
  </si>
  <si>
    <t>Fiscal Year</t>
  </si>
  <si>
    <t>**Nita - Contracts Analyst - retirement year</t>
  </si>
  <si>
    <t>ALTR-24</t>
  </si>
  <si>
    <t>FSS-21</t>
  </si>
  <si>
    <t>Shared Living - 25</t>
  </si>
  <si>
    <t>CCAT-26</t>
  </si>
  <si>
    <t>Clinical Consultation, Assessment &amp; Treatment Services</t>
  </si>
  <si>
    <t>Master Agreement List as of April 2025</t>
  </si>
  <si>
    <t>DDSADULTLONGRESID(A-L,M-Z)</t>
  </si>
  <si>
    <t>DDSFAMILYSUPPORT2100</t>
  </si>
  <si>
    <t>DDSSHAREDLIVING25(A-L, M-Z)</t>
  </si>
  <si>
    <t>DDSCLINCONSULTREAT26</t>
  </si>
  <si>
    <t>Signatures</t>
  </si>
  <si>
    <t>Kim A. Anderson</t>
  </si>
  <si>
    <t>Kimberly Anderson</t>
  </si>
  <si>
    <t>Kerrilynne Phillips</t>
  </si>
  <si>
    <t>L. Glaude</t>
  </si>
  <si>
    <t>Lisa Chevalier</t>
  </si>
  <si>
    <t>Lesley Boretti</t>
  </si>
  <si>
    <t>Printed Names</t>
  </si>
  <si>
    <t>Amanda Maniaci</t>
  </si>
  <si>
    <t>(781) 314-7527</t>
  </si>
  <si>
    <t>Agency With Choice Admin Fee</t>
  </si>
  <si>
    <t>19DDSCLINICALREVIEW0</t>
  </si>
  <si>
    <t>DDS/DMH ICWAS-24</t>
  </si>
  <si>
    <t xml:space="preserve">Intensive Community Support Wrap Services </t>
  </si>
  <si>
    <t>DDSASDINTENCOMMWAS24</t>
  </si>
  <si>
    <t>FMS-24</t>
  </si>
  <si>
    <t>Fiscal Intermediary Processing Fee</t>
  </si>
  <si>
    <t>Cultural Linguistic Family Support Centers</t>
  </si>
  <si>
    <t>ABI - Shared Living</t>
  </si>
  <si>
    <t>SSQUAL-23</t>
  </si>
  <si>
    <t xml:space="preserve">Site Based Respite  (Planned, for adults) </t>
  </si>
  <si>
    <t>DDS23SSQUAL(A-G,H-M,N-Z)000000</t>
  </si>
  <si>
    <t>Updated: 7/10/2025</t>
  </si>
  <si>
    <r>
      <t>*If you do not see the RFR you're looking for, go to the Matrix on our website - scroll down to "</t>
    </r>
    <r>
      <rPr>
        <b/>
        <u/>
        <sz val="9"/>
        <rFont val="Calibri"/>
        <family val="2"/>
        <scheme val="minor"/>
      </rPr>
      <t>DDS Activity Code Matrix</t>
    </r>
    <r>
      <rPr>
        <sz val="9"/>
        <rFont val="Calibri"/>
        <family val="2"/>
        <scheme val="minor"/>
      </rPr>
      <t xml:space="preserve">": </t>
    </r>
  </si>
  <si>
    <t xml:space="preserve">https://www.mass.gov/lists/dds-contracts-information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</si>
</sst>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164" formatCode="&quot;$&quot;#,##0.00"/>
    <numFmt numFmtId="165" formatCode="&quot;$&quot;#,##0"/>
    <numFmt numFmtId="166" formatCode="mm/dd/yy;@"/>
    <numFmt numFmtId="167" formatCode="[&lt;=9999999]\ ###\-####;[&lt;=9999999999]\(###\)\ ###\-####;\(###\)\ ###\-####\ \x##\ "/>
  </numFmts>
  <fonts count="32" x14ac:knownFonts="1">
    <font>
      <sz val="10"/>
      <name val="Arial"/>
    </font>
    <font>
      <sz val="8"/>
      <name val="Arial"/>
      <family val="2"/>
    </font>
    <font>
      <u/>
      <sz val="10"/>
      <color indexed="12"/>
      <name val="Arial"/>
      <family val="2"/>
    </font>
    <font>
      <sz val="10"/>
      <name val="Arial"/>
      <family val="2"/>
    </font>
    <font>
      <sz val="9"/>
      <name val="Calibri"/>
      <family val="2"/>
    </font>
    <font>
      <sz val="11"/>
      <color theme="1"/>
      <name val="Calibri"/>
      <family val="2"/>
      <scheme val="minor"/>
    </font>
    <font>
      <sz val="10"/>
      <name val="Calibri"/>
      <family val="2"/>
      <scheme val="minor"/>
    </font>
    <font>
      <sz val="13"/>
      <name val="Calibri"/>
      <family val="2"/>
      <scheme val="minor"/>
    </font>
    <font>
      <b/>
      <sz val="13"/>
      <name val="Calibri"/>
      <family val="2"/>
      <scheme val="minor"/>
    </font>
    <font>
      <b/>
      <sz val="9"/>
      <name val="Calibri"/>
      <family val="2"/>
      <scheme val="minor"/>
    </font>
    <font>
      <b/>
      <sz val="10"/>
      <name val="Calibri"/>
      <family val="2"/>
      <scheme val="minor"/>
    </font>
    <font>
      <b/>
      <sz val="12"/>
      <name val="Calibri"/>
      <family val="2"/>
      <scheme val="minor"/>
    </font>
    <font>
      <sz val="9"/>
      <name val="Calibri"/>
      <family val="2"/>
      <scheme val="minor"/>
    </font>
    <font>
      <b/>
      <sz val="8"/>
      <name val="Calibri"/>
      <family val="2"/>
      <scheme val="minor"/>
    </font>
    <font>
      <sz val="8"/>
      <name val="Calibri"/>
      <family val="2"/>
      <scheme val="minor"/>
    </font>
    <font>
      <b/>
      <sz val="9"/>
      <color rgb="FFFF0000"/>
      <name val="Calibri"/>
      <family val="2"/>
      <scheme val="minor"/>
    </font>
    <font>
      <sz val="10"/>
      <color theme="0" tint="-0.499984740745262"/>
      <name val="Calibri"/>
      <family val="2"/>
      <scheme val="minor"/>
    </font>
    <font>
      <sz val="10"/>
      <color theme="0" tint="-0.499984740745262"/>
      <name val="Arial"/>
      <family val="2"/>
    </font>
    <font>
      <b/>
      <sz val="8"/>
      <color theme="0" tint="-0.499984740745262"/>
      <name val="Calibri"/>
      <family val="2"/>
      <scheme val="minor"/>
    </font>
    <font>
      <sz val="10"/>
      <color indexed="8"/>
      <name val="Arial"/>
      <family val="2"/>
    </font>
    <font>
      <b/>
      <sz val="10"/>
      <color rgb="FF00B0F0"/>
      <name val="Calibri"/>
      <family val="2"/>
      <scheme val="minor"/>
    </font>
    <font>
      <b/>
      <sz val="10"/>
      <name val="Arial"/>
      <family val="2"/>
    </font>
    <font>
      <sz val="10"/>
      <color rgb="FF141414"/>
      <name val="Arial"/>
      <family val="2"/>
    </font>
    <font>
      <b/>
      <sz val="14"/>
      <name val="Arial"/>
      <family val="2"/>
    </font>
    <font>
      <b/>
      <i/>
      <sz val="10"/>
      <name val="Calibri"/>
      <family val="2"/>
      <scheme val="minor"/>
    </font>
    <font>
      <b/>
      <i/>
      <sz val="10"/>
      <name val="Arial"/>
      <family val="2"/>
    </font>
    <font>
      <sz val="10"/>
      <name val="Lucida Handwriting"/>
      <family val="4"/>
    </font>
    <font>
      <b/>
      <sz val="10"/>
      <color rgb="FF0070C0"/>
      <name val="Lucida Handwriting"/>
      <family val="4"/>
    </font>
    <font>
      <b/>
      <i/>
      <sz val="14"/>
      <name val="Calibri"/>
      <family val="2"/>
      <scheme val="minor"/>
    </font>
    <font>
      <i/>
      <sz val="14"/>
      <name val="Calibri"/>
      <family val="2"/>
      <scheme val="minor"/>
    </font>
    <font>
      <u/>
      <sz val="9"/>
      <color indexed="12"/>
      <name val="Arial"/>
      <family val="2"/>
    </font>
    <font>
      <b/>
      <u/>
      <sz val="9"/>
      <name val="Calibri"/>
      <family val="2"/>
      <scheme val="minor"/>
    </font>
  </fonts>
  <fills count="13">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ECC94"/>
        <bgColor indexed="64"/>
      </patternFill>
    </fill>
    <fill>
      <patternFill patternType="solid">
        <fgColor rgb="FFE7E168"/>
        <bgColor indexed="64"/>
      </patternFill>
    </fill>
    <fill>
      <patternFill patternType="solid">
        <fgColor theme="2" tint="-9.9978637043366805E-2"/>
        <bgColor indexed="64"/>
      </patternFill>
    </fill>
    <fill>
      <patternFill patternType="gray0625">
        <bgColor theme="0" tint="-4.9989318521683403E-2"/>
      </patternFill>
    </fill>
    <fill>
      <patternFill patternType="solid">
        <fgColor theme="6" tint="0.59999389629810485"/>
        <bgColor indexed="64"/>
      </patternFill>
    </fill>
  </fills>
  <borders count="54">
    <border>
      <left/>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bottom style="thick">
        <color indexed="64"/>
      </bottom>
      <diagonal/>
    </border>
    <border>
      <left/>
      <right style="thick">
        <color indexed="64"/>
      </right>
      <top/>
      <bottom style="thick">
        <color indexed="64"/>
      </bottom>
      <diagonal/>
    </border>
    <border>
      <left/>
      <right style="medium">
        <color indexed="64"/>
      </right>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indexed="64"/>
      </top>
      <bottom style="dashed">
        <color indexed="64"/>
      </bottom>
      <diagonal/>
    </border>
    <border>
      <left/>
      <right/>
      <top style="dash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top style="medium">
        <color indexed="64"/>
      </top>
      <bottom style="thin">
        <color indexed="64"/>
      </bottom>
      <diagonal/>
    </border>
    <border>
      <left style="thin">
        <color auto="1"/>
      </left>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bottom style="medium">
        <color indexed="64"/>
      </bottom>
      <diagonal/>
    </border>
  </borders>
  <cellStyleXfs count="39">
    <xf numFmtId="0" fontId="0" fillId="0" borderId="0"/>
    <xf numFmtId="0" fontId="2" fillId="0" borderId="0" applyNumberFormat="0" applyFill="0" applyBorder="0" applyAlignment="0" applyProtection="0">
      <alignment vertical="top"/>
      <protection locked="0"/>
    </xf>
    <xf numFmtId="0" fontId="3" fillId="0" borderId="0" applyBorder="0"/>
    <xf numFmtId="0" fontId="3" fillId="0" borderId="0"/>
    <xf numFmtId="0" fontId="3" fillId="0" borderId="0"/>
    <xf numFmtId="0" fontId="19"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3" fillId="0" borderId="0" applyBorder="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cellStyleXfs>
  <cellXfs count="214">
    <xf numFmtId="0" fontId="0" fillId="0" borderId="0" xfId="0"/>
    <xf numFmtId="0" fontId="3" fillId="0" borderId="0" xfId="0" applyFont="1"/>
    <xf numFmtId="0" fontId="6" fillId="0" borderId="0" xfId="0" applyFont="1"/>
    <xf numFmtId="0" fontId="6" fillId="0" borderId="0" xfId="0" applyFont="1" applyAlignment="1">
      <alignment horizontal="center"/>
    </xf>
    <xf numFmtId="0" fontId="9" fillId="0" borderId="4" xfId="0" applyFont="1" applyBorder="1" applyAlignment="1">
      <alignment horizontal="center" vertical="center" wrapText="1"/>
    </xf>
    <xf numFmtId="0" fontId="10" fillId="4" borderId="2" xfId="0" applyFont="1" applyFill="1" applyBorder="1" applyAlignment="1" applyProtection="1">
      <alignment horizontal="center" vertical="center"/>
      <protection locked="0"/>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15" fillId="0" borderId="0" xfId="0" applyFont="1" applyAlignment="1">
      <alignment horizontal="center" wrapText="1"/>
    </xf>
    <xf numFmtId="0" fontId="10" fillId="0" borderId="0" xfId="0" applyFont="1"/>
    <xf numFmtId="0" fontId="14" fillId="0" borderId="10" xfId="13" applyFont="1" applyBorder="1" applyAlignment="1">
      <alignment horizontal="center" vertical="center"/>
    </xf>
    <xf numFmtId="164" fontId="14" fillId="9" borderId="10" xfId="13" applyNumberFormat="1" applyFont="1" applyFill="1" applyBorder="1" applyAlignment="1">
      <alignment horizontal="center" vertical="center"/>
    </xf>
    <xf numFmtId="0" fontId="14" fillId="7" borderId="10" xfId="13" applyFont="1" applyFill="1" applyBorder="1" applyAlignment="1">
      <alignment horizontal="center" vertical="center"/>
    </xf>
    <xf numFmtId="0" fontId="14" fillId="8" borderId="10" xfId="13" applyFont="1" applyFill="1" applyBorder="1" applyAlignment="1">
      <alignment horizontal="center" vertical="center"/>
    </xf>
    <xf numFmtId="0" fontId="9" fillId="0" borderId="10" xfId="13" applyFont="1" applyBorder="1" applyAlignment="1">
      <alignment horizontal="center" vertical="top"/>
    </xf>
    <xf numFmtId="0" fontId="14" fillId="6" borderId="46" xfId="13" applyFont="1" applyFill="1" applyBorder="1" applyAlignment="1">
      <alignment horizontal="center" vertical="center"/>
    </xf>
    <xf numFmtId="164" fontId="14" fillId="10" borderId="0" xfId="13" applyNumberFormat="1" applyFont="1" applyFill="1" applyBorder="1" applyAlignment="1">
      <alignment horizontal="center" vertical="center"/>
    </xf>
    <xf numFmtId="166" fontId="6" fillId="4" borderId="11" xfId="0" applyNumberFormat="1" applyFont="1" applyFill="1" applyBorder="1" applyAlignment="1" applyProtection="1">
      <alignment horizontal="center" vertical="center" wrapText="1"/>
      <protection locked="0"/>
    </xf>
    <xf numFmtId="166" fontId="6" fillId="4" borderId="12" xfId="0" applyNumberFormat="1" applyFont="1" applyFill="1" applyBorder="1" applyAlignment="1" applyProtection="1">
      <alignment horizontal="center" vertical="center" wrapText="1"/>
      <protection locked="0"/>
    </xf>
    <xf numFmtId="7" fontId="6" fillId="4" borderId="6" xfId="0" applyNumberFormat="1" applyFont="1" applyFill="1" applyBorder="1" applyAlignment="1" applyProtection="1">
      <alignment horizontal="right" vertical="center" wrapText="1"/>
      <protection locked="0"/>
    </xf>
    <xf numFmtId="0" fontId="11" fillId="5" borderId="8" xfId="0" applyFont="1" applyFill="1" applyBorder="1" applyAlignment="1">
      <alignment horizontal="center" vertical="center" wrapText="1"/>
    </xf>
    <xf numFmtId="0" fontId="10" fillId="0" borderId="5" xfId="0" applyFont="1" applyBorder="1" applyAlignment="1">
      <alignment horizontal="center" vertical="center" wrapText="1"/>
    </xf>
    <xf numFmtId="7" fontId="10" fillId="0" borderId="7" xfId="0" applyNumberFormat="1" applyFont="1" applyBorder="1" applyAlignment="1">
      <alignment horizontal="right" vertical="center" wrapText="1"/>
    </xf>
    <xf numFmtId="0" fontId="12" fillId="4" borderId="6" xfId="0" applyFont="1" applyFill="1" applyBorder="1" applyAlignment="1" applyProtection="1">
      <alignment horizontal="center" vertical="center" wrapText="1"/>
      <protection locked="0"/>
    </xf>
    <xf numFmtId="0" fontId="6" fillId="11" borderId="11" xfId="0" applyFont="1" applyFill="1" applyBorder="1" applyAlignment="1">
      <alignment horizontal="right" vertical="center" wrapText="1"/>
    </xf>
    <xf numFmtId="0" fontId="6" fillId="11" borderId="12" xfId="0" applyFont="1" applyFill="1" applyBorder="1" applyAlignment="1">
      <alignment horizontal="center" vertical="center" wrapText="1"/>
    </xf>
    <xf numFmtId="0" fontId="8" fillId="4" borderId="25" xfId="0" applyFont="1" applyFill="1" applyBorder="1" applyAlignment="1">
      <alignment horizontal="right" vertical="center"/>
    </xf>
    <xf numFmtId="0" fontId="20" fillId="0" borderId="0" xfId="0" applyFont="1" applyAlignment="1">
      <alignment horizontal="right"/>
    </xf>
    <xf numFmtId="0" fontId="6" fillId="0" borderId="0" xfId="0" applyFont="1" applyAlignment="1">
      <alignment horizontal="right"/>
    </xf>
    <xf numFmtId="8" fontId="6" fillId="0" borderId="0" xfId="0" applyNumberFormat="1" applyFont="1"/>
    <xf numFmtId="0" fontId="10" fillId="2" borderId="10" xfId="4" applyFont="1" applyFill="1" applyBorder="1" applyAlignment="1">
      <alignment horizontal="center" vertical="top" wrapText="1"/>
    </xf>
    <xf numFmtId="14" fontId="14" fillId="0" borderId="10" xfId="38" applyNumberFormat="1" applyFont="1" applyBorder="1" applyAlignment="1">
      <alignment horizontal="center"/>
    </xf>
    <xf numFmtId="0" fontId="6" fillId="3" borderId="0" xfId="0" applyFont="1" applyFill="1" applyAlignment="1">
      <alignment horizontal="right"/>
    </xf>
    <xf numFmtId="0" fontId="6" fillId="3" borderId="0" xfId="0" applyFont="1" applyFill="1" applyAlignment="1">
      <alignment horizontal="left"/>
    </xf>
    <xf numFmtId="0" fontId="20" fillId="0" borderId="0" xfId="0" applyFont="1" applyAlignment="1">
      <alignment horizontal="center"/>
    </xf>
    <xf numFmtId="0" fontId="6" fillId="3" borderId="0" xfId="0" applyFont="1" applyFill="1"/>
    <xf numFmtId="0" fontId="12" fillId="0" borderId="0" xfId="0" applyFont="1"/>
    <xf numFmtId="0" fontId="6" fillId="0" borderId="0" xfId="0" applyFont="1" applyAlignment="1">
      <alignment horizontal="left" indent="1"/>
    </xf>
    <xf numFmtId="0" fontId="12" fillId="0" borderId="47" xfId="0" applyFont="1" applyBorder="1"/>
    <xf numFmtId="0" fontId="12" fillId="0" borderId="24" xfId="0" applyFont="1" applyBorder="1" applyProtection="1">
      <protection locked="0"/>
    </xf>
    <xf numFmtId="0" fontId="12" fillId="0" borderId="17" xfId="0" applyFont="1" applyBorder="1"/>
    <xf numFmtId="0" fontId="0" fillId="0" borderId="0" xfId="0" applyAlignment="1">
      <alignment horizontal="left" indent="2"/>
    </xf>
    <xf numFmtId="0" fontId="9" fillId="0" borderId="47" xfId="0" applyFont="1" applyBorder="1" applyAlignment="1">
      <alignment horizontal="center"/>
    </xf>
    <xf numFmtId="0" fontId="9" fillId="0" borderId="24" xfId="0" applyFont="1" applyBorder="1" applyAlignment="1">
      <alignment horizontal="center"/>
    </xf>
    <xf numFmtId="0" fontId="12" fillId="0" borderId="24" xfId="0" applyFont="1" applyBorder="1"/>
    <xf numFmtId="0" fontId="6" fillId="0" borderId="47" xfId="0" applyFont="1" applyBorder="1" applyAlignment="1">
      <alignment horizontal="left"/>
    </xf>
    <xf numFmtId="0" fontId="6" fillId="0" borderId="24" xfId="0" applyFont="1" applyBorder="1"/>
    <xf numFmtId="0" fontId="12" fillId="0" borderId="47" xfId="0" applyFont="1" applyBorder="1" applyAlignment="1">
      <alignment horizontal="center"/>
    </xf>
    <xf numFmtId="0" fontId="10" fillId="0" borderId="5" xfId="0" applyFont="1" applyBorder="1" applyAlignment="1">
      <alignment horizontal="right" vertical="center" wrapText="1" indent="1"/>
    </xf>
    <xf numFmtId="0" fontId="14" fillId="0" borderId="0" xfId="0" applyFont="1" applyAlignment="1">
      <alignment wrapText="1"/>
    </xf>
    <xf numFmtId="40" fontId="10" fillId="0" borderId="6" xfId="0" applyNumberFormat="1" applyFont="1" applyBorder="1" applyAlignment="1">
      <alignment horizontal="right" vertical="center" wrapText="1" indent="1"/>
    </xf>
    <xf numFmtId="38" fontId="6" fillId="4" borderId="9" xfId="0" applyNumberFormat="1" applyFont="1" applyFill="1" applyBorder="1" applyAlignment="1" applyProtection="1">
      <alignment horizontal="right" vertical="center" wrapText="1" indent="1"/>
      <protection locked="0"/>
    </xf>
    <xf numFmtId="38" fontId="6" fillId="4" borderId="13" xfId="0" applyNumberFormat="1" applyFont="1" applyFill="1" applyBorder="1" applyAlignment="1" applyProtection="1">
      <alignment horizontal="right" vertical="center" wrapText="1" indent="1"/>
      <protection locked="0"/>
    </xf>
    <xf numFmtId="0" fontId="10" fillId="0" borderId="23" xfId="0" applyFont="1" applyBorder="1" applyAlignment="1" applyProtection="1">
      <alignment horizontal="left" vertical="top" wrapText="1" indent="1"/>
      <protection locked="0"/>
    </xf>
    <xf numFmtId="0" fontId="6" fillId="0" borderId="0" xfId="0" applyFont="1" applyProtection="1">
      <protection locked="0"/>
    </xf>
    <xf numFmtId="0" fontId="0" fillId="0" borderId="10" xfId="0" applyBorder="1" applyAlignment="1">
      <alignment horizontal="center" vertical="center"/>
    </xf>
    <xf numFmtId="0" fontId="21" fillId="0" borderId="10" xfId="0" applyFont="1" applyBorder="1" applyAlignment="1">
      <alignment horizontal="center" vertical="center"/>
    </xf>
    <xf numFmtId="0" fontId="3" fillId="0" borderId="10" xfId="0" applyFont="1" applyBorder="1"/>
    <xf numFmtId="0" fontId="22" fillId="0" borderId="10" xfId="0" applyFont="1" applyBorder="1"/>
    <xf numFmtId="0" fontId="3" fillId="0" borderId="10" xfId="0" applyFont="1" applyBorder="1" applyAlignment="1">
      <alignment horizontal="center" vertical="center"/>
    </xf>
    <xf numFmtId="0" fontId="3" fillId="0" borderId="10" xfId="0" applyFont="1" applyBorder="1" applyAlignment="1">
      <alignment vertical="center"/>
    </xf>
    <xf numFmtId="0" fontId="0" fillId="0" borderId="10" xfId="0" applyBorder="1"/>
    <xf numFmtId="0" fontId="9" fillId="0" borderId="49" xfId="0" applyFont="1" applyBorder="1" applyAlignment="1">
      <alignment horizontal="center" vertical="center" wrapText="1"/>
    </xf>
    <xf numFmtId="0" fontId="25" fillId="0" borderId="0" xfId="0" applyFont="1"/>
    <xf numFmtId="0" fontId="12" fillId="0" borderId="14" xfId="0" applyFont="1" applyBorder="1"/>
    <xf numFmtId="0" fontId="12" fillId="0" borderId="15" xfId="0" applyFont="1" applyBorder="1"/>
    <xf numFmtId="0" fontId="12" fillId="0" borderId="16" xfId="0" applyFont="1" applyBorder="1" applyProtection="1">
      <protection locked="0"/>
    </xf>
    <xf numFmtId="0" fontId="12" fillId="0" borderId="18" xfId="0" applyFont="1" applyBorder="1" applyProtection="1">
      <protection locked="0"/>
    </xf>
    <xf numFmtId="8" fontId="6" fillId="4" borderId="7" xfId="0" applyNumberFormat="1" applyFont="1" applyFill="1" applyBorder="1" applyAlignment="1">
      <alignment horizontal="right" vertical="center" wrapText="1"/>
    </xf>
    <xf numFmtId="0" fontId="9" fillId="0" borderId="47" xfId="0" applyFont="1" applyBorder="1"/>
    <xf numFmtId="0" fontId="9" fillId="0" borderId="0" xfId="0" applyFont="1"/>
    <xf numFmtId="0" fontId="9" fillId="0" borderId="24" xfId="0" applyFont="1" applyBorder="1"/>
    <xf numFmtId="0" fontId="10" fillId="4" borderId="4" xfId="0" applyFont="1" applyFill="1" applyBorder="1" applyAlignment="1" applyProtection="1">
      <alignment horizontal="center" vertical="center"/>
      <protection locked="0"/>
    </xf>
    <xf numFmtId="165" fontId="10" fillId="4" borderId="4" xfId="0" applyNumberFormat="1" applyFont="1" applyFill="1" applyBorder="1" applyAlignment="1" applyProtection="1">
      <alignment horizontal="center" vertical="center"/>
      <protection locked="0"/>
    </xf>
    <xf numFmtId="0" fontId="10" fillId="0" borderId="29" xfId="0" applyFont="1" applyBorder="1" applyAlignment="1">
      <alignment horizontal="left" vertical="top" wrapText="1" indent="1"/>
    </xf>
    <xf numFmtId="0" fontId="10" fillId="0" borderId="30" xfId="0" applyFont="1" applyBorder="1" applyAlignment="1">
      <alignment horizontal="left" vertical="top" wrapText="1" indent="1"/>
    </xf>
    <xf numFmtId="0" fontId="10" fillId="0" borderId="31" xfId="0" applyFont="1" applyBorder="1" applyAlignment="1">
      <alignment horizontal="left" vertical="top" wrapText="1" indent="1"/>
    </xf>
    <xf numFmtId="0" fontId="9" fillId="0" borderId="23" xfId="0" applyFont="1" applyBorder="1" applyAlignment="1">
      <alignment horizontal="left" vertical="top" wrapText="1" indent="1"/>
    </xf>
    <xf numFmtId="0" fontId="9" fillId="0" borderId="2" xfId="0" applyFont="1" applyBorder="1" applyAlignment="1">
      <alignment horizontal="left" vertical="top" wrapText="1" indent="1"/>
    </xf>
    <xf numFmtId="0" fontId="21" fillId="0" borderId="10" xfId="0" applyFont="1" applyBorder="1"/>
    <xf numFmtId="0" fontId="26" fillId="0" borderId="10" xfId="0" applyFont="1" applyBorder="1"/>
    <xf numFmtId="0" fontId="3" fillId="3" borderId="10" xfId="0" applyFont="1" applyFill="1" applyBorder="1"/>
    <xf numFmtId="0" fontId="26" fillId="3" borderId="10" xfId="0" applyFont="1" applyFill="1" applyBorder="1"/>
    <xf numFmtId="0" fontId="24" fillId="0" borderId="0" xfId="0" applyFont="1" applyAlignment="1">
      <alignment horizontal="left" indent="1"/>
    </xf>
    <xf numFmtId="0" fontId="0" fillId="12" borderId="10" xfId="0" applyFill="1" applyBorder="1"/>
    <xf numFmtId="0" fontId="4" fillId="0" borderId="0" xfId="0" applyFont="1" applyAlignment="1">
      <alignment horizontal="left" vertical="center"/>
    </xf>
    <xf numFmtId="0" fontId="4" fillId="0" borderId="47" xfId="0" applyFont="1" applyBorder="1" applyAlignment="1">
      <alignment horizontal="left" vertical="center"/>
    </xf>
    <xf numFmtId="0" fontId="4" fillId="0" borderId="1" xfId="0" applyFont="1" applyBorder="1" applyAlignment="1">
      <alignment horizontal="left" vertical="center"/>
    </xf>
    <xf numFmtId="0" fontId="12" fillId="0" borderId="0" xfId="0" applyFont="1" applyProtection="1">
      <protection locked="0"/>
    </xf>
    <xf numFmtId="0" fontId="27" fillId="0" borderId="48" xfId="0" applyFont="1" applyBorder="1" applyAlignment="1">
      <alignment horizontal="left" vertical="center" wrapText="1"/>
    </xf>
    <xf numFmtId="0" fontId="6" fillId="11" borderId="11" xfId="0" applyFont="1" applyFill="1" applyBorder="1" applyAlignment="1">
      <alignment horizontal="justify" vertical="center" wrapText="1"/>
    </xf>
    <xf numFmtId="0" fontId="6" fillId="11" borderId="8" xfId="0" applyFont="1" applyFill="1" applyBorder="1" applyAlignment="1">
      <alignment horizontal="justify" vertical="center" wrapText="1"/>
    </xf>
    <xf numFmtId="0" fontId="12" fillId="4" borderId="11" xfId="0" applyFont="1" applyFill="1" applyBorder="1" applyAlignment="1" applyProtection="1">
      <alignment vertical="center" wrapText="1"/>
      <protection locked="0"/>
    </xf>
    <xf numFmtId="0" fontId="12" fillId="4" borderId="12" xfId="0" applyFont="1" applyFill="1" applyBorder="1" applyAlignment="1" applyProtection="1">
      <alignment vertical="center" wrapText="1"/>
      <protection locked="0"/>
    </xf>
    <xf numFmtId="0" fontId="6" fillId="11" borderId="8"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9" fillId="4" borderId="10" xfId="0" applyFont="1" applyFill="1" applyBorder="1" applyAlignment="1" applyProtection="1">
      <alignment horizontal="left" vertical="center" wrapText="1"/>
      <protection locked="0"/>
    </xf>
    <xf numFmtId="0" fontId="6" fillId="4" borderId="32" xfId="0" applyFont="1" applyFill="1" applyBorder="1" applyAlignment="1" applyProtection="1">
      <alignment horizontal="left" vertical="center" wrapText="1"/>
      <protection locked="0"/>
    </xf>
    <xf numFmtId="0" fontId="9" fillId="0" borderId="23" xfId="0" applyFont="1" applyBorder="1" applyAlignment="1">
      <alignment horizontal="right" vertical="center" wrapText="1"/>
    </xf>
    <xf numFmtId="0" fontId="6" fillId="0" borderId="0" xfId="0" applyFont="1" applyAlignment="1">
      <alignment horizontal="right" vertical="center"/>
    </xf>
    <xf numFmtId="0" fontId="6" fillId="0" borderId="40" xfId="0" applyFont="1" applyBorder="1" applyAlignment="1">
      <alignment horizontal="right" vertical="center"/>
    </xf>
    <xf numFmtId="0" fontId="9" fillId="0" borderId="2" xfId="0" applyFont="1" applyBorder="1" applyAlignment="1">
      <alignment horizontal="left" vertical="top" wrapText="1"/>
    </xf>
    <xf numFmtId="0" fontId="6" fillId="0" borderId="28" xfId="0" applyFont="1" applyBorder="1"/>
    <xf numFmtId="0" fontId="6" fillId="0" borderId="25" xfId="0" applyFont="1" applyBorder="1"/>
    <xf numFmtId="0" fontId="6" fillId="0" borderId="22" xfId="0" applyFont="1" applyBorder="1"/>
    <xf numFmtId="167" fontId="30" fillId="4" borderId="10" xfId="1" applyNumberFormat="1" applyFont="1" applyFill="1" applyBorder="1" applyAlignment="1" applyProtection="1">
      <alignment horizontal="left" vertical="center" wrapText="1"/>
      <protection locked="0"/>
    </xf>
    <xf numFmtId="167" fontId="12" fillId="4" borderId="32" xfId="0" applyNumberFormat="1" applyFont="1" applyFill="1" applyBorder="1" applyAlignment="1" applyProtection="1">
      <alignment horizontal="left" vertical="center" wrapText="1"/>
      <protection locked="0"/>
    </xf>
    <xf numFmtId="0" fontId="6" fillId="0" borderId="0" xfId="0" applyFont="1" applyAlignment="1">
      <alignment horizontal="right" vertical="center" wrapText="1"/>
    </xf>
    <xf numFmtId="0" fontId="9" fillId="0" borderId="2" xfId="0" applyFont="1" applyBorder="1" applyAlignment="1">
      <alignment horizontal="left" vertical="top" wrapText="1" indent="1"/>
    </xf>
    <xf numFmtId="0" fontId="12" fillId="0" borderId="28" xfId="0" applyFont="1" applyBorder="1" applyAlignment="1">
      <alignment horizontal="left" vertical="top" wrapText="1" indent="1"/>
    </xf>
    <xf numFmtId="14" fontId="9" fillId="4" borderId="37" xfId="0" applyNumberFormat="1" applyFont="1" applyFill="1" applyBorder="1" applyAlignment="1" applyProtection="1">
      <alignment horizontal="left" vertical="center" wrapText="1" indent="1"/>
      <protection locked="0"/>
    </xf>
    <xf numFmtId="14" fontId="12" fillId="4" borderId="20" xfId="0" applyNumberFormat="1" applyFont="1" applyFill="1" applyBorder="1" applyAlignment="1" applyProtection="1">
      <alignment horizontal="left" vertical="center" wrapText="1" indent="1"/>
      <protection locked="0"/>
    </xf>
    <xf numFmtId="49" fontId="9" fillId="4" borderId="36" xfId="0" applyNumberFormat="1" applyFont="1" applyFill="1" applyBorder="1" applyAlignment="1" applyProtection="1">
      <alignment horizontal="left" vertical="center" wrapText="1" indent="1"/>
      <protection locked="0"/>
    </xf>
    <xf numFmtId="49" fontId="12" fillId="4" borderId="19" xfId="0" applyNumberFormat="1" applyFont="1" applyFill="1" applyBorder="1" applyAlignment="1" applyProtection="1">
      <alignment horizontal="left" vertical="center" wrapText="1" indent="1"/>
      <protection locked="0"/>
    </xf>
    <xf numFmtId="0" fontId="10" fillId="0" borderId="29" xfId="0" applyFont="1" applyBorder="1" applyAlignment="1">
      <alignment horizontal="left" vertical="top" wrapText="1" indent="1"/>
    </xf>
    <xf numFmtId="0" fontId="6" fillId="0" borderId="30" xfId="0" applyFont="1" applyBorder="1"/>
    <xf numFmtId="0" fontId="6" fillId="0" borderId="31" xfId="0" applyFont="1" applyBorder="1"/>
    <xf numFmtId="0" fontId="8" fillId="0" borderId="21" xfId="0" applyFont="1" applyBorder="1" applyAlignment="1">
      <alignment horizontal="center" vertical="center"/>
    </xf>
    <xf numFmtId="0" fontId="7" fillId="0" borderId="25" xfId="0" applyFont="1" applyBorder="1" applyAlignment="1">
      <alignment vertical="center"/>
    </xf>
    <xf numFmtId="0" fontId="0" fillId="0" borderId="22" xfId="0" applyBorder="1"/>
    <xf numFmtId="0" fontId="8" fillId="0" borderId="21" xfId="0" applyFont="1" applyBorder="1" applyAlignment="1">
      <alignment horizontal="right" vertical="center" indent="4"/>
    </xf>
    <xf numFmtId="0" fontId="0" fillId="0" borderId="25" xfId="0" applyBorder="1" applyAlignment="1">
      <alignment horizontal="right" vertical="center" indent="4"/>
    </xf>
    <xf numFmtId="0" fontId="9" fillId="0" borderId="21" xfId="0" applyFont="1" applyBorder="1" applyAlignment="1">
      <alignment horizontal="center" vertical="center" wrapText="1"/>
    </xf>
    <xf numFmtId="0" fontId="10" fillId="0" borderId="33" xfId="0" applyFont="1" applyBorder="1" applyAlignment="1" applyProtection="1">
      <alignment horizontal="left" vertical="center" wrapText="1" indent="1"/>
      <protection locked="0"/>
    </xf>
    <xf numFmtId="0" fontId="10" fillId="0" borderId="34" xfId="0" applyFont="1" applyBorder="1" applyAlignment="1" applyProtection="1">
      <alignment horizontal="left" vertical="center" wrapText="1" indent="1"/>
      <protection locked="0"/>
    </xf>
    <xf numFmtId="0" fontId="10" fillId="0" borderId="35" xfId="0" applyFont="1" applyBorder="1" applyAlignment="1" applyProtection="1">
      <alignment horizontal="left" vertical="center" wrapText="1" indent="1"/>
      <protection locked="0"/>
    </xf>
    <xf numFmtId="0" fontId="10" fillId="0" borderId="38" xfId="0" applyFont="1" applyBorder="1" applyAlignment="1">
      <alignment horizontal="left" vertical="center" wrapText="1" indent="1"/>
    </xf>
    <xf numFmtId="0" fontId="10" fillId="0" borderId="34" xfId="0" applyFont="1" applyBorder="1" applyAlignment="1">
      <alignment horizontal="left" vertical="center" wrapText="1" indent="1"/>
    </xf>
    <xf numFmtId="0" fontId="10" fillId="0" borderId="39" xfId="0" applyFont="1" applyBorder="1" applyAlignment="1">
      <alignment horizontal="left" vertical="center" wrapText="1" indent="1"/>
    </xf>
    <xf numFmtId="0" fontId="9" fillId="0" borderId="2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 xfId="0" applyFont="1" applyBorder="1" applyAlignment="1">
      <alignment horizontal="center" wrapText="1"/>
    </xf>
    <xf numFmtId="0" fontId="12" fillId="0" borderId="28" xfId="0" applyFont="1" applyBorder="1" applyAlignment="1">
      <alignment horizontal="center" wrapText="1"/>
    </xf>
    <xf numFmtId="0" fontId="12" fillId="0" borderId="3" xfId="0" applyFont="1" applyBorder="1" applyAlignment="1">
      <alignment horizontal="center" wrapText="1"/>
    </xf>
    <xf numFmtId="49" fontId="10" fillId="4" borderId="21" xfId="0" applyNumberFormat="1" applyFont="1" applyFill="1" applyBorder="1" applyAlignment="1" applyProtection="1">
      <alignment horizontal="center" vertical="center"/>
      <protection locked="0"/>
    </xf>
    <xf numFmtId="0" fontId="6" fillId="4" borderId="25" xfId="0" applyFont="1" applyFill="1" applyBorder="1" applyAlignment="1" applyProtection="1">
      <alignment horizontal="center" vertical="center"/>
      <protection locked="0"/>
    </xf>
    <xf numFmtId="0" fontId="6" fillId="4" borderId="22" xfId="0" applyFont="1" applyFill="1" applyBorder="1" applyAlignment="1" applyProtection="1">
      <alignment horizontal="center" vertical="center"/>
      <protection locked="0"/>
    </xf>
    <xf numFmtId="0" fontId="9" fillId="0" borderId="21" xfId="0" applyFont="1" applyBorder="1" applyAlignment="1">
      <alignment horizontal="right" vertical="center" wrapText="1" indent="1"/>
    </xf>
    <xf numFmtId="0" fontId="9" fillId="0" borderId="25" xfId="0" applyFont="1" applyBorder="1" applyAlignment="1">
      <alignment horizontal="right" vertical="center" wrapText="1" indent="1"/>
    </xf>
    <xf numFmtId="0" fontId="9" fillId="0" borderId="22" xfId="0" applyFont="1" applyBorder="1" applyAlignment="1">
      <alignment horizontal="right" vertical="center" wrapText="1" indent="1"/>
    </xf>
    <xf numFmtId="0" fontId="9" fillId="0" borderId="29" xfId="0" applyFont="1" applyBorder="1" applyAlignment="1">
      <alignment horizontal="right" vertical="center" wrapText="1"/>
    </xf>
    <xf numFmtId="0" fontId="6" fillId="0" borderId="30" xfId="0" applyFont="1" applyBorder="1" applyAlignment="1">
      <alignment horizontal="right" vertical="center" wrapText="1"/>
    </xf>
    <xf numFmtId="0" fontId="6" fillId="0" borderId="24" xfId="0" applyFont="1" applyBorder="1" applyAlignment="1">
      <alignment horizontal="right" vertical="center" wrapText="1"/>
    </xf>
    <xf numFmtId="0" fontId="9" fillId="0" borderId="42" xfId="0" applyFont="1" applyBorder="1" applyAlignment="1">
      <alignment horizontal="left" vertical="center" wrapText="1"/>
    </xf>
    <xf numFmtId="0" fontId="6" fillId="0" borderId="10" xfId="0" applyFont="1" applyBorder="1" applyAlignment="1">
      <alignment horizontal="left" vertical="center" wrapText="1"/>
    </xf>
    <xf numFmtId="0" fontId="6" fillId="0" borderId="32" xfId="0" applyFont="1" applyBorder="1" applyAlignment="1">
      <alignment horizontal="left" vertical="center" wrapText="1"/>
    </xf>
    <xf numFmtId="49" fontId="9" fillId="4" borderId="14" xfId="1" applyNumberFormat="1" applyFont="1" applyFill="1" applyBorder="1" applyAlignment="1" applyProtection="1">
      <alignment horizontal="left" vertical="center" wrapText="1"/>
      <protection locked="0"/>
    </xf>
    <xf numFmtId="49" fontId="9" fillId="4" borderId="41" xfId="1" applyNumberFormat="1" applyFont="1" applyFill="1" applyBorder="1" applyAlignment="1" applyProtection="1">
      <alignment horizontal="left" vertical="center" wrapText="1"/>
      <protection locked="0"/>
    </xf>
    <xf numFmtId="0" fontId="10" fillId="0" borderId="44" xfId="0" applyFont="1" applyBorder="1" applyAlignment="1">
      <alignment horizontal="center" wrapText="1"/>
    </xf>
    <xf numFmtId="0" fontId="10" fillId="0" borderId="6" xfId="0" applyFont="1" applyBorder="1" applyAlignment="1">
      <alignment horizontal="center" wrapText="1"/>
    </xf>
    <xf numFmtId="0" fontId="10" fillId="0" borderId="10" xfId="0" applyFont="1" applyBorder="1" applyAlignment="1">
      <alignment horizontal="left" vertical="top" wrapText="1" indent="1"/>
    </xf>
    <xf numFmtId="0" fontId="10" fillId="0" borderId="32" xfId="0" applyFont="1" applyBorder="1" applyAlignment="1">
      <alignment horizontal="left" vertical="top" wrapText="1" indent="1"/>
    </xf>
    <xf numFmtId="14" fontId="9" fillId="4" borderId="53" xfId="0" applyNumberFormat="1" applyFont="1" applyFill="1" applyBorder="1" applyAlignment="1" applyProtection="1">
      <alignment horizontal="left" vertical="center" wrapText="1" indent="1"/>
      <protection locked="0"/>
    </xf>
    <xf numFmtId="14" fontId="12" fillId="4" borderId="28" xfId="0" applyNumberFormat="1" applyFont="1" applyFill="1" applyBorder="1" applyAlignment="1" applyProtection="1">
      <alignment horizontal="left" vertical="center" wrapText="1" indent="1"/>
      <protection locked="0"/>
    </xf>
    <xf numFmtId="0" fontId="0" fillId="4" borderId="3" xfId="0" applyFill="1" applyBorder="1" applyAlignment="1" applyProtection="1">
      <alignment horizontal="left" vertical="center" wrapText="1" indent="1"/>
      <protection locked="0"/>
    </xf>
    <xf numFmtId="0" fontId="13"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4" borderId="21" xfId="0" applyFont="1" applyFill="1" applyBorder="1" applyAlignment="1" applyProtection="1">
      <alignment horizontal="center" vertical="center" wrapText="1"/>
      <protection locked="0"/>
    </xf>
    <xf numFmtId="0" fontId="0" fillId="4" borderId="25" xfId="0"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9" fillId="4" borderId="26" xfId="0" applyFont="1" applyFill="1" applyBorder="1" applyAlignment="1" applyProtection="1">
      <alignment horizontal="left" vertical="center" wrapText="1"/>
      <protection locked="0"/>
    </xf>
    <xf numFmtId="0" fontId="6" fillId="4" borderId="27" xfId="0" applyFont="1" applyFill="1" applyBorder="1" applyAlignment="1" applyProtection="1">
      <alignment horizontal="left" vertical="center" wrapText="1"/>
      <protection locked="0"/>
    </xf>
    <xf numFmtId="167" fontId="9" fillId="4" borderId="10" xfId="0" applyNumberFormat="1" applyFont="1" applyFill="1" applyBorder="1" applyAlignment="1" applyProtection="1">
      <alignment horizontal="left" vertical="center" wrapText="1"/>
      <protection locked="0"/>
    </xf>
    <xf numFmtId="167" fontId="6" fillId="4" borderId="32" xfId="0" applyNumberFormat="1" applyFont="1" applyFill="1" applyBorder="1" applyAlignment="1" applyProtection="1">
      <alignment horizontal="left" vertical="center" wrapText="1"/>
      <protection locked="0"/>
    </xf>
    <xf numFmtId="0" fontId="28" fillId="0" borderId="48" xfId="0" applyFont="1" applyBorder="1" applyAlignment="1" applyProtection="1">
      <alignment horizontal="left" vertical="center" wrapText="1"/>
      <protection locked="0"/>
    </xf>
    <xf numFmtId="0" fontId="29" fillId="0" borderId="48" xfId="0" applyFont="1" applyBorder="1" applyAlignment="1" applyProtection="1">
      <alignment vertical="center"/>
      <protection locked="0"/>
    </xf>
    <xf numFmtId="0" fontId="10" fillId="0" borderId="30" xfId="0" applyFont="1" applyBorder="1" applyAlignment="1">
      <alignment horizontal="left" vertical="top" wrapText="1" indent="1"/>
    </xf>
    <xf numFmtId="0" fontId="10" fillId="0" borderId="31" xfId="0" applyFont="1" applyBorder="1" applyAlignment="1">
      <alignment horizontal="left" vertical="top" wrapText="1" indent="1"/>
    </xf>
    <xf numFmtId="0" fontId="9" fillId="0" borderId="23" xfId="0" applyFont="1" applyBorder="1" applyAlignment="1">
      <alignment horizontal="left" vertical="top" wrapText="1" indent="1"/>
    </xf>
    <xf numFmtId="0" fontId="12" fillId="0" borderId="0" xfId="0" applyFont="1" applyAlignment="1">
      <alignment horizontal="left" vertical="top" wrapText="1" indent="1"/>
    </xf>
    <xf numFmtId="0" fontId="18" fillId="0" borderId="0" xfId="0" applyFont="1" applyAlignment="1">
      <alignment vertical="top" wrapText="1"/>
    </xf>
    <xf numFmtId="0" fontId="17" fillId="0" borderId="0" xfId="0" applyFont="1" applyAlignment="1">
      <alignment vertical="top" wrapText="1"/>
    </xf>
    <xf numFmtId="0" fontId="6" fillId="0" borderId="14"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0" fontId="6" fillId="0" borderId="17"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18" xfId="0" applyFont="1" applyBorder="1" applyAlignment="1">
      <alignment horizontal="left" vertical="center" wrapText="1" indent="1"/>
    </xf>
    <xf numFmtId="0" fontId="16" fillId="0" borderId="0" xfId="0" applyFont="1" applyAlignment="1">
      <alignment horizontal="center" wrapText="1"/>
    </xf>
    <xf numFmtId="0" fontId="17" fillId="0" borderId="0" xfId="0" applyFont="1" applyAlignment="1">
      <alignment horizontal="center"/>
    </xf>
    <xf numFmtId="0" fontId="10" fillId="0" borderId="45" xfId="0" applyFont="1" applyBorder="1" applyAlignment="1">
      <alignment horizontal="center" wrapText="1"/>
    </xf>
    <xf numFmtId="0" fontId="13" fillId="0" borderId="21" xfId="0" applyFont="1" applyBorder="1" applyAlignment="1">
      <alignment horizontal="left" vertical="center" wrapText="1" indent="1"/>
    </xf>
    <xf numFmtId="0" fontId="13" fillId="0" borderId="25" xfId="0" applyFont="1" applyBorder="1" applyAlignment="1">
      <alignment horizontal="left" vertical="center" wrapText="1" indent="1"/>
    </xf>
    <xf numFmtId="0" fontId="13" fillId="0" borderId="22" xfId="0" applyFont="1" applyBorder="1" applyAlignment="1">
      <alignment horizontal="left" vertical="center" wrapText="1" indent="1"/>
    </xf>
    <xf numFmtId="0" fontId="6" fillId="0" borderId="31" xfId="0" applyFont="1" applyBorder="1" applyAlignment="1">
      <alignment horizontal="right" vertical="center" wrapText="1"/>
    </xf>
    <xf numFmtId="165" fontId="10" fillId="4" borderId="21" xfId="0" applyNumberFormat="1" applyFont="1" applyFill="1" applyBorder="1" applyAlignment="1" applyProtection="1">
      <alignment horizontal="center" vertical="center"/>
      <protection locked="0"/>
    </xf>
    <xf numFmtId="165" fontId="10" fillId="4" borderId="25" xfId="0" applyNumberFormat="1" applyFont="1" applyFill="1" applyBorder="1" applyAlignment="1" applyProtection="1">
      <alignment horizontal="center" vertical="center"/>
      <protection locked="0"/>
    </xf>
    <xf numFmtId="165" fontId="10" fillId="4" borderId="22" xfId="0" applyNumberFormat="1" applyFont="1" applyFill="1" applyBorder="1" applyAlignment="1" applyProtection="1">
      <alignment horizontal="center" vertical="center"/>
      <protection locked="0"/>
    </xf>
    <xf numFmtId="0" fontId="6" fillId="0" borderId="0" xfId="0" applyFont="1" applyAlignment="1">
      <alignment horizontal="left" indent="2"/>
    </xf>
    <xf numFmtId="0" fontId="0" fillId="0" borderId="0" xfId="0" applyAlignment="1">
      <alignment horizontal="left" indent="2"/>
    </xf>
    <xf numFmtId="0" fontId="6" fillId="0" borderId="47" xfId="0" applyFont="1" applyBorder="1"/>
    <xf numFmtId="0" fontId="3" fillId="0" borderId="24" xfId="0" applyFont="1" applyBorder="1"/>
    <xf numFmtId="0" fontId="10"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10" fillId="0" borderId="16" xfId="0" applyFont="1" applyBorder="1" applyAlignment="1">
      <alignment horizontal="center"/>
    </xf>
    <xf numFmtId="0" fontId="6" fillId="0" borderId="47" xfId="0" applyFont="1" applyBorder="1" applyAlignment="1">
      <alignment horizontal="left" wrapText="1" indent="2"/>
    </xf>
    <xf numFmtId="0" fontId="0" fillId="0" borderId="24" xfId="0" applyBorder="1" applyAlignment="1">
      <alignment horizontal="left" wrapText="1" indent="2"/>
    </xf>
    <xf numFmtId="0" fontId="6" fillId="0" borderId="17" xfId="0" applyFont="1" applyBorder="1" applyAlignment="1">
      <alignment horizontal="left" indent="2"/>
    </xf>
    <xf numFmtId="0" fontId="0" fillId="0" borderId="18" xfId="0" applyBorder="1" applyAlignment="1">
      <alignment horizontal="left" indent="2"/>
    </xf>
    <xf numFmtId="0" fontId="23" fillId="0" borderId="43"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2" xfId="0" applyFont="1" applyBorder="1" applyAlignment="1">
      <alignment horizontal="center" vertical="center" wrapText="1"/>
    </xf>
    <xf numFmtId="0" fontId="2" fillId="0" borderId="0" xfId="1" applyAlignment="1" applyProtection="1">
      <protection locked="0"/>
    </xf>
  </cellXfs>
  <cellStyles count="39">
    <cellStyle name="Hyperlink" xfId="1" builtinId="8"/>
    <cellStyle name="Normal" xfId="0" builtinId="0"/>
    <cellStyle name="Normal 10" xfId="12" xr:uid="{00000000-0005-0000-0000-000002000000}"/>
    <cellStyle name="Normal 10 2" xfId="20" xr:uid="{00000000-0005-0000-0000-000003000000}"/>
    <cellStyle name="Normal 10 2 2" xfId="34" xr:uid="{00000000-0005-0000-0000-000004000000}"/>
    <cellStyle name="Normal 10 3" xfId="27" xr:uid="{00000000-0005-0000-0000-000005000000}"/>
    <cellStyle name="Normal 11" xfId="2" xr:uid="{00000000-0005-0000-0000-000006000000}"/>
    <cellStyle name="Normal 2" xfId="4" xr:uid="{00000000-0005-0000-0000-000007000000}"/>
    <cellStyle name="Normal 2 2" xfId="8" xr:uid="{00000000-0005-0000-0000-000008000000}"/>
    <cellStyle name="Normal 3" xfId="5" xr:uid="{00000000-0005-0000-0000-000009000000}"/>
    <cellStyle name="Normal 4" xfId="7" xr:uid="{00000000-0005-0000-0000-00000A000000}"/>
    <cellStyle name="Normal 5" xfId="6" xr:uid="{00000000-0005-0000-0000-00000B000000}"/>
    <cellStyle name="Normal 5 2" xfId="11" xr:uid="{00000000-0005-0000-0000-00000C000000}"/>
    <cellStyle name="Normal 5 2 2" xfId="16" xr:uid="{00000000-0005-0000-0000-00000D000000}"/>
    <cellStyle name="Normal 5 2 2 2" xfId="23" xr:uid="{00000000-0005-0000-0000-00000E000000}"/>
    <cellStyle name="Normal 5 2 2 2 2" xfId="37" xr:uid="{00000000-0005-0000-0000-00000F000000}"/>
    <cellStyle name="Normal 5 2 2 3" xfId="30" xr:uid="{00000000-0005-0000-0000-000010000000}"/>
    <cellStyle name="Normal 5 2 3" xfId="19" xr:uid="{00000000-0005-0000-0000-000011000000}"/>
    <cellStyle name="Normal 5 2 3 2" xfId="33" xr:uid="{00000000-0005-0000-0000-000012000000}"/>
    <cellStyle name="Normal 5 2 4" xfId="26" xr:uid="{00000000-0005-0000-0000-000013000000}"/>
    <cellStyle name="Normal 5 3" xfId="14" xr:uid="{00000000-0005-0000-0000-000014000000}"/>
    <cellStyle name="Normal 5 3 2" xfId="21" xr:uid="{00000000-0005-0000-0000-000015000000}"/>
    <cellStyle name="Normal 5 3 2 2" xfId="35" xr:uid="{00000000-0005-0000-0000-000016000000}"/>
    <cellStyle name="Normal 5 3 3" xfId="28" xr:uid="{00000000-0005-0000-0000-000017000000}"/>
    <cellStyle name="Normal 5 4" xfId="17" xr:uid="{00000000-0005-0000-0000-000018000000}"/>
    <cellStyle name="Normal 5 4 2" xfId="31" xr:uid="{00000000-0005-0000-0000-000019000000}"/>
    <cellStyle name="Normal 5 5" xfId="24" xr:uid="{00000000-0005-0000-0000-00001A000000}"/>
    <cellStyle name="Normal 6" xfId="9" xr:uid="{00000000-0005-0000-0000-00001B000000}"/>
    <cellStyle name="Normal 7" xfId="10" xr:uid="{00000000-0005-0000-0000-00001C000000}"/>
    <cellStyle name="Normal 7 2" xfId="15" xr:uid="{00000000-0005-0000-0000-00001D000000}"/>
    <cellStyle name="Normal 7 2 2" xfId="22" xr:uid="{00000000-0005-0000-0000-00001E000000}"/>
    <cellStyle name="Normal 7 2 2 2" xfId="36" xr:uid="{00000000-0005-0000-0000-00001F000000}"/>
    <cellStyle name="Normal 7 2 3" xfId="29" xr:uid="{00000000-0005-0000-0000-000020000000}"/>
    <cellStyle name="Normal 7 3" xfId="18" xr:uid="{00000000-0005-0000-0000-000021000000}"/>
    <cellStyle name="Normal 7 3 2" xfId="32" xr:uid="{00000000-0005-0000-0000-000022000000}"/>
    <cellStyle name="Normal 7 4" xfId="25" xr:uid="{00000000-0005-0000-0000-000023000000}"/>
    <cellStyle name="Normal 8" xfId="3" xr:uid="{00000000-0005-0000-0000-000024000000}"/>
    <cellStyle name="Normal 9" xfId="13" xr:uid="{00000000-0005-0000-0000-000025000000}"/>
    <cellStyle name="Normal_SHEET" xfId="38" xr:uid="{00000000-0005-0000-0000-000026000000}"/>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ass.gov/lists/dds-contracts-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W45"/>
  <sheetViews>
    <sheetView tabSelected="1" zoomScale="120" zoomScaleNormal="120" workbookViewId="0">
      <selection activeCell="N9" sqref="N9"/>
    </sheetView>
  </sheetViews>
  <sheetFormatPr defaultColWidth="9.109375" defaultRowHeight="13.8" x14ac:dyDescent="0.3"/>
  <cols>
    <col min="1" max="1" width="0.44140625" style="2" customWidth="1"/>
    <col min="2" max="2" width="9.5546875" style="2" customWidth="1"/>
    <col min="3" max="3" width="7.88671875" style="2" customWidth="1"/>
    <col min="4" max="4" width="21.44140625" style="2" customWidth="1"/>
    <col min="5" max="5" width="8" style="2" customWidth="1"/>
    <col min="6" max="6" width="1.5546875" style="3" customWidth="1"/>
    <col min="7" max="7" width="8.5546875" style="2" customWidth="1"/>
    <col min="8" max="8" width="12.88671875" style="2" customWidth="1"/>
    <col min="9" max="9" width="10.5546875" style="2" customWidth="1"/>
    <col min="10" max="10" width="10.109375" style="2" customWidth="1"/>
    <col min="11" max="11" width="18.109375" style="2" customWidth="1"/>
    <col min="12" max="12" width="0.88671875" style="2" customWidth="1"/>
    <col min="13" max="13" width="5" style="2" customWidth="1"/>
    <col min="14" max="14" width="9.5546875" style="2" customWidth="1"/>
    <col min="15" max="15" width="9.109375" style="2"/>
    <col min="16" max="16" width="5.88671875" style="2" customWidth="1"/>
    <col min="17" max="19" width="9.109375" style="2"/>
    <col min="20" max="20" width="9.109375" style="2" customWidth="1"/>
    <col min="21" max="21" width="9.109375" style="2" hidden="1" customWidth="1"/>
    <col min="22" max="22" width="10.88671875" style="2" hidden="1" customWidth="1"/>
    <col min="23" max="23" width="9.109375" style="2" hidden="1" customWidth="1"/>
    <col min="24" max="24" width="9.109375" style="2" customWidth="1"/>
    <col min="25" max="16384" width="9.109375" style="2"/>
  </cols>
  <sheetData>
    <row r="1" spans="2:16" ht="6" customHeight="1" thickBot="1" x14ac:dyDescent="0.35"/>
    <row r="2" spans="2:16" ht="18.75" customHeight="1" thickBot="1" x14ac:dyDescent="0.35">
      <c r="C2" s="118" t="s">
        <v>29</v>
      </c>
      <c r="D2" s="119"/>
      <c r="E2" s="119"/>
      <c r="F2" s="119"/>
      <c r="G2" s="119"/>
      <c r="H2" s="119"/>
      <c r="I2" s="119"/>
      <c r="J2" s="120"/>
    </row>
    <row r="3" spans="2:16" ht="19.5" customHeight="1" thickBot="1" x14ac:dyDescent="0.35">
      <c r="C3" s="121" t="s">
        <v>72</v>
      </c>
      <c r="D3" s="122"/>
      <c r="E3" s="122"/>
      <c r="F3" s="122"/>
      <c r="G3" s="122"/>
      <c r="H3" s="122"/>
      <c r="I3" s="27" t="s">
        <v>73</v>
      </c>
      <c r="J3" s="73"/>
      <c r="K3" s="84" t="s">
        <v>151</v>
      </c>
    </row>
    <row r="4" spans="2:16" ht="6" customHeight="1" thickBot="1" x14ac:dyDescent="0.35"/>
    <row r="5" spans="2:16" ht="23.25" customHeight="1" thickBot="1" x14ac:dyDescent="0.35">
      <c r="B5" s="4" t="s">
        <v>42</v>
      </c>
      <c r="C5" s="139"/>
      <c r="D5" s="140"/>
      <c r="E5" s="141"/>
      <c r="F5" s="142" t="s">
        <v>57</v>
      </c>
      <c r="G5" s="143"/>
      <c r="H5" s="144"/>
      <c r="I5" s="164"/>
      <c r="J5" s="165"/>
      <c r="K5" s="166"/>
      <c r="N5" s="179" t="s">
        <v>41</v>
      </c>
      <c r="O5" s="180"/>
      <c r="P5" s="181"/>
    </row>
    <row r="6" spans="2:16" ht="33" customHeight="1" thickBot="1" x14ac:dyDescent="0.35">
      <c r="B6" s="4" t="s">
        <v>15</v>
      </c>
      <c r="C6" s="5"/>
      <c r="D6" s="123"/>
      <c r="E6" s="104"/>
      <c r="F6" s="133"/>
      <c r="G6" s="134"/>
      <c r="H6" s="135"/>
      <c r="I6" s="160" t="str">
        <f ca="1">"Authorized Ready" &amp; Break&amp; "Pay Amount:"</f>
        <v>Authorized Ready
Pay Amount:</v>
      </c>
      <c r="J6" s="161"/>
      <c r="K6" s="74"/>
      <c r="N6" s="182"/>
      <c r="O6" s="183"/>
      <c r="P6" s="184"/>
    </row>
    <row r="7" spans="2:16" ht="21" customHeight="1" thickBot="1" x14ac:dyDescent="0.35">
      <c r="B7" s="123" t="s">
        <v>14</v>
      </c>
      <c r="C7" s="130"/>
      <c r="D7" s="130"/>
      <c r="E7" s="130"/>
      <c r="F7" s="136"/>
      <c r="G7" s="137"/>
      <c r="H7" s="138"/>
      <c r="I7" s="130" t="s">
        <v>0</v>
      </c>
      <c r="J7" s="131"/>
      <c r="K7" s="132"/>
    </row>
    <row r="8" spans="2:16" ht="23.25" customHeight="1" thickBot="1" x14ac:dyDescent="0.35">
      <c r="B8" s="145" t="s">
        <v>44</v>
      </c>
      <c r="C8" s="146"/>
      <c r="D8" s="167"/>
      <c r="E8" s="168"/>
      <c r="F8" s="145" t="s">
        <v>45</v>
      </c>
      <c r="G8" s="146"/>
      <c r="H8" s="191"/>
      <c r="I8" s="192"/>
      <c r="J8" s="193"/>
      <c r="K8" s="194"/>
    </row>
    <row r="9" spans="2:16" ht="24" customHeight="1" x14ac:dyDescent="0.3">
      <c r="B9" s="99" t="s">
        <v>46</v>
      </c>
      <c r="C9" s="108"/>
      <c r="D9" s="97"/>
      <c r="E9" s="98"/>
      <c r="F9" s="99" t="s">
        <v>47</v>
      </c>
      <c r="G9" s="100"/>
      <c r="H9" s="101"/>
      <c r="I9" s="148" t="str">
        <f>_xlfn.IFNA(INDEX('Lookups and drop downs'!$G$5:$L$8,MATCH(DeptRegion,'Lookups and drop downs'!$F$5:$F$8,0),MATCH(Text51,'Lookups and drop downs'!$G$4:$L$4,0))," ")</f>
        <v xml:space="preserve"> </v>
      </c>
      <c r="J9" s="149"/>
      <c r="K9" s="150"/>
    </row>
    <row r="10" spans="2:16" ht="14.25" customHeight="1" x14ac:dyDescent="0.3">
      <c r="B10" s="99" t="s">
        <v>48</v>
      </c>
      <c r="C10" s="147"/>
      <c r="D10" s="97"/>
      <c r="E10" s="98"/>
      <c r="F10" s="99" t="s">
        <v>49</v>
      </c>
      <c r="G10" s="100"/>
      <c r="H10" s="101"/>
      <c r="I10" s="148" t="str">
        <f>_xlfn.IFNA(INDEX('Lookups and drop downs'!$G$5:$L$8,MATCH(DeptRegion,'Lookups and drop downs'!$F$5:$F$8,0),MATCH(Text53,'Lookups and drop downs'!$G$4:$L$4,0))," ")</f>
        <v xml:space="preserve"> </v>
      </c>
      <c r="J10" s="149"/>
      <c r="K10" s="150"/>
    </row>
    <row r="11" spans="2:16" ht="14.25" customHeight="1" x14ac:dyDescent="0.3">
      <c r="B11" s="99" t="s">
        <v>50</v>
      </c>
      <c r="C11" s="108"/>
      <c r="D11" s="97"/>
      <c r="E11" s="98"/>
      <c r="F11" s="99" t="s">
        <v>1</v>
      </c>
      <c r="G11" s="100"/>
      <c r="H11" s="101"/>
      <c r="I11" s="148" t="str">
        <f>_xlfn.IFNA(INDEX('Lookups and drop downs'!$G$5:$L$8,MATCH(DeptRegion,'Lookups and drop downs'!$F$5:$F$8,0),MATCH(Text49,'Lookups and drop downs'!$G$4:$L$4,0))," ")</f>
        <v xml:space="preserve"> </v>
      </c>
      <c r="J11" s="149"/>
      <c r="K11" s="150"/>
    </row>
    <row r="12" spans="2:16" ht="14.25" customHeight="1" x14ac:dyDescent="0.3">
      <c r="B12" s="99" t="s">
        <v>51</v>
      </c>
      <c r="C12" s="108"/>
      <c r="D12" s="169"/>
      <c r="E12" s="170"/>
      <c r="F12" s="99" t="s">
        <v>52</v>
      </c>
      <c r="G12" s="100"/>
      <c r="H12" s="101"/>
      <c r="I12" s="148" t="str">
        <f>_xlfn.IFNA(INDEX('Lookups and drop downs'!$G$5:$L$8,MATCH(DeptRegion,'Lookups and drop downs'!$F$5:$F$8,0),MATCH(Text58,'Lookups and drop downs'!$G$4:$L$4,0))," ")</f>
        <v xml:space="preserve"> </v>
      </c>
      <c r="J12" s="149"/>
      <c r="K12" s="150"/>
    </row>
    <row r="13" spans="2:16" ht="14.25" customHeight="1" x14ac:dyDescent="0.3">
      <c r="B13" s="99" t="s">
        <v>53</v>
      </c>
      <c r="C13" s="108"/>
      <c r="D13" s="169"/>
      <c r="E13" s="170"/>
      <c r="F13" s="99" t="s">
        <v>54</v>
      </c>
      <c r="G13" s="100"/>
      <c r="H13" s="101"/>
      <c r="I13" s="148" t="str">
        <f>_xlfn.IFNA(INDEX('Lookups and drop downs'!$G$5:$L$8,MATCH(DeptRegion,'Lookups and drop downs'!$F$5:$F$8,0),MATCH(F13,'Lookups and drop downs'!$G$4:$L$4,0))," ")</f>
        <v xml:space="preserve"> </v>
      </c>
      <c r="J13" s="149"/>
      <c r="K13" s="150"/>
    </row>
    <row r="14" spans="2:16" ht="17.399999999999999" customHeight="1" thickBot="1" x14ac:dyDescent="0.35">
      <c r="B14" s="99" t="s">
        <v>55</v>
      </c>
      <c r="C14" s="108"/>
      <c r="D14" s="106"/>
      <c r="E14" s="107"/>
      <c r="F14" s="99" t="s">
        <v>56</v>
      </c>
      <c r="G14" s="100"/>
      <c r="H14" s="101"/>
      <c r="I14" s="148" t="str">
        <f>_xlfn.IFNA(INDEX('Lookups and drop downs'!$G$5:$L$8,MATCH(DeptRegion,'Lookups and drop downs'!$F$5:$F$8,0),MATCH(Text60,'Lookups and drop downs'!$G$4:$L$4,0))," ")</f>
        <v xml:space="preserve"> </v>
      </c>
      <c r="J14" s="149"/>
      <c r="K14" s="150"/>
    </row>
    <row r="15" spans="2:16" ht="14.25" customHeight="1" thickBot="1" x14ac:dyDescent="0.35">
      <c r="B15" s="162" t="s">
        <v>16</v>
      </c>
      <c r="C15" s="163"/>
      <c r="D15" s="151"/>
      <c r="E15" s="152"/>
      <c r="F15" s="102"/>
      <c r="G15" s="103"/>
      <c r="H15" s="103"/>
      <c r="I15" s="104"/>
      <c r="J15" s="104"/>
      <c r="K15" s="105"/>
    </row>
    <row r="16" spans="2:16" ht="54.75" customHeight="1" thickBot="1" x14ac:dyDescent="0.35">
      <c r="B16" s="188" t="s">
        <v>27</v>
      </c>
      <c r="C16" s="189"/>
      <c r="D16" s="189"/>
      <c r="E16" s="189"/>
      <c r="F16" s="189"/>
      <c r="G16" s="189"/>
      <c r="H16" s="189"/>
      <c r="I16" s="189"/>
      <c r="J16" s="189"/>
      <c r="K16" s="190"/>
      <c r="N16" s="185"/>
    </row>
    <row r="17" spans="2:22" ht="27" customHeight="1" thickBot="1" x14ac:dyDescent="0.35">
      <c r="B17" s="6" t="s">
        <v>2</v>
      </c>
      <c r="C17" s="153" t="s">
        <v>3</v>
      </c>
      <c r="D17" s="154"/>
      <c r="E17" s="153" t="s">
        <v>4</v>
      </c>
      <c r="F17" s="187"/>
      <c r="G17" s="154"/>
      <c r="H17" s="7" t="s">
        <v>5</v>
      </c>
      <c r="I17" s="7" t="s">
        <v>6</v>
      </c>
      <c r="J17" s="7" t="s">
        <v>7</v>
      </c>
      <c r="K17" s="8" t="s">
        <v>21</v>
      </c>
      <c r="N17" s="186"/>
      <c r="V17" s="50" t="s">
        <v>81</v>
      </c>
    </row>
    <row r="18" spans="2:22" ht="24" customHeight="1" thickTop="1" thickBot="1" x14ac:dyDescent="0.35">
      <c r="B18" s="49" t="s">
        <v>8</v>
      </c>
      <c r="C18" s="93"/>
      <c r="D18" s="94"/>
      <c r="E18" s="18"/>
      <c r="F18" s="21" t="s">
        <v>12</v>
      </c>
      <c r="G18" s="19"/>
      <c r="H18" s="52"/>
      <c r="I18" s="20"/>
      <c r="J18" s="24"/>
      <c r="K18" s="69">
        <f>H18*I18</f>
        <v>0</v>
      </c>
      <c r="N18" s="9"/>
      <c r="V18" s="2" t="b">
        <f>OR(H18="TBD", ISNUMBER(H18))</f>
        <v>0</v>
      </c>
    </row>
    <row r="19" spans="2:22" ht="24" customHeight="1" thickTop="1" thickBot="1" x14ac:dyDescent="0.35">
      <c r="B19" s="49">
        <v>2</v>
      </c>
      <c r="C19" s="93"/>
      <c r="D19" s="94"/>
      <c r="E19" s="18"/>
      <c r="F19" s="21" t="s">
        <v>12</v>
      </c>
      <c r="G19" s="19"/>
      <c r="H19" s="52"/>
      <c r="I19" s="20"/>
      <c r="J19" s="24"/>
      <c r="K19" s="69">
        <f t="shared" ref="K19:K33" si="0">H19*I19</f>
        <v>0</v>
      </c>
      <c r="N19" s="9"/>
      <c r="V19" s="2" t="b">
        <f t="shared" ref="V19:V33" si="1">OR(H19="TBD", ISNUMBER(H19))</f>
        <v>0</v>
      </c>
    </row>
    <row r="20" spans="2:22" ht="24" customHeight="1" thickTop="1" thickBot="1" x14ac:dyDescent="0.35">
      <c r="B20" s="49">
        <f>B19+1</f>
        <v>3</v>
      </c>
      <c r="C20" s="93"/>
      <c r="D20" s="94"/>
      <c r="E20" s="18"/>
      <c r="F20" s="21" t="s">
        <v>12</v>
      </c>
      <c r="G20" s="19"/>
      <c r="H20" s="53"/>
      <c r="I20" s="20"/>
      <c r="J20" s="24"/>
      <c r="K20" s="69">
        <f t="shared" si="0"/>
        <v>0</v>
      </c>
      <c r="N20" s="9"/>
      <c r="V20" s="2" t="b">
        <f t="shared" si="1"/>
        <v>0</v>
      </c>
    </row>
    <row r="21" spans="2:22" ht="24" customHeight="1" thickTop="1" thickBot="1" x14ac:dyDescent="0.35">
      <c r="B21" s="49">
        <f t="shared" ref="B21:B33" si="2">B20+1</f>
        <v>4</v>
      </c>
      <c r="C21" s="93"/>
      <c r="D21" s="94"/>
      <c r="E21" s="18"/>
      <c r="F21" s="21" t="s">
        <v>12</v>
      </c>
      <c r="G21" s="19"/>
      <c r="H21" s="53"/>
      <c r="I21" s="20"/>
      <c r="J21" s="24"/>
      <c r="K21" s="69">
        <f t="shared" si="0"/>
        <v>0</v>
      </c>
      <c r="N21" s="9"/>
      <c r="V21" s="2" t="b">
        <f t="shared" si="1"/>
        <v>0</v>
      </c>
    </row>
    <row r="22" spans="2:22" ht="24" customHeight="1" thickTop="1" thickBot="1" x14ac:dyDescent="0.35">
      <c r="B22" s="49">
        <f t="shared" si="2"/>
        <v>5</v>
      </c>
      <c r="C22" s="93"/>
      <c r="D22" s="94"/>
      <c r="E22" s="18"/>
      <c r="F22" s="21" t="s">
        <v>12</v>
      </c>
      <c r="G22" s="19"/>
      <c r="H22" s="53"/>
      <c r="I22" s="20"/>
      <c r="J22" s="24"/>
      <c r="K22" s="69">
        <f t="shared" si="0"/>
        <v>0</v>
      </c>
      <c r="N22" s="9"/>
      <c r="V22" s="2" t="b">
        <f t="shared" si="1"/>
        <v>0</v>
      </c>
    </row>
    <row r="23" spans="2:22" ht="24" customHeight="1" thickTop="1" thickBot="1" x14ac:dyDescent="0.35">
      <c r="B23" s="49">
        <f t="shared" si="2"/>
        <v>6</v>
      </c>
      <c r="C23" s="93"/>
      <c r="D23" s="94"/>
      <c r="E23" s="18"/>
      <c r="F23" s="21" t="s">
        <v>12</v>
      </c>
      <c r="G23" s="19"/>
      <c r="H23" s="53"/>
      <c r="I23" s="20"/>
      <c r="J23" s="24"/>
      <c r="K23" s="69">
        <f t="shared" si="0"/>
        <v>0</v>
      </c>
      <c r="N23" s="9"/>
      <c r="V23" s="2" t="b">
        <f t="shared" si="1"/>
        <v>0</v>
      </c>
    </row>
    <row r="24" spans="2:22" ht="24" customHeight="1" thickTop="1" thickBot="1" x14ac:dyDescent="0.35">
      <c r="B24" s="49">
        <f t="shared" si="2"/>
        <v>7</v>
      </c>
      <c r="C24" s="93"/>
      <c r="D24" s="94"/>
      <c r="E24" s="18"/>
      <c r="F24" s="21" t="s">
        <v>12</v>
      </c>
      <c r="G24" s="19"/>
      <c r="H24" s="53"/>
      <c r="I24" s="20"/>
      <c r="J24" s="24"/>
      <c r="K24" s="69">
        <f t="shared" si="0"/>
        <v>0</v>
      </c>
      <c r="N24" s="9"/>
      <c r="V24" s="2" t="b">
        <f t="shared" si="1"/>
        <v>0</v>
      </c>
    </row>
    <row r="25" spans="2:22" ht="24" customHeight="1" thickTop="1" thickBot="1" x14ac:dyDescent="0.35">
      <c r="B25" s="49">
        <f t="shared" si="2"/>
        <v>8</v>
      </c>
      <c r="C25" s="93"/>
      <c r="D25" s="94"/>
      <c r="E25" s="18"/>
      <c r="F25" s="21" t="s">
        <v>12</v>
      </c>
      <c r="G25" s="19"/>
      <c r="H25" s="53"/>
      <c r="I25" s="20"/>
      <c r="J25" s="24"/>
      <c r="K25" s="69">
        <f t="shared" si="0"/>
        <v>0</v>
      </c>
      <c r="N25" s="9"/>
      <c r="V25" s="2" t="b">
        <f t="shared" si="1"/>
        <v>0</v>
      </c>
    </row>
    <row r="26" spans="2:22" ht="24" customHeight="1" thickTop="1" thickBot="1" x14ac:dyDescent="0.35">
      <c r="B26" s="49">
        <f t="shared" si="2"/>
        <v>9</v>
      </c>
      <c r="C26" s="93"/>
      <c r="D26" s="94"/>
      <c r="E26" s="18"/>
      <c r="F26" s="21" t="s">
        <v>12</v>
      </c>
      <c r="G26" s="19"/>
      <c r="H26" s="53"/>
      <c r="I26" s="20"/>
      <c r="J26" s="24"/>
      <c r="K26" s="69">
        <f t="shared" si="0"/>
        <v>0</v>
      </c>
      <c r="N26" s="9"/>
      <c r="V26" s="2" t="b">
        <f t="shared" si="1"/>
        <v>0</v>
      </c>
    </row>
    <row r="27" spans="2:22" ht="24" customHeight="1" thickTop="1" thickBot="1" x14ac:dyDescent="0.35">
      <c r="B27" s="49">
        <f t="shared" si="2"/>
        <v>10</v>
      </c>
      <c r="C27" s="93"/>
      <c r="D27" s="94"/>
      <c r="E27" s="18"/>
      <c r="F27" s="21" t="s">
        <v>12</v>
      </c>
      <c r="G27" s="19"/>
      <c r="H27" s="53"/>
      <c r="I27" s="20"/>
      <c r="J27" s="24"/>
      <c r="K27" s="69">
        <f t="shared" si="0"/>
        <v>0</v>
      </c>
      <c r="N27" s="9"/>
      <c r="V27" s="2" t="b">
        <f t="shared" si="1"/>
        <v>0</v>
      </c>
    </row>
    <row r="28" spans="2:22" ht="24" customHeight="1" thickTop="1" thickBot="1" x14ac:dyDescent="0.35">
      <c r="B28" s="49">
        <f t="shared" si="2"/>
        <v>11</v>
      </c>
      <c r="C28" s="93"/>
      <c r="D28" s="94"/>
      <c r="E28" s="18"/>
      <c r="F28" s="21" t="s">
        <v>12</v>
      </c>
      <c r="G28" s="19"/>
      <c r="H28" s="53"/>
      <c r="I28" s="20"/>
      <c r="J28" s="24"/>
      <c r="K28" s="69">
        <f t="shared" si="0"/>
        <v>0</v>
      </c>
      <c r="N28" s="9"/>
      <c r="V28" s="2" t="b">
        <f t="shared" si="1"/>
        <v>0</v>
      </c>
    </row>
    <row r="29" spans="2:22" ht="24" customHeight="1" thickTop="1" thickBot="1" x14ac:dyDescent="0.35">
      <c r="B29" s="49">
        <f t="shared" si="2"/>
        <v>12</v>
      </c>
      <c r="C29" s="93"/>
      <c r="D29" s="94"/>
      <c r="E29" s="18"/>
      <c r="F29" s="21" t="s">
        <v>12</v>
      </c>
      <c r="G29" s="19"/>
      <c r="H29" s="53"/>
      <c r="I29" s="20"/>
      <c r="J29" s="24"/>
      <c r="K29" s="69">
        <f t="shared" si="0"/>
        <v>0</v>
      </c>
      <c r="N29" s="9"/>
      <c r="P29" s="177"/>
      <c r="V29" s="2" t="b">
        <f t="shared" si="1"/>
        <v>0</v>
      </c>
    </row>
    <row r="30" spans="2:22" ht="24" customHeight="1" thickTop="1" thickBot="1" x14ac:dyDescent="0.35">
      <c r="B30" s="49">
        <f t="shared" si="2"/>
        <v>13</v>
      </c>
      <c r="C30" s="93"/>
      <c r="D30" s="94"/>
      <c r="E30" s="18"/>
      <c r="F30" s="21" t="s">
        <v>12</v>
      </c>
      <c r="G30" s="19"/>
      <c r="H30" s="53"/>
      <c r="I30" s="20"/>
      <c r="J30" s="24"/>
      <c r="K30" s="69">
        <f t="shared" si="0"/>
        <v>0</v>
      </c>
      <c r="N30" s="9"/>
      <c r="P30" s="178"/>
      <c r="V30" s="2" t="b">
        <f t="shared" si="1"/>
        <v>0</v>
      </c>
    </row>
    <row r="31" spans="2:22" ht="24" customHeight="1" thickTop="1" thickBot="1" x14ac:dyDescent="0.35">
      <c r="B31" s="49">
        <f t="shared" si="2"/>
        <v>14</v>
      </c>
      <c r="C31" s="93"/>
      <c r="D31" s="94"/>
      <c r="E31" s="18"/>
      <c r="F31" s="21" t="s">
        <v>12</v>
      </c>
      <c r="G31" s="19"/>
      <c r="H31" s="53"/>
      <c r="I31" s="20"/>
      <c r="J31" s="24"/>
      <c r="K31" s="69">
        <f>H31*I31</f>
        <v>0</v>
      </c>
      <c r="N31" s="9"/>
      <c r="V31" s="2" t="b">
        <f t="shared" si="1"/>
        <v>0</v>
      </c>
    </row>
    <row r="32" spans="2:22" ht="24" customHeight="1" thickTop="1" thickBot="1" x14ac:dyDescent="0.35">
      <c r="B32" s="49">
        <f t="shared" si="2"/>
        <v>15</v>
      </c>
      <c r="C32" s="93"/>
      <c r="D32" s="94"/>
      <c r="E32" s="18"/>
      <c r="F32" s="21" t="s">
        <v>12</v>
      </c>
      <c r="G32" s="19"/>
      <c r="H32" s="53"/>
      <c r="I32" s="20"/>
      <c r="J32" s="24"/>
      <c r="K32" s="69">
        <f t="shared" si="0"/>
        <v>0</v>
      </c>
      <c r="N32" s="9"/>
      <c r="V32" s="2" t="b">
        <f t="shared" si="1"/>
        <v>0</v>
      </c>
    </row>
    <row r="33" spans="2:22" ht="24" customHeight="1" thickTop="1" thickBot="1" x14ac:dyDescent="0.35">
      <c r="B33" s="49">
        <f t="shared" si="2"/>
        <v>16</v>
      </c>
      <c r="C33" s="93"/>
      <c r="D33" s="94"/>
      <c r="E33" s="18"/>
      <c r="F33" s="21" t="s">
        <v>12</v>
      </c>
      <c r="G33" s="19"/>
      <c r="H33" s="53"/>
      <c r="I33" s="20"/>
      <c r="J33" s="24"/>
      <c r="K33" s="69">
        <f t="shared" si="0"/>
        <v>0</v>
      </c>
      <c r="N33" s="9"/>
      <c r="V33" s="2" t="b">
        <f t="shared" si="1"/>
        <v>0</v>
      </c>
    </row>
    <row r="34" spans="2:22" ht="27" customHeight="1" thickTop="1" thickBot="1" x14ac:dyDescent="0.35">
      <c r="B34" s="22" t="s">
        <v>58</v>
      </c>
      <c r="C34" s="91"/>
      <c r="D34" s="92"/>
      <c r="E34" s="95"/>
      <c r="F34" s="95"/>
      <c r="G34" s="96"/>
      <c r="H34" s="51">
        <f>SUM(H18:H33)</f>
        <v>0</v>
      </c>
      <c r="I34" s="25"/>
      <c r="J34" s="26"/>
      <c r="K34" s="23">
        <f>SUM(K18:K33)</f>
        <v>0</v>
      </c>
    </row>
    <row r="35" spans="2:22" ht="18.75" customHeight="1" thickTop="1" thickBot="1" x14ac:dyDescent="0.35">
      <c r="B35" s="124" t="s">
        <v>13</v>
      </c>
      <c r="C35" s="125"/>
      <c r="D35" s="125"/>
      <c r="E35" s="125"/>
      <c r="F35" s="125"/>
      <c r="G35" s="126"/>
      <c r="H35" s="127" t="s">
        <v>11</v>
      </c>
      <c r="I35" s="128"/>
      <c r="J35" s="128"/>
      <c r="K35" s="129"/>
      <c r="O35" s="10"/>
      <c r="P35" s="10"/>
      <c r="Q35" s="10"/>
      <c r="R35" s="10"/>
    </row>
    <row r="36" spans="2:22" ht="15.75" customHeight="1" x14ac:dyDescent="0.3">
      <c r="B36" s="115" t="s">
        <v>83</v>
      </c>
      <c r="C36" s="116"/>
      <c r="D36" s="116"/>
      <c r="E36" s="116"/>
      <c r="F36" s="116"/>
      <c r="G36" s="117"/>
      <c r="H36" s="115" t="s">
        <v>84</v>
      </c>
      <c r="I36" s="173"/>
      <c r="J36" s="173"/>
      <c r="K36" s="174"/>
      <c r="O36" s="10"/>
      <c r="P36" s="10"/>
      <c r="Q36" s="10"/>
      <c r="R36" s="10"/>
    </row>
    <row r="37" spans="2:22" ht="35.25" customHeight="1" thickBot="1" x14ac:dyDescent="0.35">
      <c r="B37" s="171"/>
      <c r="C37" s="172"/>
      <c r="D37" s="172"/>
      <c r="E37" s="172"/>
      <c r="F37" s="172"/>
      <c r="G37" s="172"/>
      <c r="H37" s="90"/>
      <c r="I37" s="90"/>
      <c r="J37" s="90"/>
      <c r="K37" s="90"/>
      <c r="Q37" s="10"/>
      <c r="R37" s="10"/>
    </row>
    <row r="38" spans="2:22" ht="5.25" customHeight="1" x14ac:dyDescent="0.3">
      <c r="B38" s="54"/>
      <c r="C38" s="55"/>
      <c r="D38" s="55"/>
      <c r="E38" s="55"/>
      <c r="F38" s="55"/>
      <c r="G38" s="55"/>
      <c r="H38" s="75"/>
      <c r="I38" s="76"/>
      <c r="J38" s="76"/>
      <c r="K38" s="77"/>
      <c r="Q38" s="10"/>
      <c r="R38" s="10"/>
    </row>
    <row r="39" spans="2:22" ht="18" customHeight="1" x14ac:dyDescent="0.3">
      <c r="B39" s="175" t="s">
        <v>10</v>
      </c>
      <c r="C39" s="176"/>
      <c r="D39" s="113"/>
      <c r="E39" s="114"/>
      <c r="F39" s="114"/>
      <c r="G39" s="114"/>
      <c r="H39" s="78" t="s">
        <v>71</v>
      </c>
      <c r="I39" s="155" t="str">
        <f>_xlfn.IFNA(INDEX('Lookups and drop downs'!$G$14:$G$21,MATCH($H$37,'Lookups and drop downs'!$F$14:$F$21,0)),"")</f>
        <v/>
      </c>
      <c r="J39" s="155"/>
      <c r="K39" s="156"/>
      <c r="Q39" s="10"/>
      <c r="R39" s="10"/>
    </row>
    <row r="40" spans="2:22" ht="18" customHeight="1" thickBot="1" x14ac:dyDescent="0.35">
      <c r="B40" s="109" t="s">
        <v>70</v>
      </c>
      <c r="C40" s="110"/>
      <c r="D40" s="111"/>
      <c r="E40" s="112"/>
      <c r="F40" s="112"/>
      <c r="G40" s="112"/>
      <c r="H40" s="79" t="s">
        <v>70</v>
      </c>
      <c r="I40" s="157"/>
      <c r="J40" s="158"/>
      <c r="K40" s="159"/>
      <c r="Q40" s="10"/>
      <c r="R40" s="10"/>
    </row>
    <row r="41" spans="2:22" ht="3.75" customHeight="1" x14ac:dyDescent="0.3">
      <c r="Q41" s="10"/>
      <c r="R41" s="10"/>
    </row>
    <row r="42" spans="2:22" x14ac:dyDescent="0.3">
      <c r="Q42" s="10"/>
      <c r="R42" s="10"/>
    </row>
    <row r="43" spans="2:22" x14ac:dyDescent="0.3">
      <c r="Q43" s="10"/>
      <c r="R43" s="10"/>
    </row>
    <row r="44" spans="2:22" x14ac:dyDescent="0.3">
      <c r="Q44" s="10"/>
      <c r="R44" s="10"/>
    </row>
    <row r="45" spans="2:22" x14ac:dyDescent="0.3">
      <c r="Q45" s="10"/>
      <c r="R45" s="10"/>
    </row>
  </sheetData>
  <sheetProtection algorithmName="SHA-512" hashValue="CfkuWXHpyHtvroCi9oBJxNr4QTnRVXxzqdhLnm4TEakO6uChz1uDGMB0sAspJ4wz20yq0igRmOotmdo5FGFwnA==" saltValue="jzIBiI246UUH0J8OdZoV/w==" spinCount="100000" sheet="1" formatCells="0" sort="0" autoFilter="0"/>
  <protectedRanges>
    <protectedRange algorithmName="SHA-512" hashValue="KVxlcdfKi1VIOtl1jz3zYsmOeiWFQp+ILV579o+HMt/bZI2spcKUBa51n5/pY2zCLjLZ22jtmtVHJYKmgNX3qA==" saltValue="aSSIHhRzVju/SDr/mburQQ==" spinCount="100000" sqref="H37:K37" name="Range1"/>
  </protectedRanges>
  <mergeCells count="77">
    <mergeCell ref="P29:P30"/>
    <mergeCell ref="C32:D32"/>
    <mergeCell ref="C31:D31"/>
    <mergeCell ref="C33:D33"/>
    <mergeCell ref="N5:P6"/>
    <mergeCell ref="N16:N17"/>
    <mergeCell ref="E17:G17"/>
    <mergeCell ref="B14:C14"/>
    <mergeCell ref="B16:K16"/>
    <mergeCell ref="F8:H8"/>
    <mergeCell ref="I8:K8"/>
    <mergeCell ref="F9:H9"/>
    <mergeCell ref="F10:H10"/>
    <mergeCell ref="I11:K11"/>
    <mergeCell ref="I10:K10"/>
    <mergeCell ref="I9:K9"/>
    <mergeCell ref="I39:K39"/>
    <mergeCell ref="I40:K40"/>
    <mergeCell ref="I6:J6"/>
    <mergeCell ref="B15:C15"/>
    <mergeCell ref="I5:K5"/>
    <mergeCell ref="B7:E7"/>
    <mergeCell ref="D8:E8"/>
    <mergeCell ref="I12:K12"/>
    <mergeCell ref="I13:K13"/>
    <mergeCell ref="D12:E12"/>
    <mergeCell ref="D13:E13"/>
    <mergeCell ref="D10:E10"/>
    <mergeCell ref="B37:G37"/>
    <mergeCell ref="H36:K36"/>
    <mergeCell ref="B11:C11"/>
    <mergeCell ref="B39:C39"/>
    <mergeCell ref="C2:J2"/>
    <mergeCell ref="C3:H3"/>
    <mergeCell ref="D9:E9"/>
    <mergeCell ref="D6:E6"/>
    <mergeCell ref="B35:G35"/>
    <mergeCell ref="H35:K35"/>
    <mergeCell ref="I7:K7"/>
    <mergeCell ref="F6:H7"/>
    <mergeCell ref="C5:E5"/>
    <mergeCell ref="F5:H5"/>
    <mergeCell ref="B8:C8"/>
    <mergeCell ref="B9:C9"/>
    <mergeCell ref="B10:C10"/>
    <mergeCell ref="I14:K14"/>
    <mergeCell ref="D15:E15"/>
    <mergeCell ref="C17:D17"/>
    <mergeCell ref="B40:C40"/>
    <mergeCell ref="D40:G40"/>
    <mergeCell ref="C20:D20"/>
    <mergeCell ref="C24:D24"/>
    <mergeCell ref="C21:D21"/>
    <mergeCell ref="C22:D22"/>
    <mergeCell ref="C29:D29"/>
    <mergeCell ref="C27:D27"/>
    <mergeCell ref="C28:D28"/>
    <mergeCell ref="C25:D25"/>
    <mergeCell ref="D39:G39"/>
    <mergeCell ref="B36:G36"/>
    <mergeCell ref="C26:D26"/>
    <mergeCell ref="H37:K37"/>
    <mergeCell ref="C34:D34"/>
    <mergeCell ref="C30:D30"/>
    <mergeCell ref="E34:G34"/>
    <mergeCell ref="D11:E11"/>
    <mergeCell ref="F13:H13"/>
    <mergeCell ref="F14:H14"/>
    <mergeCell ref="C23:D23"/>
    <mergeCell ref="C19:D19"/>
    <mergeCell ref="F15:K15"/>
    <mergeCell ref="C18:D18"/>
    <mergeCell ref="F11:H11"/>
    <mergeCell ref="D14:E14"/>
    <mergeCell ref="F12:H12"/>
    <mergeCell ref="B12:C12"/>
    <mergeCell ref="B13:C13"/>
  </mergeCells>
  <phoneticPr fontId="1" type="noConversion"/>
  <conditionalFormatting sqref="C6">
    <cfRule type="notContainsBlanks" dxfId="7" priority="3" stopIfTrue="1">
      <formula>LEN(TRIM(C6))&gt;0</formula>
    </cfRule>
  </conditionalFormatting>
  <conditionalFormatting sqref="C5:E5">
    <cfRule type="notContainsBlanks" dxfId="6" priority="4" stopIfTrue="1">
      <formula>LEN(TRIM(C5))&gt;0</formula>
    </cfRule>
  </conditionalFormatting>
  <conditionalFormatting sqref="C18:K33">
    <cfRule type="notContainsBlanks" dxfId="5" priority="11" stopIfTrue="1">
      <formula>LEN(TRIM(C18))&gt;0</formula>
    </cfRule>
  </conditionalFormatting>
  <conditionalFormatting sqref="D8:E15">
    <cfRule type="notContainsBlanks" dxfId="4" priority="1" stopIfTrue="1">
      <formula>LEN(TRIM(D8))&gt;0</formula>
    </cfRule>
  </conditionalFormatting>
  <conditionalFormatting sqref="D39:G40 I40:K40">
    <cfRule type="notContainsBlanks" dxfId="3" priority="10" stopIfTrue="1">
      <formula>LEN(TRIM(D39))&gt;0</formula>
    </cfRule>
  </conditionalFormatting>
  <conditionalFormatting sqref="I3">
    <cfRule type="notContainsBlanks" dxfId="2" priority="8" stopIfTrue="1">
      <formula>LEN(TRIM(I3))&gt;0</formula>
    </cfRule>
  </conditionalFormatting>
  <conditionalFormatting sqref="I5:K5">
    <cfRule type="notContainsBlanks" dxfId="1" priority="5" stopIfTrue="1">
      <formula>LEN(TRIM(I5))&gt;0</formula>
    </cfRule>
  </conditionalFormatting>
  <conditionalFormatting sqref="I9:K14">
    <cfRule type="notContainsBlanks" dxfId="0" priority="6" stopIfTrue="1">
      <formula>LEN(TRIM(I9))&gt;0</formula>
    </cfRule>
  </conditionalFormatting>
  <dataValidations xWindow="565" yWindow="649" count="3">
    <dataValidation operator="greaterThan" showErrorMessage="1" errorTitle="Unit number error" error="Please enter a number. Enter zero instead of a blank entry." sqref="K18:K33" xr:uid="{00000000-0002-0000-0000-000000000000}"/>
    <dataValidation type="decimal" operator="greaterThanOrEqual" allowBlank="1" showErrorMessage="1" errorTitle="Unit Rate Error" error="Please enter a number." sqref="I18:I33" xr:uid="{00000000-0002-0000-0000-000001000000}">
      <formula1>0</formula1>
    </dataValidation>
    <dataValidation operator="greaterThanOrEqual" showErrorMessage="1" errorTitle="Initial FY21 Usage" error="Please enter &quot;TBD&quot;, unless this is a monthly accommodation rate contract." sqref="H18:H33" xr:uid="{A8E3B34B-6023-45CA-8065-2D21BF7489D9}"/>
  </dataValidations>
  <printOptions horizontalCentered="1"/>
  <pageMargins left="0.17" right="0.19" top="0.41" bottom="0.5" header="0.21" footer="0.3"/>
  <pageSetup scale="89" orientation="portrait" r:id="rId1"/>
  <headerFooter alignWithMargins="0">
    <oddFooter>&amp;C&amp;"Calibri,Regular"&amp;8Massachusetts DDS Service Summary Form  v. 4/16/2019</oddFooter>
  </headerFooter>
  <extLst>
    <ext xmlns:x14="http://schemas.microsoft.com/office/spreadsheetml/2009/9/main" uri="{CCE6A557-97BC-4b89-ADB6-D9C93CAAB3DF}">
      <x14:dataValidations xmlns:xm="http://schemas.microsoft.com/office/excel/2006/main" xWindow="565" yWindow="649" count="5">
        <x14:dataValidation type="list" allowBlank="1" showErrorMessage="1" errorTitle="Unit Type" error="Please select a unit type from the list." xr:uid="{00000000-0002-0000-0000-000002000000}">
          <x14:formula1>
            <xm:f>Reference!$E$41:$E$46</xm:f>
          </x14:formula1>
          <xm:sqref>J18:J33</xm:sqref>
        </x14:dataValidation>
        <x14:dataValidation type="list" allowBlank="1" showInputMessage="1" showErrorMessage="1" xr:uid="{6BFD7AB2-8F52-4554-BCB6-481C52D6FD35}">
          <x14:formula1>
            <xm:f>'Lookups and drop downs'!$C$3:$C$4</xm:f>
          </x14:formula1>
          <xm:sqref>K6</xm:sqref>
        </x14:dataValidation>
        <x14:dataValidation type="list" allowBlank="1" showInputMessage="1" showErrorMessage="1" xr:uid="{1868710D-F77C-442B-B0F0-133A16AE935E}">
          <x14:formula1>
            <xm:f>'Lookups and drop downs'!$F$5:$F$8</xm:f>
          </x14:formula1>
          <xm:sqref>I8</xm:sqref>
        </x14:dataValidation>
        <x14:dataValidation type="list" allowBlank="1" showInputMessage="1" showErrorMessage="1" xr:uid="{417B7893-4C7A-4E53-A84F-DCF191369D32}">
          <x14:formula1>
            <xm:f>'Lookups and drop downs'!$C$11:$C$31</xm:f>
          </x14:formula1>
          <xm:sqref>J3</xm:sqref>
        </x14:dataValidation>
        <x14:dataValidation type="list" allowBlank="1" showInputMessage="1" showErrorMessage="1" xr:uid="{D2BF5969-928C-46B9-9558-F87E910E0F15}">
          <x14:formula1>
            <xm:f>'Lookups and drop downs'!$F$14:$F$22</xm:f>
          </x14:formula1>
          <xm:sqref>H37:K37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78"/>
  <sheetViews>
    <sheetView topLeftCell="A13" zoomScale="130" zoomScaleNormal="130" workbookViewId="0">
      <selection activeCell="D20" sqref="D20"/>
    </sheetView>
  </sheetViews>
  <sheetFormatPr defaultColWidth="9.109375" defaultRowHeight="13.8" x14ac:dyDescent="0.3"/>
  <cols>
    <col min="1" max="1" width="1.109375" style="2" customWidth="1"/>
    <col min="2" max="2" width="18.109375" style="2" customWidth="1"/>
    <col min="3" max="3" width="40.44140625" style="2" bestFit="1" customWidth="1"/>
    <col min="4" max="4" width="30.44140625" style="2" customWidth="1"/>
    <col min="5" max="5" width="24.109375" style="2" customWidth="1"/>
    <col min="6" max="16384" width="9.109375" style="2"/>
  </cols>
  <sheetData>
    <row r="1" spans="2:5" ht="10.5" customHeight="1" x14ac:dyDescent="0.3"/>
    <row r="2" spans="2:5" ht="15" customHeight="1" x14ac:dyDescent="0.3">
      <c r="B2" s="199" t="s">
        <v>124</v>
      </c>
      <c r="C2" s="200"/>
      <c r="D2" s="201"/>
    </row>
    <row r="3" spans="2:5" x14ac:dyDescent="0.3">
      <c r="B3" s="39"/>
      <c r="C3" s="37"/>
      <c r="D3" s="45"/>
    </row>
    <row r="4" spans="2:5" x14ac:dyDescent="0.3">
      <c r="B4" s="70" t="s">
        <v>17</v>
      </c>
      <c r="C4" s="71" t="s">
        <v>18</v>
      </c>
      <c r="D4" s="72" t="s">
        <v>19</v>
      </c>
    </row>
    <row r="5" spans="2:5" x14ac:dyDescent="0.3">
      <c r="B5" s="65" t="s">
        <v>119</v>
      </c>
      <c r="C5" s="66" t="s">
        <v>23</v>
      </c>
      <c r="D5" s="67" t="s">
        <v>125</v>
      </c>
      <c r="E5" s="3"/>
    </row>
    <row r="6" spans="2:5" ht="13.5" customHeight="1" x14ac:dyDescent="0.3">
      <c r="B6" s="39" t="s">
        <v>119</v>
      </c>
      <c r="C6" s="37" t="s">
        <v>24</v>
      </c>
      <c r="D6" s="40" t="s">
        <v>125</v>
      </c>
      <c r="E6" s="3"/>
    </row>
    <row r="7" spans="2:5" x14ac:dyDescent="0.3">
      <c r="B7" s="39" t="s">
        <v>22</v>
      </c>
      <c r="C7" s="37" t="s">
        <v>139</v>
      </c>
      <c r="D7" s="40" t="s">
        <v>25</v>
      </c>
      <c r="E7" s="3"/>
    </row>
    <row r="8" spans="2:5" x14ac:dyDescent="0.3">
      <c r="B8" s="39" t="s">
        <v>122</v>
      </c>
      <c r="C8" s="37" t="s">
        <v>123</v>
      </c>
      <c r="D8" s="40" t="s">
        <v>128</v>
      </c>
      <c r="E8" s="3"/>
    </row>
    <row r="9" spans="2:5" x14ac:dyDescent="0.3">
      <c r="B9" s="39" t="s">
        <v>79</v>
      </c>
      <c r="C9" s="37" t="s">
        <v>80</v>
      </c>
      <c r="D9" s="40" t="s">
        <v>140</v>
      </c>
      <c r="E9" s="3"/>
    </row>
    <row r="10" spans="2:5" ht="12" customHeight="1" x14ac:dyDescent="0.3">
      <c r="B10" s="39" t="s">
        <v>141</v>
      </c>
      <c r="C10" s="86" t="s">
        <v>142</v>
      </c>
      <c r="D10" s="40" t="s">
        <v>143</v>
      </c>
      <c r="E10" s="3"/>
    </row>
    <row r="11" spans="2:5" x14ac:dyDescent="0.3">
      <c r="B11" s="39" t="s">
        <v>144</v>
      </c>
      <c r="C11" s="86" t="s">
        <v>145</v>
      </c>
      <c r="D11" s="40"/>
      <c r="E11" s="3"/>
    </row>
    <row r="12" spans="2:5" x14ac:dyDescent="0.3">
      <c r="B12" s="39" t="s">
        <v>120</v>
      </c>
      <c r="C12" s="37" t="s">
        <v>20</v>
      </c>
      <c r="D12" s="40" t="s">
        <v>126</v>
      </c>
      <c r="E12" s="3"/>
    </row>
    <row r="13" spans="2:5" x14ac:dyDescent="0.3">
      <c r="B13" s="87" t="s">
        <v>120</v>
      </c>
      <c r="C13" s="86" t="s">
        <v>146</v>
      </c>
      <c r="D13" s="40" t="s">
        <v>126</v>
      </c>
      <c r="E13" s="3"/>
    </row>
    <row r="14" spans="2:5" x14ac:dyDescent="0.3">
      <c r="B14" s="39" t="s">
        <v>121</v>
      </c>
      <c r="C14" s="37" t="s">
        <v>26</v>
      </c>
      <c r="D14" s="40" t="s">
        <v>127</v>
      </c>
      <c r="E14" s="3"/>
    </row>
    <row r="15" spans="2:5" x14ac:dyDescent="0.3">
      <c r="B15" s="39" t="s">
        <v>121</v>
      </c>
      <c r="C15" s="86" t="s">
        <v>147</v>
      </c>
      <c r="D15" s="40" t="s">
        <v>127</v>
      </c>
    </row>
    <row r="16" spans="2:5" x14ac:dyDescent="0.3">
      <c r="B16" s="41" t="s">
        <v>148</v>
      </c>
      <c r="C16" s="88" t="s">
        <v>149</v>
      </c>
      <c r="D16" s="68" t="s">
        <v>150</v>
      </c>
    </row>
    <row r="17" spans="2:4" x14ac:dyDescent="0.3">
      <c r="B17" s="37"/>
      <c r="C17" s="86"/>
      <c r="D17" s="89"/>
    </row>
    <row r="18" spans="2:4" x14ac:dyDescent="0.3">
      <c r="B18" s="37" t="s">
        <v>152</v>
      </c>
      <c r="C18" s="86"/>
      <c r="D18" s="89"/>
    </row>
    <row r="19" spans="2:4" x14ac:dyDescent="0.3">
      <c r="B19" s="213" t="s">
        <v>153</v>
      </c>
      <c r="C19" s="37"/>
      <c r="D19" s="37"/>
    </row>
    <row r="20" spans="2:4" x14ac:dyDescent="0.3">
      <c r="B20" s="37"/>
      <c r="C20" s="37"/>
      <c r="D20" s="37"/>
    </row>
    <row r="21" spans="2:4" ht="15" customHeight="1" x14ac:dyDescent="0.3">
      <c r="B21" s="199" t="s">
        <v>74</v>
      </c>
      <c r="C21" s="202"/>
      <c r="D21" s="37"/>
    </row>
    <row r="22" spans="2:4" x14ac:dyDescent="0.3">
      <c r="B22" s="43"/>
      <c r="C22" s="44"/>
      <c r="D22" s="37"/>
    </row>
    <row r="23" spans="2:4" x14ac:dyDescent="0.3">
      <c r="B23" s="48">
        <v>3150</v>
      </c>
      <c r="C23" s="45" t="s">
        <v>30</v>
      </c>
      <c r="D23" s="37"/>
    </row>
    <row r="24" spans="2:4" x14ac:dyDescent="0.3">
      <c r="B24" s="48">
        <v>3153</v>
      </c>
      <c r="C24" s="45" t="s">
        <v>31</v>
      </c>
      <c r="D24" s="37"/>
    </row>
    <row r="25" spans="2:4" x14ac:dyDescent="0.3">
      <c r="B25" s="48">
        <v>3163</v>
      </c>
      <c r="C25" s="45" t="s">
        <v>32</v>
      </c>
      <c r="D25" s="37"/>
    </row>
    <row r="26" spans="2:4" x14ac:dyDescent="0.3">
      <c r="B26" s="48">
        <v>3798</v>
      </c>
      <c r="C26" s="45" t="s">
        <v>36</v>
      </c>
      <c r="D26" s="37"/>
    </row>
    <row r="27" spans="2:4" x14ac:dyDescent="0.3">
      <c r="B27" s="46"/>
      <c r="C27" s="47"/>
    </row>
    <row r="28" spans="2:4" ht="13.5" customHeight="1" x14ac:dyDescent="0.3">
      <c r="B28" s="197" t="s">
        <v>75</v>
      </c>
      <c r="C28" s="198"/>
    </row>
    <row r="29" spans="2:4" x14ac:dyDescent="0.3">
      <c r="B29" s="203" t="s">
        <v>82</v>
      </c>
      <c r="C29" s="204"/>
      <c r="D29" s="42"/>
    </row>
    <row r="30" spans="2:4" ht="27" customHeight="1" x14ac:dyDescent="0.3">
      <c r="B30" s="203" t="s">
        <v>78</v>
      </c>
      <c r="C30" s="204"/>
      <c r="D30" s="42"/>
    </row>
    <row r="31" spans="2:4" ht="15.75" customHeight="1" x14ac:dyDescent="0.3">
      <c r="B31" s="205"/>
      <c r="C31" s="206"/>
      <c r="D31" s="42"/>
    </row>
    <row r="32" spans="2:4" x14ac:dyDescent="0.3">
      <c r="B32" s="195"/>
      <c r="C32" s="196"/>
      <c r="D32" s="196"/>
    </row>
    <row r="33" spans="2:5" x14ac:dyDescent="0.3">
      <c r="B33" s="195"/>
      <c r="C33" s="196"/>
      <c r="D33" s="196"/>
    </row>
    <row r="34" spans="2:5" x14ac:dyDescent="0.3">
      <c r="B34" s="38"/>
    </row>
    <row r="35" spans="2:5" x14ac:dyDescent="0.3">
      <c r="B35" s="38"/>
    </row>
    <row r="36" spans="2:5" x14ac:dyDescent="0.3">
      <c r="B36" s="38"/>
    </row>
    <row r="37" spans="2:5" hidden="1" x14ac:dyDescent="0.3">
      <c r="B37" s="38"/>
    </row>
    <row r="38" spans="2:5" hidden="1" x14ac:dyDescent="0.3"/>
    <row r="39" spans="2:5" hidden="1" x14ac:dyDescent="0.3"/>
    <row r="40" spans="2:5" ht="14.4" hidden="1" thickBot="1" x14ac:dyDescent="0.35">
      <c r="B40" s="28" t="s">
        <v>28</v>
      </c>
      <c r="C40" s="29"/>
      <c r="E40" s="15" t="s">
        <v>59</v>
      </c>
    </row>
    <row r="41" spans="2:5" hidden="1" x14ac:dyDescent="0.3">
      <c r="B41" s="29">
        <v>0</v>
      </c>
      <c r="C41" s="29"/>
      <c r="E41" s="16" t="s">
        <v>69</v>
      </c>
    </row>
    <row r="42" spans="2:5" hidden="1" x14ac:dyDescent="0.3">
      <c r="B42" s="2">
        <v>1</v>
      </c>
      <c r="E42" s="12" t="s">
        <v>76</v>
      </c>
    </row>
    <row r="43" spans="2:5" hidden="1" x14ac:dyDescent="0.3">
      <c r="B43" s="2">
        <v>2</v>
      </c>
      <c r="E43" s="13" t="s">
        <v>61</v>
      </c>
    </row>
    <row r="44" spans="2:5" hidden="1" x14ac:dyDescent="0.3">
      <c r="B44" s="2">
        <v>3</v>
      </c>
      <c r="E44" s="14" t="s">
        <v>66</v>
      </c>
    </row>
    <row r="45" spans="2:5" hidden="1" x14ac:dyDescent="0.3">
      <c r="B45" s="2">
        <v>4</v>
      </c>
      <c r="E45" s="17" t="s">
        <v>60</v>
      </c>
    </row>
    <row r="46" spans="2:5" hidden="1" x14ac:dyDescent="0.3">
      <c r="B46" s="2">
        <v>5</v>
      </c>
      <c r="E46" s="17" t="s">
        <v>77</v>
      </c>
    </row>
    <row r="47" spans="2:5" hidden="1" x14ac:dyDescent="0.3">
      <c r="B47" s="2">
        <v>6</v>
      </c>
    </row>
    <row r="48" spans="2:5" hidden="1" x14ac:dyDescent="0.3">
      <c r="B48" s="2">
        <v>7</v>
      </c>
    </row>
    <row r="49" spans="2:5" hidden="1" x14ac:dyDescent="0.3">
      <c r="B49" s="2">
        <v>8</v>
      </c>
      <c r="E49" s="11" t="s">
        <v>68</v>
      </c>
    </row>
    <row r="50" spans="2:5" hidden="1" x14ac:dyDescent="0.3">
      <c r="B50" s="2">
        <v>9</v>
      </c>
    </row>
    <row r="51" spans="2:5" hidden="1" x14ac:dyDescent="0.3">
      <c r="B51" s="2">
        <v>10</v>
      </c>
    </row>
    <row r="52" spans="2:5" hidden="1" x14ac:dyDescent="0.3"/>
    <row r="53" spans="2:5" hidden="1" x14ac:dyDescent="0.3"/>
    <row r="54" spans="2:5" hidden="1" x14ac:dyDescent="0.3">
      <c r="B54" s="28" t="s">
        <v>37</v>
      </c>
      <c r="D54" s="2" t="s">
        <v>9</v>
      </c>
    </row>
    <row r="55" spans="2:5" hidden="1" x14ac:dyDescent="0.3">
      <c r="B55" s="2">
        <v>3150</v>
      </c>
      <c r="C55" s="2" t="s">
        <v>30</v>
      </c>
      <c r="D55" s="30">
        <f>SUM(SSF!K18:K33)</f>
        <v>0</v>
      </c>
    </row>
    <row r="56" spans="2:5" hidden="1" x14ac:dyDescent="0.3">
      <c r="B56" s="2">
        <v>3153</v>
      </c>
      <c r="C56" s="2" t="s">
        <v>31</v>
      </c>
    </row>
    <row r="57" spans="2:5" hidden="1" x14ac:dyDescent="0.3">
      <c r="B57" s="2">
        <v>3163</v>
      </c>
      <c r="C57" s="2" t="s">
        <v>32</v>
      </c>
      <c r="E57" s="31" t="s">
        <v>62</v>
      </c>
    </row>
    <row r="58" spans="2:5" hidden="1" x14ac:dyDescent="0.3">
      <c r="B58" s="2">
        <v>3181</v>
      </c>
      <c r="C58" s="2" t="s">
        <v>33</v>
      </c>
      <c r="E58" s="32" t="s">
        <v>63</v>
      </c>
    </row>
    <row r="59" spans="2:5" hidden="1" x14ac:dyDescent="0.3">
      <c r="B59" s="2">
        <v>3285</v>
      </c>
      <c r="C59" s="2" t="s">
        <v>34</v>
      </c>
      <c r="E59" s="32" t="s">
        <v>64</v>
      </c>
    </row>
    <row r="60" spans="2:5" hidden="1" x14ac:dyDescent="0.3">
      <c r="B60" s="2">
        <v>3753</v>
      </c>
      <c r="C60" s="2" t="s">
        <v>35</v>
      </c>
      <c r="E60" s="32" t="s">
        <v>61</v>
      </c>
    </row>
    <row r="61" spans="2:5" hidden="1" x14ac:dyDescent="0.3">
      <c r="B61" s="2">
        <v>3798</v>
      </c>
      <c r="C61" s="2" t="s">
        <v>36</v>
      </c>
      <c r="E61" s="32" t="s">
        <v>65</v>
      </c>
    </row>
    <row r="62" spans="2:5" hidden="1" x14ac:dyDescent="0.3">
      <c r="E62" s="32"/>
    </row>
    <row r="63" spans="2:5" hidden="1" x14ac:dyDescent="0.3">
      <c r="E63" s="32" t="s">
        <v>66</v>
      </c>
    </row>
    <row r="64" spans="2:5" hidden="1" x14ac:dyDescent="0.3">
      <c r="E64" s="32" t="s">
        <v>67</v>
      </c>
    </row>
    <row r="65" spans="2:2" hidden="1" x14ac:dyDescent="0.3">
      <c r="B65" s="28" t="s">
        <v>39</v>
      </c>
    </row>
    <row r="66" spans="2:2" hidden="1" x14ac:dyDescent="0.3">
      <c r="B66" s="33" t="str">
        <f>IF(RequestRP= "Yes",ROUNDDOWN((BudgetTotal/24)*0.8,-2),"n/a")</f>
        <v>n/a</v>
      </c>
    </row>
    <row r="67" spans="2:2" hidden="1" x14ac:dyDescent="0.3">
      <c r="B67" s="29"/>
    </row>
    <row r="68" spans="2:2" hidden="1" x14ac:dyDescent="0.3">
      <c r="B68" s="28" t="s">
        <v>40</v>
      </c>
    </row>
    <row r="69" spans="2:2" ht="64.5" hidden="1" customHeight="1" x14ac:dyDescent="0.3">
      <c r="B69" s="34" t="str">
        <f ca="1">IF(BudgetTotal&lt;=100000,"Budget Total &lt;= $100K" &amp; Break,"")&amp;IF((ISERROR(VLOOKUP(SSF!C6,LURPActivity,1,FALSE))),"Activity NOT eligible for RP " &amp; Break,"")&amp;IF(MonthlyRP&gt;RPCalc,"RP &gt; suggested value",IF(MonthlyRP&lt;RPCalc,"RP &lt; suggested value",""))</f>
        <v>Budget Total &lt;= $100K
Activity NOT eligible for RP 
RP &lt; suggested value</v>
      </c>
    </row>
    <row r="70" spans="2:2" hidden="1" x14ac:dyDescent="0.3"/>
    <row r="71" spans="2:2" hidden="1" x14ac:dyDescent="0.3">
      <c r="B71" s="35" t="s">
        <v>38</v>
      </c>
    </row>
    <row r="72" spans="2:2" hidden="1" x14ac:dyDescent="0.3">
      <c r="B72" s="36" t="str">
        <f ca="1">IF(INFO("system")="mac",CHAR(13),CHAR(10))</f>
        <v xml:space="preserve">
</v>
      </c>
    </row>
    <row r="73" spans="2:2" hidden="1" x14ac:dyDescent="0.3"/>
    <row r="74" spans="2:2" hidden="1" x14ac:dyDescent="0.3">
      <c r="B74" s="35" t="s">
        <v>43</v>
      </c>
    </row>
    <row r="75" spans="2:2" hidden="1" x14ac:dyDescent="0.3">
      <c r="B75" s="2" t="b">
        <f>ISERROR(VLOOKUP(SSF!C6,LURPActivity,1,FALSE))</f>
        <v>1</v>
      </c>
    </row>
    <row r="76" spans="2:2" hidden="1" x14ac:dyDescent="0.3"/>
    <row r="77" spans="2:2" hidden="1" x14ac:dyDescent="0.3"/>
    <row r="78" spans="2:2" hidden="1" x14ac:dyDescent="0.3"/>
  </sheetData>
  <sheetProtection algorithmName="SHA-512" hashValue="vFnIbTglMEYrvCb0eeUy2BL/+VZcHuE6C/c5iEwKnKCAoedICbw99OI7Mics53DkKda1xvzBQra5IjcRFALa+A==" saltValue="WjahGTVfE43hRAzUEYI/Gg==" spinCount="100000" sheet="1" formatCells="0" sort="0" autoFilter="0"/>
  <mergeCells count="8">
    <mergeCell ref="B33:D33"/>
    <mergeCell ref="B28:C28"/>
    <mergeCell ref="B2:D2"/>
    <mergeCell ref="B21:C21"/>
    <mergeCell ref="B29:C29"/>
    <mergeCell ref="B30:C30"/>
    <mergeCell ref="B31:C31"/>
    <mergeCell ref="B32:D32"/>
  </mergeCells>
  <hyperlinks>
    <hyperlink ref="B19" r:id="rId1" xr:uid="{0A5A6E09-EDC0-4FC0-A5F1-17832D496BA5}"/>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9845-D042-4BE6-9D47-6EB5C7E959B2}">
  <dimension ref="C1:L31"/>
  <sheetViews>
    <sheetView topLeftCell="E1" workbookViewId="0">
      <selection activeCell="J6" sqref="J6"/>
    </sheetView>
  </sheetViews>
  <sheetFormatPr defaultRowHeight="13.2" x14ac:dyDescent="0.25"/>
  <cols>
    <col min="3" max="3" width="13.5546875" bestFit="1" customWidth="1"/>
    <col min="6" max="6" width="26.5546875" bestFit="1" customWidth="1"/>
    <col min="7" max="7" width="32" bestFit="1" customWidth="1"/>
    <col min="8" max="8" width="19.44140625" bestFit="1" customWidth="1"/>
    <col min="9" max="9" width="19" bestFit="1" customWidth="1"/>
    <col min="10" max="11" width="13.5546875" bestFit="1" customWidth="1"/>
    <col min="12" max="12" width="27.44140625" bestFit="1" customWidth="1"/>
    <col min="13" max="13" width="9" bestFit="1" customWidth="1"/>
  </cols>
  <sheetData>
    <row r="1" spans="3:12" ht="13.8" thickBot="1" x14ac:dyDescent="0.3"/>
    <row r="2" spans="3:12" x14ac:dyDescent="0.25">
      <c r="C2" s="57" t="s">
        <v>85</v>
      </c>
      <c r="F2" s="207" t="s">
        <v>88</v>
      </c>
      <c r="G2" s="208"/>
      <c r="H2" s="208"/>
      <c r="I2" s="208"/>
      <c r="J2" s="208"/>
      <c r="K2" s="208"/>
      <c r="L2" s="209"/>
    </row>
    <row r="3" spans="3:12" ht="13.35" customHeight="1" thickBot="1" x14ac:dyDescent="0.3">
      <c r="C3" s="56" t="s">
        <v>86</v>
      </c>
      <c r="F3" s="210"/>
      <c r="G3" s="211"/>
      <c r="H3" s="211"/>
      <c r="I3" s="211"/>
      <c r="J3" s="211"/>
      <c r="K3" s="211"/>
      <c r="L3" s="212"/>
    </row>
    <row r="4" spans="3:12" ht="13.35" customHeight="1" x14ac:dyDescent="0.25">
      <c r="C4" s="56" t="s">
        <v>87</v>
      </c>
      <c r="F4" s="63" t="s">
        <v>97</v>
      </c>
      <c r="G4" s="63" t="s">
        <v>47</v>
      </c>
      <c r="H4" s="63" t="s">
        <v>49</v>
      </c>
      <c r="I4" s="63" t="s">
        <v>1</v>
      </c>
      <c r="J4" s="63" t="s">
        <v>52</v>
      </c>
      <c r="K4" s="63" t="s">
        <v>54</v>
      </c>
      <c r="L4" s="63" t="s">
        <v>56</v>
      </c>
    </row>
    <row r="5" spans="3:12" ht="13.35" customHeight="1" x14ac:dyDescent="0.25">
      <c r="F5" s="58" t="s">
        <v>93</v>
      </c>
      <c r="G5" s="59" t="s">
        <v>103</v>
      </c>
      <c r="H5" s="60" t="s">
        <v>104</v>
      </c>
      <c r="I5" s="58" t="s">
        <v>90</v>
      </c>
      <c r="J5" s="60" t="s">
        <v>107</v>
      </c>
      <c r="K5" s="59" t="s">
        <v>108</v>
      </c>
      <c r="L5" s="61" t="s">
        <v>99</v>
      </c>
    </row>
    <row r="6" spans="3:12" ht="13.35" customHeight="1" x14ac:dyDescent="0.25">
      <c r="F6" s="58" t="s">
        <v>95</v>
      </c>
      <c r="G6" s="59" t="s">
        <v>106</v>
      </c>
      <c r="H6" s="58" t="s">
        <v>105</v>
      </c>
      <c r="I6" s="58" t="s">
        <v>91</v>
      </c>
      <c r="J6" s="85" t="s">
        <v>138</v>
      </c>
      <c r="K6" s="59" t="s">
        <v>109</v>
      </c>
      <c r="L6" s="58" t="s">
        <v>100</v>
      </c>
    </row>
    <row r="7" spans="3:12" x14ac:dyDescent="0.25">
      <c r="F7" s="58" t="s">
        <v>96</v>
      </c>
      <c r="G7" s="59" t="s">
        <v>111</v>
      </c>
      <c r="H7" s="58" t="s">
        <v>110</v>
      </c>
      <c r="I7" s="58" t="s">
        <v>92</v>
      </c>
      <c r="J7" s="62" t="s">
        <v>102</v>
      </c>
      <c r="K7" s="59" t="s">
        <v>112</v>
      </c>
      <c r="L7" s="58" t="s">
        <v>101</v>
      </c>
    </row>
    <row r="8" spans="3:12" x14ac:dyDescent="0.25">
      <c r="F8" s="58" t="s">
        <v>94</v>
      </c>
      <c r="G8" s="59" t="s">
        <v>114</v>
      </c>
      <c r="H8" s="60" t="s">
        <v>113</v>
      </c>
      <c r="I8" s="58" t="s">
        <v>89</v>
      </c>
      <c r="J8" s="60" t="s">
        <v>115</v>
      </c>
      <c r="K8" s="59" t="s">
        <v>116</v>
      </c>
      <c r="L8" s="61" t="s">
        <v>98</v>
      </c>
    </row>
    <row r="9" spans="3:12" x14ac:dyDescent="0.25">
      <c r="F9" s="1"/>
      <c r="G9" s="1"/>
      <c r="H9" s="1"/>
      <c r="I9" s="1"/>
      <c r="J9" s="1"/>
      <c r="K9" s="1"/>
      <c r="L9" s="1"/>
    </row>
    <row r="10" spans="3:12" x14ac:dyDescent="0.25">
      <c r="C10" s="57" t="s">
        <v>117</v>
      </c>
    </row>
    <row r="11" spans="3:12" ht="13.65" customHeight="1" x14ac:dyDescent="0.25">
      <c r="C11" s="62">
        <v>2026</v>
      </c>
    </row>
    <row r="12" spans="3:12" x14ac:dyDescent="0.25">
      <c r="C12" s="62">
        <v>2027</v>
      </c>
    </row>
    <row r="13" spans="3:12" x14ac:dyDescent="0.25">
      <c r="C13" s="62">
        <v>2028</v>
      </c>
      <c r="F13" s="80" t="s">
        <v>129</v>
      </c>
      <c r="G13" s="80" t="s">
        <v>136</v>
      </c>
    </row>
    <row r="14" spans="3:12" ht="15.6" x14ac:dyDescent="0.4">
      <c r="C14" s="62">
        <v>2029</v>
      </c>
      <c r="F14" s="81" t="s">
        <v>130</v>
      </c>
      <c r="G14" s="58" t="s">
        <v>131</v>
      </c>
    </row>
    <row r="15" spans="3:12" ht="15.6" x14ac:dyDescent="0.4">
      <c r="C15" s="62">
        <v>2030</v>
      </c>
      <c r="F15" s="81" t="s">
        <v>132</v>
      </c>
      <c r="G15" s="58" t="s">
        <v>132</v>
      </c>
    </row>
    <row r="16" spans="3:12" ht="15.6" x14ac:dyDescent="0.4">
      <c r="C16" s="62">
        <v>2031</v>
      </c>
      <c r="F16" s="81" t="s">
        <v>92</v>
      </c>
      <c r="G16" s="58" t="s">
        <v>92</v>
      </c>
    </row>
    <row r="17" spans="3:7" ht="15.6" x14ac:dyDescent="0.4">
      <c r="C17" s="62"/>
      <c r="F17" s="81" t="s">
        <v>137</v>
      </c>
      <c r="G17" s="58" t="s">
        <v>137</v>
      </c>
    </row>
    <row r="18" spans="3:7" ht="15.6" x14ac:dyDescent="0.4">
      <c r="C18" s="62">
        <v>2032</v>
      </c>
      <c r="F18" s="81" t="s">
        <v>133</v>
      </c>
      <c r="G18" s="58" t="s">
        <v>91</v>
      </c>
    </row>
    <row r="19" spans="3:7" ht="15.6" x14ac:dyDescent="0.4">
      <c r="C19" s="62">
        <v>2033</v>
      </c>
      <c r="F19" s="81" t="s">
        <v>134</v>
      </c>
      <c r="G19" s="62" t="s">
        <v>134</v>
      </c>
    </row>
    <row r="20" spans="3:7" ht="15.6" x14ac:dyDescent="0.4">
      <c r="C20" s="62"/>
      <c r="F20" s="81" t="s">
        <v>135</v>
      </c>
      <c r="G20" s="58" t="s">
        <v>135</v>
      </c>
    </row>
    <row r="21" spans="3:7" ht="15.6" x14ac:dyDescent="0.4">
      <c r="C21" s="62">
        <v>2034</v>
      </c>
      <c r="F21" s="83"/>
      <c r="G21" s="82"/>
    </row>
    <row r="22" spans="3:7" x14ac:dyDescent="0.25">
      <c r="C22" s="62">
        <v>2035</v>
      </c>
    </row>
    <row r="23" spans="3:7" x14ac:dyDescent="0.25">
      <c r="C23" s="62">
        <v>2036</v>
      </c>
    </row>
    <row r="24" spans="3:7" x14ac:dyDescent="0.25">
      <c r="C24" s="62">
        <v>2037</v>
      </c>
    </row>
    <row r="25" spans="3:7" x14ac:dyDescent="0.25">
      <c r="C25" s="62">
        <v>2038</v>
      </c>
    </row>
    <row r="26" spans="3:7" x14ac:dyDescent="0.25">
      <c r="C26" s="62">
        <v>2039</v>
      </c>
    </row>
    <row r="27" spans="3:7" x14ac:dyDescent="0.25">
      <c r="C27" s="62">
        <v>2040</v>
      </c>
    </row>
    <row r="28" spans="3:7" x14ac:dyDescent="0.25">
      <c r="C28" s="62">
        <v>2041</v>
      </c>
    </row>
    <row r="29" spans="3:7" x14ac:dyDescent="0.25">
      <c r="C29" s="62">
        <v>2042</v>
      </c>
    </row>
    <row r="30" spans="3:7" x14ac:dyDescent="0.25">
      <c r="C30" s="62">
        <v>2043</v>
      </c>
    </row>
    <row r="31" spans="3:7" x14ac:dyDescent="0.25">
      <c r="C31" s="62">
        <v>2044</v>
      </c>
      <c r="D31" s="64" t="s">
        <v>118</v>
      </c>
    </row>
  </sheetData>
  <sortState xmlns:xlrd2="http://schemas.microsoft.com/office/spreadsheetml/2017/richdata2" ref="F5:L8">
    <sortCondition ref="F4:F8"/>
  </sortState>
  <mergeCells count="1">
    <mergeCell ref="F2: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60</vt:i4>
      </vt:variant>
    </vt:vector>
  </HeadingPairs>
  <TitlesOfParts>
    <vt:vector size="63" baseType="lpstr">
      <vt:lpstr>SSF</vt:lpstr>
      <vt:lpstr>Reference</vt:lpstr>
      <vt:lpstr>Lookups and drop downs</vt:lpstr>
      <vt:lpstr>ActivityShort</vt:lpstr>
      <vt:lpstr>BadActivity</vt:lpstr>
      <vt:lpstr>Break</vt:lpstr>
      <vt:lpstr>BudgetTotal</vt:lpstr>
      <vt:lpstr>DeptAddress</vt:lpstr>
      <vt:lpstr>DeptCity</vt:lpstr>
      <vt:lpstr>DeptContact</vt:lpstr>
      <vt:lpstr>DeptDate</vt:lpstr>
      <vt:lpstr>DeptEmail</vt:lpstr>
      <vt:lpstr>DeptFax</vt:lpstr>
      <vt:lpstr>DeptName</vt:lpstr>
      <vt:lpstr>DeptPhone</vt:lpstr>
      <vt:lpstr>DeptRegion</vt:lpstr>
      <vt:lpstr>Descr</vt:lpstr>
      <vt:lpstr>DocID</vt:lpstr>
      <vt:lpstr>EndDate</vt:lpstr>
      <vt:lpstr>Exp</vt:lpstr>
      <vt:lpstr>FY</vt:lpstr>
      <vt:lpstr>LURPActivity</vt:lpstr>
      <vt:lpstr>LURPMonths</vt:lpstr>
      <vt:lpstr>MonthlyRP</vt:lpstr>
      <vt:lpstr>PagesUsed</vt:lpstr>
      <vt:lpstr>Reference!Print_Area</vt:lpstr>
      <vt:lpstr>SSF!Print_Area</vt:lpstr>
      <vt:lpstr>ProvAddr</vt:lpstr>
      <vt:lpstr>ProvContact</vt:lpstr>
      <vt:lpstr>ProvDate</vt:lpstr>
      <vt:lpstr>ProvEmail</vt:lpstr>
      <vt:lpstr>ProvFax</vt:lpstr>
      <vt:lpstr>Provider</vt:lpstr>
      <vt:lpstr>ProvName</vt:lpstr>
      <vt:lpstr>ProvPhone</vt:lpstr>
      <vt:lpstr>ProvVC</vt:lpstr>
      <vt:lpstr>Rate</vt:lpstr>
      <vt:lpstr>ReadyPayWarnings</vt:lpstr>
      <vt:lpstr>RequestRP</vt:lpstr>
      <vt:lpstr>RPCalc</vt:lpstr>
      <vt:lpstr>RPMessage</vt:lpstr>
      <vt:lpstr>SigDate</vt:lpstr>
      <vt:lpstr>StartDate</vt:lpstr>
      <vt:lpstr>Reference!TE1_1995235823_pagetransition</vt:lpstr>
      <vt:lpstr>SSF!Text15</vt:lpstr>
      <vt:lpstr>SSF!Text18</vt:lpstr>
      <vt:lpstr>SSF!Text21</vt:lpstr>
      <vt:lpstr>SSF!Text22</vt:lpstr>
      <vt:lpstr>SSF!Text24</vt:lpstr>
      <vt:lpstr>SSF!Text26</vt:lpstr>
      <vt:lpstr>SSF!Text28</vt:lpstr>
      <vt:lpstr>SSF!Text49</vt:lpstr>
      <vt:lpstr>SSF!Text51</vt:lpstr>
      <vt:lpstr>SSF!Text53</vt:lpstr>
      <vt:lpstr>SSF!Text58</vt:lpstr>
      <vt:lpstr>SSF!Text60</vt:lpstr>
      <vt:lpstr>SSF!Text88</vt:lpstr>
      <vt:lpstr>SSF!Text92</vt:lpstr>
      <vt:lpstr>SSF!Text93</vt:lpstr>
      <vt:lpstr>SSF!Text95</vt:lpstr>
      <vt:lpstr>UNits</vt:lpstr>
      <vt:lpstr>UnitType</vt:lpstr>
      <vt:lpstr>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DMRuser</dc:creator>
  <cp:lastModifiedBy>Trivedi, Nita (DDS)</cp:lastModifiedBy>
  <cp:lastPrinted>2025-04-08T17:28:09Z</cp:lastPrinted>
  <dcterms:created xsi:type="dcterms:W3CDTF">2008-05-27T18:05:43Z</dcterms:created>
  <dcterms:modified xsi:type="dcterms:W3CDTF">2025-08-15T17:56:35Z</dcterms:modified>
</cp:coreProperties>
</file>