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eslin\Documents\"/>
    </mc:Choice>
  </mc:AlternateContent>
  <xr:revisionPtr revIDLastSave="0" documentId="13_ncr:1_{E6E01E6E-6443-476C-B850-B2D930060DB5}" xr6:coauthVersionLast="47" xr6:coauthVersionMax="47" xr10:uidLastSave="{00000000-0000-0000-0000-000000000000}"/>
  <bookViews>
    <workbookView xWindow="-110" yWindow="-110" windowWidth="19420" windowHeight="10420" tabRatio="980" activeTab="6" xr2:uid="{BCFDA479-8B5B-45A7-A444-17C94939A8B3}"/>
  </bookViews>
  <sheets>
    <sheet name="Read Me_HMA" sheetId="28" r:id="rId1"/>
    <sheet name="Tab 1_Survey Respondents" sheetId="27" r:id="rId2"/>
    <sheet name="Tab 2_Goal 1" sheetId="20" r:id="rId3"/>
    <sheet name="Tab 3_Goal 3" sheetId="14" r:id="rId4"/>
    <sheet name="Tab 4_Goal 5" sheetId="15" r:id="rId5"/>
    <sheet name="Tab 5_Data Dashboard" sheetId="18" r:id="rId6"/>
    <sheet name="Tab 5_NEW" sheetId="32" r:id="rId7"/>
    <sheet name="Goal 5_Graphs" sheetId="30" r:id="rId8"/>
    <sheet name="Graph Report" sheetId="31" r:id="rId9"/>
    <sheet name="Resource_SRC Members_12.29.21" sheetId="25" r:id="rId10"/>
    <sheet name="Resource_MassHealth zips" sheetId="2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3" i="32" l="1"/>
  <c r="A29" i="32"/>
  <c r="B54" i="32"/>
  <c r="B53" i="32"/>
  <c r="B55" i="32" s="1"/>
  <c r="B45" i="32"/>
  <c r="B44" i="32"/>
  <c r="B46" i="32" s="1"/>
  <c r="B41" i="32"/>
  <c r="B37" i="32"/>
  <c r="B36" i="32"/>
  <c r="B40" i="32" s="1"/>
  <c r="B42" i="32" s="1"/>
  <c r="B32" i="32"/>
  <c r="B31" i="32"/>
  <c r="B33" i="32" s="1"/>
  <c r="B21" i="32"/>
  <c r="B20" i="32"/>
  <c r="B22" i="32" s="1"/>
  <c r="B17" i="32"/>
  <c r="B16" i="32"/>
  <c r="B18" i="32" s="1"/>
  <c r="B13" i="32"/>
  <c r="B12" i="32"/>
  <c r="B9" i="32"/>
  <c r="B8" i="32"/>
  <c r="A6" i="32"/>
  <c r="B15" i="30"/>
  <c r="B25" i="30"/>
  <c r="B24" i="30"/>
  <c r="B23" i="30"/>
  <c r="B22" i="30"/>
  <c r="B21" i="30"/>
  <c r="B20" i="30"/>
  <c r="B19" i="30"/>
  <c r="B18" i="30"/>
  <c r="B17" i="30"/>
  <c r="B4" i="30"/>
  <c r="B14" i="30"/>
  <c r="B13" i="30"/>
  <c r="B12" i="30"/>
  <c r="B11" i="30"/>
  <c r="B10" i="30"/>
  <c r="B9" i="30"/>
  <c r="B8" i="30"/>
  <c r="B7" i="30"/>
  <c r="B6" i="30"/>
  <c r="B5" i="30"/>
  <c r="C47" i="20"/>
  <c r="C91" i="20"/>
  <c r="B60" i="18"/>
  <c r="B61" i="18"/>
  <c r="H67" i="15"/>
  <c r="H66" i="15"/>
  <c r="H65" i="15"/>
  <c r="H63" i="15"/>
  <c r="H52" i="15"/>
  <c r="H51" i="15"/>
  <c r="H50" i="15"/>
  <c r="H49" i="15"/>
  <c r="H48" i="15"/>
  <c r="H47" i="15"/>
  <c r="H46" i="15"/>
  <c r="H45" i="15"/>
  <c r="H44" i="15"/>
  <c r="H43" i="15"/>
  <c r="H42" i="15"/>
  <c r="H33" i="15"/>
  <c r="H32" i="15"/>
  <c r="H31" i="15"/>
  <c r="H30" i="15"/>
  <c r="H29" i="15"/>
  <c r="H28" i="15"/>
  <c r="H27" i="15"/>
  <c r="H26" i="15"/>
  <c r="H25" i="15"/>
  <c r="H15" i="15"/>
  <c r="H9" i="15"/>
  <c r="H8" i="15"/>
  <c r="B48" i="18"/>
  <c r="A41" i="18"/>
  <c r="B38" i="32" l="1"/>
  <c r="B10" i="32"/>
  <c r="B14" i="32"/>
  <c r="B62" i="18"/>
  <c r="A6" i="18"/>
  <c r="D3" i="27"/>
  <c r="C5" i="27"/>
  <c r="B5" i="27"/>
  <c r="E52" i="14"/>
  <c r="E68" i="14"/>
  <c r="G68" i="14"/>
  <c r="G52" i="14"/>
  <c r="D5" i="27" l="1"/>
  <c r="J64" i="14"/>
  <c r="F68" i="14"/>
  <c r="F44" i="14"/>
  <c r="F52" i="14" s="1"/>
  <c r="K9" i="14"/>
  <c r="J9" i="14"/>
  <c r="I9" i="14"/>
  <c r="D68" i="14"/>
  <c r="G46" i="15"/>
  <c r="J9" i="15"/>
  <c r="I9" i="15"/>
  <c r="D44" i="15"/>
  <c r="D44" i="14"/>
  <c r="D52" i="14" s="1"/>
  <c r="F91" i="20"/>
  <c r="G80" i="20" s="1"/>
  <c r="F70" i="20"/>
  <c r="G69" i="20" s="1"/>
  <c r="F110" i="20"/>
  <c r="F118" i="20" s="1"/>
  <c r="F47" i="20"/>
  <c r="F48" i="20" s="1"/>
  <c r="G90" i="20" l="1"/>
  <c r="J66" i="15" l="1"/>
  <c r="I66" i="15"/>
  <c r="J65" i="15"/>
  <c r="I65" i="15"/>
  <c r="J63" i="15"/>
  <c r="I63" i="15"/>
  <c r="J51" i="15"/>
  <c r="I51" i="15"/>
  <c r="J50" i="15"/>
  <c r="I50" i="15"/>
  <c r="J49" i="15"/>
  <c r="I49" i="15"/>
  <c r="J48" i="15"/>
  <c r="I48" i="15"/>
  <c r="J47" i="15"/>
  <c r="I47" i="15"/>
  <c r="J46" i="15"/>
  <c r="I46" i="15"/>
  <c r="J45" i="15"/>
  <c r="I45" i="15"/>
  <c r="J44" i="15"/>
  <c r="I44" i="15"/>
  <c r="J43" i="15"/>
  <c r="I43" i="15"/>
  <c r="J42" i="15"/>
  <c r="I42" i="15"/>
  <c r="J31" i="15"/>
  <c r="I31" i="15"/>
  <c r="J30" i="15"/>
  <c r="I30" i="15"/>
  <c r="J29" i="15"/>
  <c r="I29" i="15"/>
  <c r="J28" i="15"/>
  <c r="I28" i="15"/>
  <c r="J27" i="15"/>
  <c r="I27" i="15"/>
  <c r="J26" i="15"/>
  <c r="B52" i="18" s="1"/>
  <c r="I26" i="15"/>
  <c r="B44" i="18" s="1"/>
  <c r="J25" i="15"/>
  <c r="B51" i="18" s="1"/>
  <c r="I25" i="15"/>
  <c r="B43" i="18" s="1"/>
  <c r="B47" i="18" s="1"/>
  <c r="B49" i="18" s="1"/>
  <c r="J8" i="15"/>
  <c r="I8" i="15"/>
  <c r="G15" i="15"/>
  <c r="F15" i="15"/>
  <c r="D15" i="15"/>
  <c r="G15" i="14"/>
  <c r="F15" i="14"/>
  <c r="E15" i="14"/>
  <c r="D15" i="14"/>
  <c r="K8" i="14"/>
  <c r="J8" i="14"/>
  <c r="I8" i="14"/>
  <c r="F153" i="20"/>
  <c r="C153" i="20"/>
  <c r="D150" i="20" s="1"/>
  <c r="F136" i="20"/>
  <c r="G135" i="20" s="1"/>
  <c r="C136" i="20"/>
  <c r="G116" i="20"/>
  <c r="D115" i="20"/>
  <c r="F105" i="20"/>
  <c r="G104" i="20" s="1"/>
  <c r="B17" i="18" s="1"/>
  <c r="C105" i="20"/>
  <c r="D105" i="20" s="1"/>
  <c r="G88" i="20"/>
  <c r="D87" i="20"/>
  <c r="C70" i="20"/>
  <c r="D66" i="20" s="1"/>
  <c r="F29" i="20"/>
  <c r="C29" i="20"/>
  <c r="G45" i="20"/>
  <c r="C48" i="20"/>
  <c r="F11" i="20"/>
  <c r="G8" i="20" s="1"/>
  <c r="C11" i="20"/>
  <c r="D10" i="20" s="1"/>
  <c r="G67" i="15"/>
  <c r="F67" i="15"/>
  <c r="G52" i="15"/>
  <c r="F52" i="15"/>
  <c r="G32" i="15"/>
  <c r="G33" i="15" s="1"/>
  <c r="F32" i="15"/>
  <c r="F33" i="15" s="1"/>
  <c r="B45" i="18" l="1"/>
  <c r="B53" i="18"/>
  <c r="E9" i="15"/>
  <c r="E8" i="15"/>
  <c r="E15" i="15"/>
  <c r="D26" i="20"/>
  <c r="G29" i="20"/>
  <c r="G23" i="20"/>
  <c r="I15" i="15"/>
  <c r="J15" i="15"/>
  <c r="K15" i="14"/>
  <c r="I15" i="14"/>
  <c r="J15" i="14"/>
  <c r="G42" i="20"/>
  <c r="D103" i="20"/>
  <c r="G132" i="20"/>
  <c r="G113" i="20"/>
  <c r="G134" i="20"/>
  <c r="D61" i="20"/>
  <c r="D63" i="20"/>
  <c r="D151" i="20"/>
  <c r="G22" i="20"/>
  <c r="D67" i="20"/>
  <c r="D27" i="20"/>
  <c r="G46" i="20"/>
  <c r="G89" i="20"/>
  <c r="G153" i="20"/>
  <c r="G117" i="20"/>
  <c r="D42" i="20"/>
  <c r="D65" i="20"/>
  <c r="D152" i="20"/>
  <c r="D84" i="20"/>
  <c r="D112" i="20"/>
  <c r="D59" i="20"/>
  <c r="G84" i="20"/>
  <c r="G112" i="20"/>
  <c r="G105" i="20"/>
  <c r="G43" i="20"/>
  <c r="G65" i="20"/>
  <c r="G66" i="20"/>
  <c r="G70" i="20"/>
  <c r="D86" i="20"/>
  <c r="G91" i="20"/>
  <c r="G108" i="20"/>
  <c r="B21" i="18" s="1"/>
  <c r="D114" i="20"/>
  <c r="G44" i="20"/>
  <c r="D22" i="20"/>
  <c r="G61" i="20"/>
  <c r="G81" i="20"/>
  <c r="B13" i="18" s="1"/>
  <c r="G86" i="20"/>
  <c r="G109" i="20"/>
  <c r="G114" i="20"/>
  <c r="D131" i="20"/>
  <c r="E134" i="20" s="1"/>
  <c r="D136" i="20"/>
  <c r="G64" i="20"/>
  <c r="G59" i="20"/>
  <c r="G60" i="20"/>
  <c r="D80" i="20"/>
  <c r="G85" i="20"/>
  <c r="D108" i="20"/>
  <c r="B20" i="18" s="1"/>
  <c r="B22" i="18" s="1"/>
  <c r="D44" i="20"/>
  <c r="G47" i="20"/>
  <c r="D40" i="20"/>
  <c r="G62" i="20"/>
  <c r="G67" i="20"/>
  <c r="D82" i="20"/>
  <c r="G87" i="20"/>
  <c r="G103" i="20"/>
  <c r="D110" i="20"/>
  <c r="G115" i="20"/>
  <c r="G40" i="20"/>
  <c r="D45" i="20"/>
  <c r="G68" i="20"/>
  <c r="G82" i="20"/>
  <c r="D88" i="20"/>
  <c r="G110" i="20"/>
  <c r="D116" i="20"/>
  <c r="D132" i="20"/>
  <c r="E132" i="20" s="1"/>
  <c r="G136" i="20"/>
  <c r="D153" i="20"/>
  <c r="G41" i="20"/>
  <c r="B9" i="18" s="1"/>
  <c r="D25" i="20"/>
  <c r="G83" i="20"/>
  <c r="G111" i="20"/>
  <c r="G10" i="20"/>
  <c r="G9" i="20"/>
  <c r="G11" i="20"/>
  <c r="D11" i="20"/>
  <c r="D8" i="20"/>
  <c r="D43" i="20"/>
  <c r="D46" i="20"/>
  <c r="D24" i="20"/>
  <c r="D28" i="20"/>
  <c r="D60" i="20"/>
  <c r="D64" i="20"/>
  <c r="D68" i="20"/>
  <c r="D81" i="20"/>
  <c r="B12" i="18" s="1"/>
  <c r="B14" i="18" s="1"/>
  <c r="D85" i="20"/>
  <c r="D89" i="20"/>
  <c r="D104" i="20"/>
  <c r="B16" i="18" s="1"/>
  <c r="B18" i="18" s="1"/>
  <c r="D109" i="20"/>
  <c r="D113" i="20"/>
  <c r="D117" i="20"/>
  <c r="D133" i="20"/>
  <c r="E135" i="20" s="1"/>
  <c r="D9" i="20"/>
  <c r="D47" i="20"/>
  <c r="D29" i="20"/>
  <c r="D70" i="20"/>
  <c r="D91" i="20"/>
  <c r="D41" i="20"/>
  <c r="B8" i="18" s="1"/>
  <c r="D62" i="20"/>
  <c r="D83" i="20"/>
  <c r="D111" i="20"/>
  <c r="A29" i="18"/>
  <c r="K68" i="14"/>
  <c r="J68" i="14"/>
  <c r="I68" i="14"/>
  <c r="K67" i="14"/>
  <c r="J67" i="14"/>
  <c r="I67" i="14"/>
  <c r="K66" i="14"/>
  <c r="J66" i="14"/>
  <c r="I66" i="14"/>
  <c r="K64" i="14"/>
  <c r="I64" i="14"/>
  <c r="K52" i="14"/>
  <c r="J52" i="14"/>
  <c r="I52" i="14"/>
  <c r="K51" i="14"/>
  <c r="J51" i="14"/>
  <c r="I51" i="14"/>
  <c r="K50" i="14"/>
  <c r="J50" i="14"/>
  <c r="I50" i="14"/>
  <c r="K49" i="14"/>
  <c r="J49" i="14"/>
  <c r="I49" i="14"/>
  <c r="K48" i="14"/>
  <c r="J48" i="14"/>
  <c r="I48" i="14"/>
  <c r="K47" i="14"/>
  <c r="J47" i="14"/>
  <c r="I47" i="14"/>
  <c r="K46" i="14"/>
  <c r="J46" i="14"/>
  <c r="I46" i="14"/>
  <c r="K45" i="14"/>
  <c r="J45" i="14"/>
  <c r="I45" i="14"/>
  <c r="K44" i="14"/>
  <c r="J44" i="14"/>
  <c r="I44" i="14"/>
  <c r="K43" i="14"/>
  <c r="J43" i="14"/>
  <c r="I43" i="14"/>
  <c r="K42" i="14"/>
  <c r="J42" i="14"/>
  <c r="I42" i="14"/>
  <c r="D67" i="15"/>
  <c r="D52" i="15"/>
  <c r="D32" i="15"/>
  <c r="K30" i="14"/>
  <c r="J30" i="14"/>
  <c r="I30" i="14"/>
  <c r="K29" i="14"/>
  <c r="J29" i="14"/>
  <c r="I29" i="14"/>
  <c r="K28" i="14"/>
  <c r="J28" i="14"/>
  <c r="I28" i="14"/>
  <c r="K27" i="14"/>
  <c r="J27" i="14"/>
  <c r="I27" i="14"/>
  <c r="K26" i="14"/>
  <c r="J26" i="14"/>
  <c r="I26" i="14"/>
  <c r="K25" i="14"/>
  <c r="J25" i="14"/>
  <c r="I25" i="14"/>
  <c r="B32" i="18" s="1"/>
  <c r="K24" i="14"/>
  <c r="J24" i="14"/>
  <c r="I24" i="14"/>
  <c r="B31" i="18" s="1"/>
  <c r="B33" i="18" s="1"/>
  <c r="G31" i="14"/>
  <c r="G32" i="14" s="1"/>
  <c r="F31" i="14"/>
  <c r="F32" i="14" s="1"/>
  <c r="E31" i="14"/>
  <c r="E32" i="14" s="1"/>
  <c r="D31" i="14"/>
  <c r="D32" i="14" s="1"/>
  <c r="D48" i="20" l="1"/>
  <c r="B10" i="18"/>
  <c r="I52" i="15"/>
  <c r="E49" i="15"/>
  <c r="E51" i="15"/>
  <c r="E48" i="15"/>
  <c r="E43" i="15"/>
  <c r="E47" i="15"/>
  <c r="E46" i="15"/>
  <c r="E42" i="15"/>
  <c r="E52" i="15" s="1"/>
  <c r="E45" i="15"/>
  <c r="E50" i="15"/>
  <c r="E44" i="15"/>
  <c r="D33" i="15"/>
  <c r="E31" i="15"/>
  <c r="E30" i="15"/>
  <c r="E27" i="15"/>
  <c r="E29" i="15"/>
  <c r="E25" i="15"/>
  <c r="E28" i="15"/>
  <c r="E26" i="15"/>
  <c r="I67" i="15"/>
  <c r="E66" i="15"/>
  <c r="E65" i="15"/>
  <c r="E63" i="15"/>
  <c r="E67" i="15" s="1"/>
  <c r="G48" i="20"/>
  <c r="K32" i="14"/>
  <c r="I32" i="14"/>
  <c r="J32" i="14"/>
  <c r="J67" i="15"/>
  <c r="J52" i="15"/>
  <c r="J32" i="15"/>
  <c r="I32" i="15"/>
  <c r="I31" i="14"/>
  <c r="J31" i="14"/>
  <c r="K31" i="14"/>
  <c r="E32" i="15" l="1"/>
  <c r="E33" i="15"/>
  <c r="I33" i="15"/>
  <c r="J33" i="15"/>
</calcChain>
</file>

<file path=xl/sharedStrings.xml><?xml version="1.0" encoding="utf-8"?>
<sst xmlns="http://schemas.openxmlformats.org/spreadsheetml/2006/main" count="2830" uniqueCount="644">
  <si>
    <t xml:space="preserve">Total </t>
  </si>
  <si>
    <t>Year 2</t>
  </si>
  <si>
    <t>Year 3</t>
  </si>
  <si>
    <t>Year 4</t>
  </si>
  <si>
    <t>Year 5</t>
  </si>
  <si>
    <t>SRC Members</t>
  </si>
  <si>
    <t xml:space="preserve">No disability </t>
  </si>
  <si>
    <t>%</t>
  </si>
  <si>
    <t>#</t>
  </si>
  <si>
    <t xml:space="preserve">Other </t>
  </si>
  <si>
    <t xml:space="preserve">Man </t>
  </si>
  <si>
    <t xml:space="preserve">Woman </t>
  </si>
  <si>
    <t>Table 1. SRC Members by Gender, as Compared to VR Consumers, 2021</t>
  </si>
  <si>
    <t>Gender</t>
  </si>
  <si>
    <t xml:space="preserve">Source: Health Management Associates. </t>
  </si>
  <si>
    <t xml:space="preserve">Notes: </t>
  </si>
  <si>
    <t xml:space="preserve">1. SRC members categorized using self-reported survey data completed by members. </t>
  </si>
  <si>
    <t>Number</t>
  </si>
  <si>
    <r>
      <t xml:space="preserve">SRC Members </t>
    </r>
    <r>
      <rPr>
        <u/>
        <sz val="8"/>
        <color theme="1"/>
        <rFont val="Calibri"/>
        <family val="2"/>
        <scheme val="minor"/>
      </rPr>
      <t>1/</t>
    </r>
  </si>
  <si>
    <r>
      <t xml:space="preserve">VR Consumers </t>
    </r>
    <r>
      <rPr>
        <u/>
        <sz val="8"/>
        <color theme="1"/>
        <rFont val="Calibri"/>
        <family val="2"/>
        <scheme val="minor"/>
      </rPr>
      <t>2/</t>
    </r>
  </si>
  <si>
    <t xml:space="preserve">White </t>
  </si>
  <si>
    <t>Black or African American (includes Black Caribbean and African immigrant)</t>
  </si>
  <si>
    <t xml:space="preserve">Native American/American Indian/Alaskan Native </t>
  </si>
  <si>
    <t xml:space="preserve">Asian </t>
  </si>
  <si>
    <t>Pacific Islander</t>
  </si>
  <si>
    <t>Race</t>
  </si>
  <si>
    <t>No, not of Hispanic, Latinx or Spanish origin</t>
  </si>
  <si>
    <t xml:space="preserve">Yes, Puerto Rican </t>
  </si>
  <si>
    <t>Yes, Mexican, Mexican Am, Chicano/a/x</t>
  </si>
  <si>
    <t xml:space="preserve">Yes, Cuban  </t>
  </si>
  <si>
    <t>English</t>
  </si>
  <si>
    <t xml:space="preserve">Spanish </t>
  </si>
  <si>
    <t>Preferred Written Language</t>
  </si>
  <si>
    <t>Portuguese</t>
  </si>
  <si>
    <t>Traditional Chinese</t>
  </si>
  <si>
    <t>Simplified Chinese</t>
  </si>
  <si>
    <t>Khmer</t>
  </si>
  <si>
    <t>Haitian Creole</t>
  </si>
  <si>
    <t>French</t>
  </si>
  <si>
    <t xml:space="preserve">American Sign Language </t>
  </si>
  <si>
    <t>Table 3A. SRC Members by Preferred Written Language, as Compared to VR Consumers, 2021</t>
  </si>
  <si>
    <t>Preferred Spoken Language</t>
  </si>
  <si>
    <t>Cantonese</t>
  </si>
  <si>
    <t xml:space="preserve">Mandarin </t>
  </si>
  <si>
    <t xml:space="preserve">Disability (yes) </t>
  </si>
  <si>
    <t xml:space="preserve">Disability Status </t>
  </si>
  <si>
    <t xml:space="preserve">Haitian </t>
  </si>
  <si>
    <t xml:space="preserve">Brain injury </t>
  </si>
  <si>
    <t xml:space="preserve">Substance use disorder (SUD) </t>
  </si>
  <si>
    <t xml:space="preserve">Vision Impairment </t>
  </si>
  <si>
    <t xml:space="preserve">Deaf or hard of hearing </t>
  </si>
  <si>
    <t xml:space="preserve">Autism spectrum disorder </t>
  </si>
  <si>
    <t xml:space="preserve">Chronic or terminal health condition </t>
  </si>
  <si>
    <t xml:space="preserve">Greater Boston </t>
  </si>
  <si>
    <t xml:space="preserve">Northern </t>
  </si>
  <si>
    <t xml:space="preserve">Central </t>
  </si>
  <si>
    <t xml:space="preserve">Southern </t>
  </si>
  <si>
    <t xml:space="preserve">Western </t>
  </si>
  <si>
    <t>Table 5. SRC Members by Geographic Location, as Compared to VR Consumers, 2021</t>
  </si>
  <si>
    <t>Table 6. SRC Members by VR Consumer Status (Current or Former), as Compared to VR Consumers, 2021</t>
  </si>
  <si>
    <t>Yes</t>
  </si>
  <si>
    <t xml:space="preserve">No </t>
  </si>
  <si>
    <t>I am not sure</t>
  </si>
  <si>
    <t xml:space="preserve">Severe/physical disability </t>
  </si>
  <si>
    <t>Mental health diagnosis/es</t>
  </si>
  <si>
    <t>Table 4. SRC Members by Disability Status and Disability type, as Compared to VR Consumers, 2021</t>
  </si>
  <si>
    <t>Disability Status and Disability Type</t>
  </si>
  <si>
    <t>Other</t>
  </si>
  <si>
    <t xml:space="preserve">1. SRC member self-reported survey data, 2021. </t>
  </si>
  <si>
    <r>
      <t xml:space="preserve">Multi-racial/bi-racial </t>
    </r>
    <r>
      <rPr>
        <sz val="8"/>
        <color theme="1"/>
        <rFont val="Calibri"/>
        <family val="2"/>
        <scheme val="minor"/>
      </rPr>
      <t>3/</t>
    </r>
  </si>
  <si>
    <r>
      <t xml:space="preserve">Other </t>
    </r>
    <r>
      <rPr>
        <sz val="8"/>
        <color theme="1"/>
        <rFont val="Calibri"/>
        <family val="2"/>
        <scheme val="minor"/>
      </rPr>
      <t>4/</t>
    </r>
  </si>
  <si>
    <r>
      <t xml:space="preserve">Yes, another Hispanic, Latino/a/x, or Spanish origin (Salvadoran, Dominican, Colombian, Spaniard, Ecuadorian etc.) </t>
    </r>
    <r>
      <rPr>
        <sz val="8"/>
        <color theme="1"/>
        <rFont val="Calibri"/>
        <family val="2"/>
        <scheme val="minor"/>
      </rPr>
      <t>3/</t>
    </r>
  </si>
  <si>
    <r>
      <t xml:space="preserve">Other </t>
    </r>
    <r>
      <rPr>
        <sz val="8"/>
        <color theme="1"/>
        <rFont val="Calibri"/>
        <family val="2"/>
        <scheme val="minor"/>
      </rPr>
      <t>3/</t>
    </r>
  </si>
  <si>
    <t xml:space="preserve">Geographic Location </t>
  </si>
  <si>
    <t xml:space="preserve">Consumer Status </t>
  </si>
  <si>
    <r>
      <t xml:space="preserve">Disability Type </t>
    </r>
    <r>
      <rPr>
        <b/>
        <sz val="8"/>
        <color theme="1"/>
        <rFont val="Calibri"/>
        <family val="2"/>
        <scheme val="minor"/>
      </rPr>
      <t>3/</t>
    </r>
  </si>
  <si>
    <t xml:space="preserve">GOAL 5. ADVANCE EMPLOYMENT EQUITY. </t>
  </si>
  <si>
    <t xml:space="preserve">Ethnicity </t>
  </si>
  <si>
    <t xml:space="preserve">GOAL 3. ADDRESS STATEWIDE ACCESS TO VR SERVICES. </t>
  </si>
  <si>
    <t xml:space="preserve">Percent </t>
  </si>
  <si>
    <t>Percent</t>
  </si>
  <si>
    <t xml:space="preserve">MRC Service: Job Placement Services </t>
  </si>
  <si>
    <t xml:space="preserve">MRC Service: Career Counseling </t>
  </si>
  <si>
    <t xml:space="preserve">MRC Service: Benefits Planning </t>
  </si>
  <si>
    <t xml:space="preserve">Difference </t>
  </si>
  <si>
    <t xml:space="preserve">% White Access to Job Placement </t>
  </si>
  <si>
    <t xml:space="preserve">% Black Access to Job Placement </t>
  </si>
  <si>
    <t>Consumer Access to VR Service: Job Placement</t>
  </si>
  <si>
    <t xml:space="preserve">Year 1 </t>
  </si>
  <si>
    <t>VR Consumer Placement (3 months)</t>
  </si>
  <si>
    <t>VR Consumer Placement (1 month)</t>
  </si>
  <si>
    <t>VR Consumer Placement (6 months)</t>
  </si>
  <si>
    <t>Service Area</t>
  </si>
  <si>
    <t>City/Town</t>
  </si>
  <si>
    <t>Zip Code</t>
  </si>
  <si>
    <t>Greater Boston</t>
  </si>
  <si>
    <t>Boston - Primary</t>
  </si>
  <si>
    <t>Boston</t>
  </si>
  <si>
    <t>Brookline</t>
  </si>
  <si>
    <t>Quincy</t>
  </si>
  <si>
    <t>Braintree</t>
  </si>
  <si>
    <t>Cohasset</t>
  </si>
  <si>
    <t>Dedham</t>
  </si>
  <si>
    <t>Hingham</t>
  </si>
  <si>
    <t>Hull</t>
  </si>
  <si>
    <t>Milton</t>
  </si>
  <si>
    <t>Norwell</t>
  </si>
  <si>
    <t>Norwood</t>
  </si>
  <si>
    <t>Randolph</t>
  </si>
  <si>
    <t>Scituate</t>
  </si>
  <si>
    <t>Westwood</t>
  </si>
  <si>
    <t>Weymouth</t>
  </si>
  <si>
    <t>Revere</t>
  </si>
  <si>
    <t>Chelsea</t>
  </si>
  <si>
    <t>Winthrop</t>
  </si>
  <si>
    <t>Somerville</t>
  </si>
  <si>
    <t>Arlington</t>
  </si>
  <si>
    <t>Cambridge</t>
  </si>
  <si>
    <t>Central</t>
  </si>
  <si>
    <t>Athol</t>
  </si>
  <si>
    <t>Barre</t>
  </si>
  <si>
    <t>Hardwick</t>
  </si>
  <si>
    <t>New Salem</t>
  </si>
  <si>
    <t>Orange</t>
  </si>
  <si>
    <t>Petersham</t>
  </si>
  <si>
    <t>Royalston</t>
  </si>
  <si>
    <t>Templeton</t>
  </si>
  <si>
    <t>Warwick</t>
  </si>
  <si>
    <t>Framingham</t>
  </si>
  <si>
    <t>Ashland</t>
  </si>
  <si>
    <t>Bellingham</t>
  </si>
  <si>
    <t>Blackstone</t>
  </si>
  <si>
    <t>Boxborough</t>
  </si>
  <si>
    <t>Douglas</t>
  </si>
  <si>
    <t>Dover</t>
  </si>
  <si>
    <t>Franklin</t>
  </si>
  <si>
    <t>Grafton</t>
  </si>
  <si>
    <t>Holliston</t>
  </si>
  <si>
    <t>Hopedale</t>
  </si>
  <si>
    <t>Hopkinton</t>
  </si>
  <si>
    <t>Hudson</t>
  </si>
  <si>
    <t>Marlborough</t>
  </si>
  <si>
    <t>Maynard</t>
  </si>
  <si>
    <t>Medfield</t>
  </si>
  <si>
    <t>Medway</t>
  </si>
  <si>
    <t>Mendon</t>
  </si>
  <si>
    <t>Milford</t>
  </si>
  <si>
    <t>Millis</t>
  </si>
  <si>
    <t>Millville</t>
  </si>
  <si>
    <t>Natick</t>
  </si>
  <si>
    <t>Norfolk</t>
  </si>
  <si>
    <t>Northborough</t>
  </si>
  <si>
    <t>Northbridge</t>
  </si>
  <si>
    <t>Sherborn</t>
  </si>
  <si>
    <t>Southborough</t>
  </si>
  <si>
    <t>Stow</t>
  </si>
  <si>
    <t>Sudbury</t>
  </si>
  <si>
    <t>Sutton</t>
  </si>
  <si>
    <t>Upton</t>
  </si>
  <si>
    <t>Uxbridge</t>
  </si>
  <si>
    <t>Walpole</t>
  </si>
  <si>
    <t>Wayland</t>
  </si>
  <si>
    <t>West Boylston</t>
  </si>
  <si>
    <t>Westborough</t>
  </si>
  <si>
    <t>Wrentham</t>
  </si>
  <si>
    <t>Gardner-Fitchburg</t>
  </si>
  <si>
    <t>Ashburnham</t>
  </si>
  <si>
    <t>Ashby</t>
  </si>
  <si>
    <t>Ayer</t>
  </si>
  <si>
    <t>Berlin</t>
  </si>
  <si>
    <t>Bolton</t>
  </si>
  <si>
    <t>Clinton</t>
  </si>
  <si>
    <t>Fitchburg</t>
  </si>
  <si>
    <t>Gardner</t>
  </si>
  <si>
    <t>Groton</t>
  </si>
  <si>
    <t>Harvard</t>
  </si>
  <si>
    <t>Hubbardston</t>
  </si>
  <si>
    <t>Lancaster</t>
  </si>
  <si>
    <t>Leominster</t>
  </si>
  <si>
    <t>Lunenburg</t>
  </si>
  <si>
    <t>Pepperell</t>
  </si>
  <si>
    <t>Princeton</t>
  </si>
  <si>
    <t>Shirley</t>
  </si>
  <si>
    <t>Sterling</t>
  </si>
  <si>
    <t>Townsend</t>
  </si>
  <si>
    <t>Westminster</t>
  </si>
  <si>
    <t>Winchendon</t>
  </si>
  <si>
    <t>Southbridge</t>
  </si>
  <si>
    <t>Brimfield</t>
  </si>
  <si>
    <t>Brookfield</t>
  </si>
  <si>
    <t>Charlton</t>
  </si>
  <si>
    <t>Dudley</t>
  </si>
  <si>
    <t>East Brookfield</t>
  </si>
  <si>
    <t>Holland</t>
  </si>
  <si>
    <t>North Brookfield</t>
  </si>
  <si>
    <t>Oxford</t>
  </si>
  <si>
    <t>Spencer</t>
  </si>
  <si>
    <t>Sturbridge</t>
  </si>
  <si>
    <t>Wales</t>
  </si>
  <si>
    <t>Warren</t>
  </si>
  <si>
    <t>Webster</t>
  </si>
  <si>
    <t>West Brookfield</t>
  </si>
  <si>
    <t>Waltham</t>
  </si>
  <si>
    <t>Acton</t>
  </si>
  <si>
    <t>Belmont</t>
  </si>
  <si>
    <t>Concord</t>
  </si>
  <si>
    <t>Lincoln</t>
  </si>
  <si>
    <t>Littleton</t>
  </si>
  <si>
    <t>Needham</t>
  </si>
  <si>
    <t>Newton</t>
  </si>
  <si>
    <t>Watertown</t>
  </si>
  <si>
    <t>Wellesley</t>
  </si>
  <si>
    <t>Weston</t>
  </si>
  <si>
    <t>Worcester</t>
  </si>
  <si>
    <t>Auburn</t>
  </si>
  <si>
    <t>Boylston</t>
  </si>
  <si>
    <t>Holden</t>
  </si>
  <si>
    <t>Leicester</t>
  </si>
  <si>
    <t>Millbury</t>
  </si>
  <si>
    <t>New Braintree</t>
  </si>
  <si>
    <t>Oakham</t>
  </si>
  <si>
    <t>Paxton</t>
  </si>
  <si>
    <t>Rutland</t>
  </si>
  <si>
    <t>Shrewsbury</t>
  </si>
  <si>
    <t>Northern</t>
  </si>
  <si>
    <t>Beverly</t>
  </si>
  <si>
    <t>Hamilton</t>
  </si>
  <si>
    <t>Manchester-By-The-Sea</t>
  </si>
  <si>
    <t>Topsfield</t>
  </si>
  <si>
    <t>Wenham</t>
  </si>
  <si>
    <t>Gloucester</t>
  </si>
  <si>
    <t>Essex</t>
  </si>
  <si>
    <t>Ipswich</t>
  </si>
  <si>
    <t>Rockport</t>
  </si>
  <si>
    <t>Haverhill</t>
  </si>
  <si>
    <t>Amesbury</t>
  </si>
  <si>
    <t>Boxford</t>
  </si>
  <si>
    <t>Georgetown</t>
  </si>
  <si>
    <t>Groveland</t>
  </si>
  <si>
    <t>Merrimac</t>
  </si>
  <si>
    <t>Newbury</t>
  </si>
  <si>
    <t>Newburyport</t>
  </si>
  <si>
    <t>Rowley</t>
  </si>
  <si>
    <t>Salisbury</t>
  </si>
  <si>
    <t>West Newbury</t>
  </si>
  <si>
    <t>Lawrence</t>
  </si>
  <si>
    <t>Andover</t>
  </si>
  <si>
    <t>Methuen</t>
  </si>
  <si>
    <t>North Andover</t>
  </si>
  <si>
    <t>Lowell</t>
  </si>
  <si>
    <t>Billerica</t>
  </si>
  <si>
    <t>Carlisle</t>
  </si>
  <si>
    <t>Chelmsford</t>
  </si>
  <si>
    <t>Dracut</t>
  </si>
  <si>
    <t>Dunstable</t>
  </si>
  <si>
    <t>Tewksbury</t>
  </si>
  <si>
    <t>Tyngsborough</t>
  </si>
  <si>
    <t>Westford</t>
  </si>
  <si>
    <t>Lynn</t>
  </si>
  <si>
    <t>Lynnfield</t>
  </si>
  <si>
    <t>Nahant</t>
  </si>
  <si>
    <t>Saugus</t>
  </si>
  <si>
    <t>Swampscott</t>
  </si>
  <si>
    <t>Malden</t>
  </si>
  <si>
    <t>Everett</t>
  </si>
  <si>
    <t>Medford</t>
  </si>
  <si>
    <t>Melrose</t>
  </si>
  <si>
    <t>Wakefield</t>
  </si>
  <si>
    <t>Salem</t>
  </si>
  <si>
    <t>Danvers</t>
  </si>
  <si>
    <t>Marblehead</t>
  </si>
  <si>
    <t>Middleton</t>
  </si>
  <si>
    <t>Peabody</t>
  </si>
  <si>
    <t>Woburn</t>
  </si>
  <si>
    <t>Bedford</t>
  </si>
  <si>
    <t>Burlington</t>
  </si>
  <si>
    <t>Lexington</t>
  </si>
  <si>
    <t>North Reading</t>
  </si>
  <si>
    <t>Reading</t>
  </si>
  <si>
    <t>Stoneham</t>
  </si>
  <si>
    <t>Wilmington</t>
  </si>
  <si>
    <t>Winchester</t>
  </si>
  <si>
    <t>Southern</t>
  </si>
  <si>
    <t>Attleboro</t>
  </si>
  <si>
    <t>Foxborough</t>
  </si>
  <si>
    <t>Mansfield</t>
  </si>
  <si>
    <t>North Attleborough</t>
  </si>
  <si>
    <t>Norton</t>
  </si>
  <si>
    <t>Plainville</t>
  </si>
  <si>
    <t>Barnstable</t>
  </si>
  <si>
    <t>Yarmouth</t>
  </si>
  <si>
    <t>Brockton</t>
  </si>
  <si>
    <t>Abington</t>
  </si>
  <si>
    <t>Avon</t>
  </si>
  <si>
    <t>Bridgewater</t>
  </si>
  <si>
    <t>Canton</t>
  </si>
  <si>
    <t>East Bridgewater</t>
  </si>
  <si>
    <t>Easton</t>
  </si>
  <si>
    <t>Holbrook</t>
  </si>
  <si>
    <t>Rockland</t>
  </si>
  <si>
    <t>Sharon</t>
  </si>
  <si>
    <t>Stoughton</t>
  </si>
  <si>
    <t>West Bridgewater</t>
  </si>
  <si>
    <t>Whitman</t>
  </si>
  <si>
    <t>Fall River</t>
  </si>
  <si>
    <t>Freetown</t>
  </si>
  <si>
    <t>Somerset</t>
  </si>
  <si>
    <t>Swansea</t>
  </si>
  <si>
    <t>Westport</t>
  </si>
  <si>
    <t>Falmouth</t>
  </si>
  <si>
    <t>Bourne</t>
  </si>
  <si>
    <t>Mashpee</t>
  </si>
  <si>
    <t>Sandwich</t>
  </si>
  <si>
    <t>Nantucket</t>
  </si>
  <si>
    <t>New Bedford</t>
  </si>
  <si>
    <t>Acushnet</t>
  </si>
  <si>
    <t>Dartmouth</t>
  </si>
  <si>
    <t>Fairhaven</t>
  </si>
  <si>
    <t>Gosnold</t>
  </si>
  <si>
    <t>Marion</t>
  </si>
  <si>
    <t>Mattapoisett</t>
  </si>
  <si>
    <t>Rochester</t>
  </si>
  <si>
    <t>Oak Bluffs</t>
  </si>
  <si>
    <t>Chilmark</t>
  </si>
  <si>
    <t>Edgartown</t>
  </si>
  <si>
    <t>Tisbury</t>
  </si>
  <si>
    <t>West Tisbury</t>
  </si>
  <si>
    <t>Orleans</t>
  </si>
  <si>
    <t>Brewster</t>
  </si>
  <si>
    <t>Chatham</t>
  </si>
  <si>
    <t>Dennis</t>
  </si>
  <si>
    <t>Eastham</t>
  </si>
  <si>
    <t>Harwich</t>
  </si>
  <si>
    <t>Provincetown</t>
  </si>
  <si>
    <t>Truro</t>
  </si>
  <si>
    <t>Wellfleet</t>
  </si>
  <si>
    <t>Plymouth</t>
  </si>
  <si>
    <t>Carver</t>
  </si>
  <si>
    <t>Duxbury</t>
  </si>
  <si>
    <t>Halifax</t>
  </si>
  <si>
    <t>Hanover</t>
  </si>
  <si>
    <t>Hanson</t>
  </si>
  <si>
    <t>Hanson/Pembroke</t>
  </si>
  <si>
    <t>Kingston</t>
  </si>
  <si>
    <t>Marshfield</t>
  </si>
  <si>
    <t>Pembroke</t>
  </si>
  <si>
    <t>Plympton</t>
  </si>
  <si>
    <t>Taunton</t>
  </si>
  <si>
    <t>Berkley</t>
  </si>
  <si>
    <t>Dighton</t>
  </si>
  <si>
    <t>Lakeville</t>
  </si>
  <si>
    <t>Middleborough</t>
  </si>
  <si>
    <t>Raynham</t>
  </si>
  <si>
    <t>Rehoboth</t>
  </si>
  <si>
    <t>Seekonk</t>
  </si>
  <si>
    <t>Wareham</t>
  </si>
  <si>
    <t>Western</t>
  </si>
  <si>
    <t>Adams</t>
  </si>
  <si>
    <t>Cheshire</t>
  </si>
  <si>
    <t>Florida</t>
  </si>
  <si>
    <t>Lanesborough</t>
  </si>
  <si>
    <t>Monroe</t>
  </si>
  <si>
    <t>North Adams</t>
  </si>
  <si>
    <t>Savoy</t>
  </si>
  <si>
    <t>Williamstown</t>
  </si>
  <si>
    <t>Windsor</t>
  </si>
  <si>
    <t>Greenfield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</si>
  <si>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</si>
  <si>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</si>
  <si>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</si>
  <si>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</si>
  <si>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</si>
  <si>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</si>
  <si>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</si>
  <si>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</si>
  <si>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</si>
  <si>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Heath</t>
  </si>
  <si>
    <t>Leverett</t>
  </si>
  <si>
    <t>Montague</t>
  </si>
  <si>
    <t>Northfield</t>
  </si>
  <si>
    <t>Rowe</t>
  </si>
  <si>
    <t>Shelburne</t>
  </si>
  <si>
    <t>Shutesbury</t>
  </si>
  <si>
    <t>Sunderland</t>
  </si>
  <si>
    <t>Wendell</t>
  </si>
  <si>
    <t>Holyoke</t>
  </si>
  <si>
    <t>Belchertown</t>
  </si>
  <si>
    <t>Granby</t>
  </si>
  <si>
    <t>South Hadley</t>
  </si>
  <si>
    <t>Southampton</t>
  </si>
  <si>
    <t>Northampton</t>
  </si>
  <si>
    <t>Amherst</t>
  </si>
  <si>
    <t>Chesterfield</t>
  </si>
  <si>
    <t>Cummington</t>
  </si>
  <si>
    <t>Easthampton</t>
  </si>
  <si>
    <t>Goshen</t>
  </si>
  <si>
    <t>Hadley</t>
  </si>
  <si>
    <t>Hatfield</t>
  </si>
  <si>
    <t>Middlefield</t>
  </si>
  <si>
    <t>Pelham</t>
  </si>
  <si>
    <t>Plainfield</t>
  </si>
  <si>
    <t>Whately</t>
  </si>
  <si>
    <t>Williamsburg</t>
  </si>
  <si>
    <t>Worthington</t>
  </si>
  <si>
    <t>Pittsfield</t>
  </si>
  <si>
    <t>Becket</t>
  </si>
  <si>
    <t>Dalton</t>
  </si>
  <si>
    <t>Egremont</t>
  </si>
  <si>
    <t>Great Barrington</t>
  </si>
  <si>
    <t>Lee</t>
  </si>
  <si>
    <t>Lenox</t>
  </si>
  <si>
    <t>Monterey</t>
  </si>
  <si>
    <t>New Marlborough</t>
  </si>
  <si>
    <t>Otis</t>
  </si>
  <si>
    <t>Peru</t>
  </si>
  <si>
    <t>Richmond</t>
  </si>
  <si>
    <t>Sandisfield</t>
  </si>
  <si>
    <t>Sheffield</t>
  </si>
  <si>
    <t>Stockbridge</t>
  </si>
  <si>
    <t>Tyringham</t>
  </si>
  <si>
    <t>West Stockbridge</t>
  </si>
  <si>
    <t>Springfield</t>
  </si>
  <si>
    <t>Chicopee</t>
  </si>
  <si>
    <t>East Longmeadow</t>
  </si>
  <si>
    <t>Hampden</t>
  </si>
  <si>
    <t>Longmeadow</t>
  </si>
  <si>
    <t>Ludlow</t>
  </si>
  <si>
    <t>Monson</t>
  </si>
  <si>
    <t>Palmer</t>
  </si>
  <si>
    <t>Ware</t>
  </si>
  <si>
    <t>Wilbraham</t>
  </si>
  <si>
    <t>Westfield</t>
  </si>
  <si>
    <t>Agawam</t>
  </si>
  <si>
    <t>Blandford</t>
  </si>
  <si>
    <t>Chester</t>
  </si>
  <si>
    <t>Granville</t>
  </si>
  <si>
    <t>Huntington</t>
  </si>
  <si>
    <t>Russell</t>
  </si>
  <si>
    <t>Southwick</t>
  </si>
  <si>
    <t>West Springfield</t>
  </si>
  <si>
    <t>Not Available</t>
  </si>
  <si>
    <t>All Other Zip Codes</t>
  </si>
  <si>
    <t xml:space="preserve">MRC currently tracks members by zip codes rolled up into 3 regions or districts. </t>
  </si>
  <si>
    <t xml:space="preserve">Intellectual or developmental disability </t>
  </si>
  <si>
    <t xml:space="preserve">Disability types highlighted in italics are based on information reported as "cause" by MRC. </t>
  </si>
  <si>
    <t>Table 2.A. SRC Members by Ethnicity, as Compared to VR Consumers, 2021</t>
  </si>
  <si>
    <t>Table 2.B. SRC Members by Race, as Compared to VR Consumers, 2021</t>
  </si>
  <si>
    <t xml:space="preserve">1. SRC member self-reported survey data, 2021; HMA will also report on a broader set of gender categories. </t>
  </si>
  <si>
    <t>2. VR consumer data from the MRCIS Case Management system, State Fiscal Year 2021</t>
  </si>
  <si>
    <t xml:space="preserve">Hispanic, Latinx, or Spanish origin </t>
  </si>
  <si>
    <t>N/A</t>
  </si>
  <si>
    <t xml:space="preserve"> </t>
  </si>
  <si>
    <t>3. Disability type, based on self-reported information mapping RSA Disability Impairment and Cause codes to categories provided to MRC by HMA.</t>
  </si>
  <si>
    <t>Not Specified</t>
  </si>
  <si>
    <r>
      <t xml:space="preserve">Central </t>
    </r>
    <r>
      <rPr>
        <sz val="8"/>
        <color theme="1"/>
        <rFont val="Calibri"/>
        <family val="2"/>
        <scheme val="minor"/>
      </rPr>
      <t>4/</t>
    </r>
  </si>
  <si>
    <r>
      <t xml:space="preserve">Northern </t>
    </r>
    <r>
      <rPr>
        <b/>
        <sz val="8"/>
        <color theme="1"/>
        <rFont val="Calibri"/>
        <family val="2"/>
        <scheme val="minor"/>
      </rPr>
      <t>3/</t>
    </r>
  </si>
  <si>
    <t xml:space="preserve">2. VR consumer data from the MRCIS Case Management system, State Fiscal Year 2021. </t>
  </si>
  <si>
    <t>Seat #</t>
  </si>
  <si>
    <t>Voting or Non-voting Member</t>
  </si>
  <si>
    <t>Seat Title</t>
  </si>
  <si>
    <t>Current Member</t>
  </si>
  <si>
    <t>Email Address</t>
  </si>
  <si>
    <t>Gubernatorially-appointed</t>
  </si>
  <si>
    <t>Business/Labor/Industries 1</t>
  </si>
  <si>
    <t>Rosanna Woodmansee</t>
  </si>
  <si>
    <t>rwoodmansee@partners.org</t>
  </si>
  <si>
    <t>Business/Labor/Industries 2</t>
  </si>
  <si>
    <t>Ellie Starr</t>
  </si>
  <si>
    <t>ellie@starrsaligned.com</t>
  </si>
  <si>
    <t>Business/Labor/Industries 3</t>
  </si>
  <si>
    <t>Barbara Cipriani</t>
  </si>
  <si>
    <t>bcip@alum.mit.edu</t>
  </si>
  <si>
    <t>Business/Labor/Industries 4</t>
  </si>
  <si>
    <t>Catherine D. O'Neil</t>
  </si>
  <si>
    <t>Koneil@suffolk.com</t>
  </si>
  <si>
    <t>CAP</t>
  </si>
  <si>
    <t>Naomi Goldberg</t>
  </si>
  <si>
    <t>Naomi.Goldberg@mass.gov</t>
  </si>
  <si>
    <t>Disabilities Rep 1</t>
  </si>
  <si>
    <t>Lisa Chiango</t>
  </si>
  <si>
    <t>Lisa_Chiango@yahoo.com</t>
  </si>
  <si>
    <t>Disabilities Rep 2</t>
  </si>
  <si>
    <t>Youcef J. Bellil</t>
  </si>
  <si>
    <t>Jbellil@eastersealsma.org</t>
  </si>
  <si>
    <t>Disabilities Rep 3</t>
  </si>
  <si>
    <t>Christine Totsi</t>
  </si>
  <si>
    <t>christine.e.tosti@gmail.com</t>
  </si>
  <si>
    <t>Disabilities Rep 4</t>
  </si>
  <si>
    <t>Matthew Bander</t>
  </si>
  <si>
    <t>matthew.bander47@gmail.com</t>
  </si>
  <si>
    <t>Disabilities Rep 5</t>
  </si>
  <si>
    <t>Dawn E. Clark</t>
  </si>
  <si>
    <t>decstones@gmail.com</t>
  </si>
  <si>
    <t>Disabilities Rep 6</t>
  </si>
  <si>
    <t>Heather Wood</t>
  </si>
  <si>
    <t>hah0723@gmail.com</t>
  </si>
  <si>
    <t>Disabilities Rep 7</t>
  </si>
  <si>
    <t>Inez Canada</t>
  </si>
  <si>
    <t>Inez.S.Canada@mass.gov</t>
  </si>
  <si>
    <t>Disabilities Rep 8</t>
  </si>
  <si>
    <t>Ronaldo Fujii</t>
  </si>
  <si>
    <t>ronaldofujii@hotmail.com</t>
  </si>
  <si>
    <t>Higher Education Rep 2</t>
  </si>
  <si>
    <t>Lusa Lo</t>
  </si>
  <si>
    <t>lusa.lo@umb.edu</t>
  </si>
  <si>
    <t>Un-served/Under-served Rep 2</t>
  </si>
  <si>
    <t>Katherine R. Queally</t>
  </si>
  <si>
    <t>krquea21@colby.edu</t>
  </si>
  <si>
    <t>DESE</t>
  </si>
  <si>
    <t>Olympia Stroud</t>
  </si>
  <si>
    <t>Olympia.S.Stroud@mass.gov</t>
  </si>
  <si>
    <t>Parenting Training/Info Center Rep</t>
  </si>
  <si>
    <t>Rebecca Davis</t>
  </si>
  <si>
    <t>rdavis@fcsn.org</t>
  </si>
  <si>
    <t>Community Rehab Services Provider Rep</t>
  </si>
  <si>
    <t>Steve LaMaster</t>
  </si>
  <si>
    <t>LaMasterS@vinfen.org</t>
  </si>
  <si>
    <t>WIB</t>
  </si>
  <si>
    <t>cheryl.scott@mass.gov</t>
  </si>
  <si>
    <t>SILC Rep</t>
  </si>
  <si>
    <t>Vacant</t>
  </si>
  <si>
    <t>Un-served/Under-served Rep 1</t>
  </si>
  <si>
    <t>Ex-officio MRC</t>
  </si>
  <si>
    <t>EXO MRC (MRC)</t>
  </si>
  <si>
    <t>Deputy Commissioner Kate Biebel</t>
  </si>
  <si>
    <t>MRC VR Representative</t>
  </si>
  <si>
    <t>Paula Euber</t>
  </si>
  <si>
    <t>James Carnazza</t>
  </si>
  <si>
    <t xml:space="preserve">Persons with disabilities </t>
  </si>
  <si>
    <t xml:space="preserve">SRC positions vacant </t>
  </si>
  <si>
    <t xml:space="preserve">Total SRC positions </t>
  </si>
  <si>
    <t>SRC positions filled (12/29/21)</t>
  </si>
  <si>
    <t xml:space="preserve">SRC Positions </t>
  </si>
  <si>
    <t>Survey response rate (%)</t>
  </si>
  <si>
    <t>Cheryl Scott (in process)</t>
  </si>
  <si>
    <t>Note 1</t>
  </si>
  <si>
    <t>Note 2</t>
  </si>
  <si>
    <t>Note 3</t>
  </si>
  <si>
    <t xml:space="preserve">MassHealth Region </t>
  </si>
  <si>
    <t>2. VR consumer data from the MRC-IS Case Management system, State Fiscal Year 2021</t>
  </si>
  <si>
    <t xml:space="preserve">Date </t>
  </si>
  <si>
    <t>SRC’s Five-Year Roadmap to Practice and Advance Diversity, Equity, Inclusion (DEI): 2021-2025</t>
  </si>
  <si>
    <t>Purpose</t>
  </si>
  <si>
    <t>GOAL 1. ESTABLISH A DIVERSE SRC MEMBERSHIP.</t>
  </si>
  <si>
    <t>3. Genderqueer, agender, or another non-binary identity.</t>
  </si>
  <si>
    <t xml:space="preserve">SRC members who responded to survey </t>
  </si>
  <si>
    <t xml:space="preserve">2. MRC does not have an identifier in its data system to identify consumers who are SRC members, current or former. </t>
  </si>
  <si>
    <t>1. VR consumer data from the MRCIS Case Management system, State Fiscal Year 2021</t>
  </si>
  <si>
    <t>2. VR data presented by VR three regions/districts as follows: North, South (Boston + Southern MA), and West (Central and Western).  </t>
  </si>
  <si>
    <t xml:space="preserve">3. The MRCIS case management system does not break down Hispanic/Latinx/or Spanish origin (as filled in).  </t>
  </si>
  <si>
    <t>VR Consumers 1/</t>
  </si>
  <si>
    <r>
      <t>Yes, another Hispanic, Latino/a/x, or Spanish origin (Salvadoran, Dominican, Colombian, Spaniard, Ecuadorian etc.) 2</t>
    </r>
    <r>
      <rPr>
        <sz val="8"/>
        <color theme="1"/>
        <rFont val="Calibri"/>
        <family val="2"/>
        <scheme val="minor"/>
      </rPr>
      <t>/</t>
    </r>
  </si>
  <si>
    <t xml:space="preserve">1. VR consumer data from the MRCIS Case Management system, State Fiscal Year 2021. </t>
  </si>
  <si>
    <t xml:space="preserve">2. The MRCIS case management system does not break down Hispanic/Latinx/or Spanish origin (as filled in).  </t>
  </si>
  <si>
    <t>Multi-racial/bi-racial</t>
  </si>
  <si>
    <r>
      <t xml:space="preserve">Disability Type </t>
    </r>
    <r>
      <rPr>
        <sz val="8"/>
        <color theme="1"/>
        <rFont val="Calibri"/>
        <family val="2"/>
        <scheme val="minor"/>
      </rPr>
      <t>2/</t>
    </r>
  </si>
  <si>
    <t xml:space="preserve">2. Disability type, based on self-reported information using MRC options; Disability types highlighted in italics are based on information reported as "cause" by MRC. </t>
  </si>
  <si>
    <t xml:space="preserve">Distribution </t>
  </si>
  <si>
    <t xml:space="preserve">The SRC has 21 gubernatorially-appointed members. Currently, there are 19 gubernatorially-appointed members and 2 vacant seats. </t>
  </si>
  <si>
    <t>Of the 19 members, we received 13 responses. 6 members did not respond.</t>
  </si>
  <si>
    <t xml:space="preserve">4 of the 17 total survey responses we received were removed because they were not gubernatorially-appointed SRC members on this list. </t>
  </si>
  <si>
    <t>3. One SRC member respondent entered 01830, and one respondent entered 01867; these are both in Northern MA.</t>
  </si>
  <si>
    <t>4. One SRC member respondent entered Worcester, one entered 02465 zip code, one entered 01776 zip code, all in Central MA.</t>
  </si>
  <si>
    <t>2. VR consumer data from the MRCIS Case Management system, State Fiscal Year 2021.</t>
  </si>
  <si>
    <t xml:space="preserve">3. One respondent selected Mulit-racial/bi-racial and stated: Asian and Caucasian. </t>
  </si>
  <si>
    <t>5. VR data presented by VR three regions/districts as follows: North, South (Boston + Southern MA), and West (Central and Western).  </t>
  </si>
  <si>
    <r>
      <t xml:space="preserve">Total </t>
    </r>
    <r>
      <rPr>
        <b/>
        <sz val="8"/>
        <color theme="1"/>
        <rFont val="Calibri"/>
        <family val="2"/>
        <scheme val="minor"/>
      </rPr>
      <t>5/</t>
    </r>
  </si>
  <si>
    <t xml:space="preserve">Multi-racial/bi-racial </t>
  </si>
  <si>
    <t xml:space="preserve">VR Consumers 1/ </t>
  </si>
  <si>
    <r>
      <t xml:space="preserve">Disability Type </t>
    </r>
    <r>
      <rPr>
        <sz val="8"/>
        <rFont val="Calibri"/>
        <family val="2"/>
        <scheme val="minor"/>
      </rPr>
      <t>2/</t>
    </r>
  </si>
  <si>
    <t xml:space="preserve">2. Disability type, based on self-reported information using MRC options. </t>
  </si>
  <si>
    <r>
      <t>Geographic Location</t>
    </r>
    <r>
      <rPr>
        <sz val="8"/>
        <color theme="1"/>
        <rFont val="Calibri"/>
        <family val="2"/>
        <scheme val="minor"/>
      </rPr>
      <t xml:space="preserve"> 2/ </t>
    </r>
  </si>
  <si>
    <r>
      <t>Geographic Location</t>
    </r>
    <r>
      <rPr>
        <sz val="8"/>
        <color theme="1"/>
        <rFont val="Calibri"/>
        <family val="2"/>
        <scheme val="minor"/>
      </rPr>
      <t xml:space="preserve"> 2/</t>
    </r>
  </si>
  <si>
    <t xml:space="preserve">MRC </t>
  </si>
  <si>
    <t xml:space="preserve">SRC respondents who are Black or African American </t>
  </si>
  <si>
    <t xml:space="preserve">VR consumers who are Black or African American </t>
  </si>
  <si>
    <t>Difference</t>
  </si>
  <si>
    <t xml:space="preserve">GOAL 2. BUILD EQUITY INTO THE SRC CLIMATE. </t>
  </si>
  <si>
    <t>GOAL 4. ENGAGE WITH THE COMMUNITY.</t>
  </si>
  <si>
    <t>Community Forums</t>
  </si>
  <si>
    <t>Forums held (number of)</t>
  </si>
  <si>
    <t xml:space="preserve">SRC Actions Taken </t>
  </si>
  <si>
    <t xml:space="preserve">Actions taken (number of) </t>
  </si>
  <si>
    <t>No baseline data</t>
  </si>
  <si>
    <t xml:space="preserve">Complete </t>
  </si>
  <si>
    <t>CREATE FIVE-YEAR DEI ROADMAP</t>
  </si>
  <si>
    <t>SRC members who received any training</t>
  </si>
  <si>
    <t>SRC members who received 3 hours training</t>
  </si>
  <si>
    <t xml:space="preserve">SRC Member Annual Training </t>
  </si>
  <si>
    <t xml:space="preserve">These tables capture job placement. </t>
  </si>
  <si>
    <t xml:space="preserve">These tables capture service use. </t>
  </si>
  <si>
    <t xml:space="preserve">These tables capture the data from the SRC member survey, December 2021. </t>
  </si>
  <si>
    <t xml:space="preserve">Note: Respondents based on SRC Member Survey, December 2021. </t>
  </si>
  <si>
    <t>Table 3B. SRC Members by Preferred Spoken Language, as Compared to VR Consumers, 2021</t>
  </si>
  <si>
    <t>SRC respondents who prefer spoken language: Spanish</t>
  </si>
  <si>
    <t>VR consumers who prefer spoken language: Spanish</t>
  </si>
  <si>
    <t xml:space="preserve">SRC respondents with any disability </t>
  </si>
  <si>
    <t xml:space="preserve">VR consumers with disability </t>
  </si>
  <si>
    <t>SRC respondents with any disability: MH diagnosis/es</t>
  </si>
  <si>
    <t>SRC Diversity: Preferred Spoken Language</t>
  </si>
  <si>
    <t>SRC Diversity: Race</t>
  </si>
  <si>
    <t>SRC Diversity: Disability</t>
  </si>
  <si>
    <t>SRC Diversity: Mental health diagnosis/es</t>
  </si>
  <si>
    <t xml:space="preserve">Target Completion </t>
  </si>
  <si>
    <t xml:space="preserve">SRC Five-Year Roadmap for DEI </t>
  </si>
  <si>
    <t>Total for Non White</t>
  </si>
  <si>
    <t xml:space="preserve">Total Non White </t>
  </si>
  <si>
    <t xml:space="preserve">% Non White </t>
  </si>
  <si>
    <t xml:space="preserve">% White </t>
  </si>
  <si>
    <t xml:space="preserve">% Black </t>
  </si>
  <si>
    <t>VR consumers with MH diagnosis/es</t>
  </si>
  <si>
    <t>Percentage Change between 1 and 3 months</t>
  </si>
  <si>
    <t>All VR consumers, all disability types</t>
  </si>
  <si>
    <t xml:space="preserve">Intellectual and/or developmental disability </t>
  </si>
  <si>
    <t>VR Consumer Placement: 1 to 3 months reduction</t>
  </si>
  <si>
    <t xml:space="preserve">Disability Type </t>
  </si>
  <si>
    <t xml:space="preserve">VR Consumer Placement: 3 Months </t>
  </si>
  <si>
    <t>VR Consumer Placements: First Day of Employment (Status 22)</t>
  </si>
  <si>
    <t xml:space="preserve">Race </t>
  </si>
  <si>
    <t xml:space="preserve">Black or African American </t>
  </si>
  <si>
    <t xml:space="preserve">Native American/A.I./A.N. </t>
  </si>
  <si>
    <t>VR Consumers Use Placement Services as a % of VR Consumers</t>
  </si>
  <si>
    <t>VR Consumers Use Career Counseling as a % of VR Consumers</t>
  </si>
  <si>
    <t>VR Consumers Use Benefit Planning as a % of VR Consumers</t>
  </si>
  <si>
    <t>VR Consumers with 1 Mos. Placement as a % of VR Consumers</t>
  </si>
  <si>
    <t>VR Consumers with 3 Mos. Placement as a % of VR Consumers</t>
  </si>
  <si>
    <t xml:space="preserve">Prevalence of Disability </t>
  </si>
  <si>
    <t xml:space="preserve">Non-Hispanic White </t>
  </si>
  <si>
    <t>Hispanic/Latinx</t>
  </si>
  <si>
    <t xml:space="preserve">Chronic/terminal health </t>
  </si>
  <si>
    <t xml:space="preserve">Intellectual/developmental disability </t>
  </si>
  <si>
    <t xml:space="preserve">Health Management Associates prepared this file to support the SRC's Roadmap. </t>
  </si>
  <si>
    <t>SRC Respondents</t>
  </si>
  <si>
    <t>SRC Survey Results (2021)</t>
  </si>
  <si>
    <t>Table 2. Consumer Access to Three VR Services Used the Most by MRC VR Consumers, by Race, 2021</t>
  </si>
  <si>
    <t>Table 1. Consumer Access to Three VR Services Used the Most by MRC VR Consumers, by Ethnicity, 2021</t>
  </si>
  <si>
    <t>Table 3. Consumer Access to Three VR Services Used the Most by MRC VR Consumers, by Disability Type, 2021</t>
  </si>
  <si>
    <t>Table 4. Consumer Access to Three VR Services Used the Most by MRC VR Consumers, by Geographic Location, 2021</t>
  </si>
  <si>
    <t>Table 1. MRC VR Consumer Placements by Ethnicity, 2021</t>
  </si>
  <si>
    <t>Table 2. MRC VR Consumer Placements by Race, 2021</t>
  </si>
  <si>
    <t>Table 3. MRC VR Consumer Placements by Disability Type, 2021</t>
  </si>
  <si>
    <t>Table 4. MRC VR Consumer Placements by Geographic Location, 2021</t>
  </si>
  <si>
    <t xml:space="preserve">GOAL 3. SUPPORT ACCSES TO MRC VR SERVICES FOR EQUITABLE OUTCOMES. </t>
  </si>
  <si>
    <t>GOAL 5. DEVELOP SRC ORIENTATION MATERIALS.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</si>
</sst>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8"/>
      <color theme="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theme="5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5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9" fontId="0" fillId="0" borderId="3" xfId="2" applyNumberFormat="1" applyFont="1" applyBorder="1" applyAlignment="1">
      <alignment horizontal="center"/>
    </xf>
    <xf numFmtId="0" fontId="0" fillId="0" borderId="4" xfId="0" applyFont="1" applyBorder="1" applyAlignment="1">
      <alignment horizontal="left"/>
    </xf>
    <xf numFmtId="9" fontId="0" fillId="0" borderId="4" xfId="2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left"/>
    </xf>
    <xf numFmtId="9" fontId="0" fillId="0" borderId="5" xfId="2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/>
    </xf>
    <xf numFmtId="0" fontId="9" fillId="2" borderId="2" xfId="0" applyFont="1" applyFill="1" applyBorder="1" applyAlignme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9" fontId="2" fillId="0" borderId="2" xfId="2" applyNumberFormat="1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4" fillId="2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wrapText="1"/>
    </xf>
    <xf numFmtId="9" fontId="2" fillId="0" borderId="5" xfId="2" applyNumberFormat="1" applyFont="1" applyFill="1" applyBorder="1" applyAlignment="1">
      <alignment horizontal="center"/>
    </xf>
    <xf numFmtId="9" fontId="13" fillId="0" borderId="2" xfId="2" applyNumberFormat="1" applyFont="1" applyFill="1" applyBorder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2" xfId="0" applyFont="1" applyFill="1" applyBorder="1" applyAlignment="1">
      <alignment horizontal="center"/>
    </xf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2" borderId="0" xfId="0" applyFont="1" applyFill="1" applyAlignment="1">
      <alignment horizontal="left"/>
    </xf>
    <xf numFmtId="0" fontId="0" fillId="0" borderId="3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indent="1"/>
    </xf>
    <xf numFmtId="0" fontId="6" fillId="0" borderId="10" xfId="0" applyFont="1" applyBorder="1" applyAlignment="1">
      <alignment vertical="center" wrapText="1"/>
    </xf>
    <xf numFmtId="0" fontId="2" fillId="0" borderId="4" xfId="0" applyFont="1" applyBorder="1" applyAlignment="1">
      <alignment horizontal="left" wrapText="1"/>
    </xf>
    <xf numFmtId="0" fontId="20" fillId="0" borderId="4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 wrapText="1"/>
    </xf>
    <xf numFmtId="0" fontId="5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6" xfId="0" applyBorder="1"/>
    <xf numFmtId="9" fontId="12" fillId="0" borderId="5" xfId="2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9" fontId="13" fillId="0" borderId="5" xfId="2" applyNumberFormat="1" applyFont="1" applyFill="1" applyBorder="1" applyAlignment="1">
      <alignment horizontal="center"/>
    </xf>
    <xf numFmtId="9" fontId="12" fillId="0" borderId="5" xfId="2" applyNumberFormat="1" applyFont="1" applyBorder="1" applyAlignment="1">
      <alignment horizontal="center"/>
    </xf>
    <xf numFmtId="9" fontId="21" fillId="0" borderId="5" xfId="2" applyNumberFormat="1" applyFont="1" applyBorder="1" applyAlignment="1">
      <alignment horizontal="center"/>
    </xf>
    <xf numFmtId="9" fontId="12" fillId="0" borderId="0" xfId="2" applyNumberFormat="1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2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12" fillId="0" borderId="4" xfId="0" applyFont="1" applyFill="1" applyBorder="1" applyAlignment="1">
      <alignment horizontal="left" wrapText="1"/>
    </xf>
    <xf numFmtId="0" fontId="21" fillId="0" borderId="4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 wrapText="1"/>
    </xf>
    <xf numFmtId="165" fontId="0" fillId="0" borderId="4" xfId="1" applyNumberFormat="1" applyFont="1" applyFill="1" applyBorder="1" applyAlignment="1">
      <alignment horizontal="center"/>
    </xf>
    <xf numFmtId="165" fontId="12" fillId="0" borderId="5" xfId="1" applyNumberFormat="1" applyFont="1" applyFill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/>
    </xf>
    <xf numFmtId="165" fontId="17" fillId="0" borderId="5" xfId="1" applyNumberFormat="1" applyFont="1" applyFill="1" applyBorder="1" applyAlignment="1">
      <alignment horizontal="center"/>
    </xf>
    <xf numFmtId="165" fontId="13" fillId="0" borderId="2" xfId="1" applyNumberFormat="1" applyFont="1" applyFill="1" applyBorder="1" applyAlignment="1">
      <alignment horizontal="center"/>
    </xf>
    <xf numFmtId="9" fontId="2" fillId="0" borderId="2" xfId="2" applyFont="1" applyFill="1" applyBorder="1" applyAlignment="1">
      <alignment horizontal="center"/>
    </xf>
    <xf numFmtId="165" fontId="25" fillId="0" borderId="5" xfId="1" applyNumberFormat="1" applyFont="1" applyFill="1" applyBorder="1" applyAlignment="1">
      <alignment horizontal="center"/>
    </xf>
    <xf numFmtId="165" fontId="12" fillId="0" borderId="4" xfId="1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9" fontId="0" fillId="0" borderId="5" xfId="2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9" fontId="0" fillId="0" borderId="0" xfId="2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9" fontId="12" fillId="0" borderId="0" xfId="2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9" fontId="20" fillId="0" borderId="5" xfId="2" applyNumberFormat="1" applyFont="1" applyFill="1" applyBorder="1" applyAlignment="1">
      <alignment horizontal="center"/>
    </xf>
    <xf numFmtId="165" fontId="13" fillId="0" borderId="4" xfId="1" applyNumberFormat="1" applyFont="1" applyFill="1" applyBorder="1" applyAlignment="1">
      <alignment horizontal="center"/>
    </xf>
    <xf numFmtId="165" fontId="17" fillId="0" borderId="5" xfId="1" applyNumberFormat="1" applyFont="1" applyFill="1" applyBorder="1" applyAlignment="1">
      <alignment horizontal="left"/>
    </xf>
    <xf numFmtId="165" fontId="21" fillId="0" borderId="4" xfId="1" applyNumberFormat="1" applyFont="1" applyFill="1" applyBorder="1" applyAlignment="1">
      <alignment horizontal="center"/>
    </xf>
    <xf numFmtId="165" fontId="12" fillId="0" borderId="4" xfId="1" quotePrefix="1" applyNumberFormat="1" applyFont="1" applyFill="1" applyBorder="1" applyAlignment="1">
      <alignment horizontal="center"/>
    </xf>
    <xf numFmtId="165" fontId="25" fillId="0" borderId="4" xfId="1" applyNumberFormat="1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9" fontId="12" fillId="0" borderId="5" xfId="2" applyFont="1" applyFill="1" applyBorder="1" applyAlignment="1">
      <alignment horizontal="center"/>
    </xf>
    <xf numFmtId="165" fontId="13" fillId="0" borderId="5" xfId="1" applyNumberFormat="1" applyFont="1" applyFill="1" applyBorder="1" applyAlignment="1">
      <alignment horizontal="center"/>
    </xf>
    <xf numFmtId="165" fontId="13" fillId="0" borderId="5" xfId="1" applyNumberFormat="1" applyFont="1" applyFill="1" applyBorder="1" applyAlignment="1">
      <alignment horizontal="center" wrapText="1"/>
    </xf>
    <xf numFmtId="9" fontId="13" fillId="0" borderId="5" xfId="2" applyFont="1" applyFill="1" applyBorder="1" applyAlignment="1">
      <alignment horizontal="center"/>
    </xf>
    <xf numFmtId="9" fontId="2" fillId="0" borderId="0" xfId="2" applyFont="1" applyFill="1" applyBorder="1" applyAlignment="1">
      <alignment horizontal="center"/>
    </xf>
    <xf numFmtId="9" fontId="20" fillId="0" borderId="5" xfId="2" applyFont="1" applyFill="1" applyBorder="1" applyAlignment="1">
      <alignment horizontal="center"/>
    </xf>
    <xf numFmtId="9" fontId="1" fillId="0" borderId="5" xfId="2" applyFont="1" applyFill="1" applyBorder="1" applyAlignment="1">
      <alignment horizontal="center"/>
    </xf>
    <xf numFmtId="165" fontId="21" fillId="0" borderId="5" xfId="1" applyNumberFormat="1" applyFont="1" applyFill="1" applyBorder="1" applyAlignment="1">
      <alignment horizontal="center"/>
    </xf>
    <xf numFmtId="9" fontId="2" fillId="0" borderId="5" xfId="2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0" fillId="0" borderId="14" xfId="0" applyFont="1" applyBorder="1" applyAlignment="1">
      <alignment horizontal="left" wrapText="1"/>
    </xf>
    <xf numFmtId="0" fontId="0" fillId="0" borderId="14" xfId="0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0" fontId="0" fillId="0" borderId="15" xfId="0" applyFont="1" applyBorder="1" applyAlignment="1">
      <alignment horizontal="left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left" wrapText="1"/>
    </xf>
    <xf numFmtId="0" fontId="0" fillId="0" borderId="16" xfId="0" applyFont="1" applyBorder="1" applyAlignment="1">
      <alignment horizontal="center"/>
    </xf>
    <xf numFmtId="9" fontId="0" fillId="0" borderId="16" xfId="2" applyFont="1" applyBorder="1" applyAlignment="1">
      <alignment horizontal="center"/>
    </xf>
    <xf numFmtId="0" fontId="14" fillId="0" borderId="13" xfId="0" applyFont="1" applyBorder="1" applyAlignment="1">
      <alignment horizontal="left" wrapText="1"/>
    </xf>
    <xf numFmtId="0" fontId="27" fillId="0" borderId="13" xfId="0" applyFont="1" applyBorder="1" applyAlignment="1">
      <alignment horizontal="center"/>
    </xf>
    <xf numFmtId="164" fontId="0" fillId="0" borderId="4" xfId="2" applyNumberFormat="1" applyFont="1" applyBorder="1" applyAlignment="1">
      <alignment horizontal="center"/>
    </xf>
    <xf numFmtId="165" fontId="0" fillId="0" borderId="0" xfId="1" applyNumberFormat="1" applyFont="1" applyAlignment="1">
      <alignment horizontal="left"/>
    </xf>
    <xf numFmtId="0" fontId="4" fillId="0" borderId="0" xfId="0" applyFont="1" applyAlignment="1">
      <alignment horizontal="left"/>
    </xf>
    <xf numFmtId="165" fontId="2" fillId="0" borderId="2" xfId="1" applyNumberFormat="1" applyFont="1" applyFill="1" applyBorder="1" applyAlignment="1">
      <alignment horizontal="center"/>
    </xf>
    <xf numFmtId="0" fontId="28" fillId="5" borderId="8" xfId="0" applyFont="1" applyFill="1" applyBorder="1" applyAlignment="1">
      <alignment horizontal="center" vertical="center"/>
    </xf>
    <xf numFmtId="0" fontId="29" fillId="6" borderId="10" xfId="0" applyFont="1" applyFill="1" applyBorder="1" applyAlignment="1">
      <alignment vertical="center"/>
    </xf>
    <xf numFmtId="0" fontId="7" fillId="6" borderId="10" xfId="3" applyFill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8" fillId="5" borderId="17" xfId="0" applyFont="1" applyFill="1" applyBorder="1" applyAlignment="1">
      <alignment horizontal="left" vertical="center"/>
    </xf>
    <xf numFmtId="0" fontId="29" fillId="6" borderId="9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0" fontId="30" fillId="6" borderId="10" xfId="0" applyFont="1" applyFill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19" fillId="0" borderId="9" xfId="0" applyFont="1" applyFill="1" applyBorder="1" applyAlignment="1">
      <alignment horizontal="left" vertical="center" inden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9" fontId="13" fillId="0" borderId="2" xfId="2" applyFont="1" applyFill="1" applyBorder="1" applyAlignment="1">
      <alignment horizontal="center"/>
    </xf>
    <xf numFmtId="9" fontId="13" fillId="0" borderId="0" xfId="2" applyFont="1" applyFill="1" applyBorder="1" applyAlignment="1">
      <alignment horizontal="center"/>
    </xf>
    <xf numFmtId="0" fontId="31" fillId="0" borderId="0" xfId="0" applyFont="1"/>
    <xf numFmtId="0" fontId="32" fillId="7" borderId="0" xfId="0" applyFont="1" applyFill="1"/>
    <xf numFmtId="0" fontId="33" fillId="7" borderId="0" xfId="0" applyFont="1" applyFill="1"/>
    <xf numFmtId="0" fontId="33" fillId="0" borderId="0" xfId="0" applyFont="1"/>
    <xf numFmtId="14" fontId="33" fillId="7" borderId="0" xfId="0" applyNumberFormat="1" applyFont="1" applyFill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 wrapText="1"/>
    </xf>
    <xf numFmtId="0" fontId="5" fillId="0" borderId="5" xfId="0" applyFont="1" applyBorder="1" applyAlignment="1">
      <alignment horizontal="center"/>
    </xf>
    <xf numFmtId="0" fontId="34" fillId="0" borderId="0" xfId="0" applyFont="1" applyAlignment="1">
      <alignment vertical="center"/>
    </xf>
    <xf numFmtId="0" fontId="35" fillId="0" borderId="0" xfId="0" applyFont="1"/>
    <xf numFmtId="0" fontId="0" fillId="0" borderId="0" xfId="0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9" fillId="2" borderId="0" xfId="0" applyFont="1" applyFill="1" applyBorder="1"/>
    <xf numFmtId="0" fontId="38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3" fillId="0" borderId="0" xfId="0" applyFont="1" applyBorder="1"/>
    <xf numFmtId="164" fontId="27" fillId="0" borderId="0" xfId="2" applyNumberFormat="1" applyFont="1" applyBorder="1" applyAlignment="1">
      <alignment horizontal="center"/>
    </xf>
    <xf numFmtId="0" fontId="0" fillId="0" borderId="0" xfId="0" applyFont="1" applyBorder="1"/>
    <xf numFmtId="164" fontId="27" fillId="7" borderId="0" xfId="2" applyNumberFormat="1" applyFont="1" applyFill="1" applyBorder="1" applyAlignment="1">
      <alignment horizontal="center"/>
    </xf>
    <xf numFmtId="9" fontId="27" fillId="0" borderId="0" xfId="2" applyFont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165" fontId="13" fillId="0" borderId="11" xfId="1" applyNumberFormat="1" applyFont="1" applyFill="1" applyBorder="1" applyAlignment="1">
      <alignment horizontal="center"/>
    </xf>
    <xf numFmtId="9" fontId="2" fillId="0" borderId="11" xfId="2" applyFont="1" applyFill="1" applyBorder="1" applyAlignment="1">
      <alignment horizontal="center"/>
    </xf>
    <xf numFmtId="9" fontId="0" fillId="0" borderId="4" xfId="2" applyNumberFormat="1" applyFont="1" applyFill="1" applyBorder="1" applyAlignment="1">
      <alignment horizontal="center"/>
    </xf>
    <xf numFmtId="9" fontId="12" fillId="0" borderId="4" xfId="2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9" fontId="2" fillId="0" borderId="11" xfId="2" applyNumberFormat="1" applyFont="1" applyFill="1" applyBorder="1" applyAlignment="1">
      <alignment horizontal="center"/>
    </xf>
    <xf numFmtId="165" fontId="2" fillId="0" borderId="11" xfId="1" applyNumberFormat="1" applyFont="1" applyFill="1" applyBorder="1" applyAlignment="1">
      <alignment horizontal="center"/>
    </xf>
    <xf numFmtId="9" fontId="13" fillId="0" borderId="11" xfId="2" applyNumberFormat="1" applyFont="1" applyFill="1" applyBorder="1" applyAlignment="1">
      <alignment horizontal="center"/>
    </xf>
    <xf numFmtId="0" fontId="0" fillId="0" borderId="0" xfId="0" applyFill="1" applyBorder="1"/>
    <xf numFmtId="9" fontId="0" fillId="0" borderId="0" xfId="2" applyFont="1" applyAlignment="1">
      <alignment horizontal="left"/>
    </xf>
    <xf numFmtId="9" fontId="27" fillId="7" borderId="0" xfId="2" applyFont="1" applyFill="1" applyBorder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center" wrapText="1"/>
    </xf>
    <xf numFmtId="0" fontId="27" fillId="0" borderId="4" xfId="0" applyFont="1" applyFill="1" applyBorder="1" applyAlignment="1">
      <alignment horizontal="left" wrapText="1"/>
    </xf>
    <xf numFmtId="9" fontId="27" fillId="0" borderId="0" xfId="0" applyNumberFormat="1" applyFont="1"/>
    <xf numFmtId="0" fontId="41" fillId="0" borderId="4" xfId="0" applyFont="1" applyFill="1" applyBorder="1" applyAlignment="1">
      <alignment horizontal="left" wrapText="1"/>
    </xf>
    <xf numFmtId="0" fontId="27" fillId="0" borderId="5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14" fillId="2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14" fillId="2" borderId="2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 vertical="center"/>
    </xf>
    <xf numFmtId="0" fontId="37" fillId="2" borderId="2" xfId="0" applyFont="1" applyFill="1" applyBorder="1" applyAlignment="1">
      <alignment horizontal="left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Figure 2. </a:t>
            </a:r>
          </a:p>
          <a:p>
            <a:pPr>
              <a:defRPr/>
            </a:pPr>
            <a:r>
              <a:rPr lang="en-US" sz="1000" b="1"/>
              <a:t>VR Consumers with Placement at Month 3,</a:t>
            </a:r>
            <a:r>
              <a:rPr lang="en-US" sz="1000" b="1" baseline="0"/>
              <a:t> </a:t>
            </a:r>
            <a:r>
              <a:rPr lang="en-US" sz="1000" b="1"/>
              <a:t>as a % of</a:t>
            </a:r>
            <a:r>
              <a:rPr lang="en-US" sz="1000" b="1" baseline="0"/>
              <a:t> </a:t>
            </a:r>
            <a:r>
              <a:rPr lang="en-US" sz="1000" b="1"/>
              <a:t>VR Consumers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'Goal 5_Graphs'!$B$17</c:f>
              <c:strCache>
                <c:ptCount val="1"/>
                <c:pt idx="0">
                  <c:v>VR Consumers with 3 Mos. Placement as a % of VR Consumers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'Goal 5_Graphs'!$A$18:$A$25</c:f>
              <c:strCache>
                <c:ptCount val="8"/>
                <c:pt idx="0">
                  <c:v>White </c:v>
                </c:pt>
                <c:pt idx="1">
                  <c:v>Black or African American </c:v>
                </c:pt>
                <c:pt idx="2">
                  <c:v>Native American/A.I./A.N. </c:v>
                </c:pt>
                <c:pt idx="3">
                  <c:v>Asian </c:v>
                </c:pt>
                <c:pt idx="4">
                  <c:v>Pacific Islander</c:v>
                </c:pt>
                <c:pt idx="5">
                  <c:v>Multi-racial/bi-racial</c:v>
                </c:pt>
                <c:pt idx="6">
                  <c:v>Other </c:v>
                </c:pt>
                <c:pt idx="7">
                  <c:v>Total </c:v>
                </c:pt>
              </c:strCache>
            </c:strRef>
          </c:cat>
          <c:val>
            <c:numRef>
              <c:f>'Goal 5_Graphs'!$B$18:$B$25</c:f>
              <c:numCache>
                <c:formatCode>0%</c:formatCode>
                <c:ptCount val="8"/>
                <c:pt idx="0">
                  <c:v>0.13469761759315821</c:v>
                </c:pt>
                <c:pt idx="1">
                  <c:v>0.10729863332364059</c:v>
                </c:pt>
                <c:pt idx="2">
                  <c:v>4.1666666666666664E-2</c:v>
                </c:pt>
                <c:pt idx="3">
                  <c:v>0.11922503725782414</c:v>
                </c:pt>
                <c:pt idx="4">
                  <c:v>6.6666666666666666E-2</c:v>
                </c:pt>
                <c:pt idx="5">
                  <c:v>9.0909090909090912E-2</c:v>
                </c:pt>
                <c:pt idx="6">
                  <c:v>9.9585062240663894E-2</c:v>
                </c:pt>
                <c:pt idx="7">
                  <c:v>0.12790806754221387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C-4464-B416-329B48A61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5401888"/>
        <c:axId val="885408544"/>
      </c:barChart>
      <c:catAx>
        <c:axId val="88540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08544"/>
        <c:crosses val="autoZero"/>
        <c:auto val="1"/>
        <c:lblAlgn val="ctr"/>
        <c:lblOffset val="100"/>
        <c:noMultiLvlLbl val="0"/>
      </c:catAx>
      <c:valAx>
        <c:axId val="88540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40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Figure 3. </a:t>
            </a:r>
          </a:p>
          <a:p>
            <a:pPr>
              <a:defRPr/>
            </a:pPr>
            <a:r>
              <a:rPr lang="en-US" sz="1000" b="1"/>
              <a:t>VR Consumers with Placement at</a:t>
            </a:r>
            <a:r>
              <a:rPr lang="en-US" sz="1000" b="1" baseline="0"/>
              <a:t> Month 3, </a:t>
            </a:r>
            <a:r>
              <a:rPr lang="en-US" sz="1000" b="1"/>
              <a:t>as a % of VR Consumers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'Goal 5_Graphs'!$B$4</c:f>
              <c:strCache>
                <c:ptCount val="1"/>
                <c:pt idx="0">
                  <c:v>VR Consumers with 3 Mos. Placement as a % of VR Consumers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'Goal 5_Graphs'!$A$5:$A$15</c:f>
              <c:strCache>
                <c:ptCount val="11"/>
                <c:pt idx="0">
                  <c:v>Mental health diagnosis/es</c:v>
                </c:pt>
                <c:pt idx="1">
                  <c:v>Intellectual/developmental disability </c:v>
                </c:pt>
                <c:pt idx="2">
                  <c:v>Severe/physical disability </c:v>
                </c:pt>
                <c:pt idx="3">
                  <c:v>Brain injury </c:v>
                </c:pt>
                <c:pt idx="4">
                  <c:v>Substance use disorder (SUD) </c:v>
                </c:pt>
                <c:pt idx="5">
                  <c:v>Vision Impairment </c:v>
                </c:pt>
                <c:pt idx="6">
                  <c:v>Deaf or hard of hearing </c:v>
                </c:pt>
                <c:pt idx="7">
                  <c:v>Autism spectrum disorder </c:v>
                </c:pt>
                <c:pt idx="8">
                  <c:v>Chronic/terminal health </c:v>
                </c:pt>
                <c:pt idx="9">
                  <c:v>Other </c:v>
                </c:pt>
                <c:pt idx="10">
                  <c:v>Total </c:v>
                </c:pt>
              </c:strCache>
            </c:strRef>
          </c:cat>
          <c:val>
            <c:numRef>
              <c:f>'Goal 5_Graphs'!$B$5:$B$15</c:f>
              <c:numCache>
                <c:formatCode>0%</c:formatCode>
                <c:ptCount val="11"/>
                <c:pt idx="0">
                  <c:v>0.12661157024793387</c:v>
                </c:pt>
                <c:pt idx="1">
                  <c:v>0.11293260473588343</c:v>
                </c:pt>
                <c:pt idx="2">
                  <c:v>0.11008013496415014</c:v>
                </c:pt>
                <c:pt idx="3">
                  <c:v>0.13356164383561644</c:v>
                </c:pt>
                <c:pt idx="4">
                  <c:v>9.8965071151358344E-2</c:v>
                </c:pt>
                <c:pt idx="5">
                  <c:v>5.5555555555555552E-2</c:v>
                </c:pt>
                <c:pt idx="6">
                  <c:v>0.24028268551236748</c:v>
                </c:pt>
                <c:pt idx="7">
                  <c:v>0.1225</c:v>
                </c:pt>
                <c:pt idx="8">
                  <c:v>0.10805860805860806</c:v>
                </c:pt>
                <c:pt idx="9">
                  <c:v>0.17006802721088435</c:v>
                </c:pt>
                <c:pt idx="10">
                  <c:v>0.12790806754221387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2C-4449-ABE2-0D064DDCF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86464"/>
        <c:axId val="783282720"/>
      </c:barChart>
      <c:catAx>
        <c:axId val="78328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82720"/>
        <c:crosses val="autoZero"/>
        <c:auto val="1"/>
        <c:lblAlgn val="ctr"/>
        <c:lblOffset val="100"/>
        <c:noMultiLvlLbl val="0"/>
      </c:catAx>
      <c:valAx>
        <c:axId val="78328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8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effectLst/>
              </a:rPr>
              <a:t>Figure 1. </a:t>
            </a:r>
          </a:p>
          <a:p>
            <a:pPr>
              <a:defRPr/>
            </a:pPr>
            <a:r>
              <a:rPr lang="en-US" sz="1000" b="1">
                <a:effectLst/>
              </a:rPr>
              <a:t>The Intersectionality of Race and Disability: Disability Prevalence by Race</a:t>
            </a:r>
            <a:endParaRPr lang="en-US" sz="10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 Report'!$C$3</c:f>
              <c:strCache>
                <c:ptCount val="1"/>
                <c:pt idx="0">
                  <c:v>Prevalence of Disability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 Report'!$B$4:$B$8</c:f>
              <c:strCache>
                <c:ptCount val="5"/>
                <c:pt idx="0">
                  <c:v>Non-Hispanic White </c:v>
                </c:pt>
                <c:pt idx="1">
                  <c:v>Black or African American </c:v>
                </c:pt>
                <c:pt idx="2">
                  <c:v>Hispanic/Latinx</c:v>
                </c:pt>
                <c:pt idx="3">
                  <c:v>Asian </c:v>
                </c:pt>
                <c:pt idx="4">
                  <c:v>Total </c:v>
                </c:pt>
              </c:strCache>
            </c:strRef>
          </c:cat>
          <c:val>
            <c:numRef>
              <c:f>'Graph Report'!$C$4:$C$8</c:f>
              <c:numCache>
                <c:formatCode>0%</c:formatCode>
                <c:ptCount val="5"/>
                <c:pt idx="0">
                  <c:v>0.11</c:v>
                </c:pt>
                <c:pt idx="1">
                  <c:v>0.14000000000000001</c:v>
                </c:pt>
                <c:pt idx="2">
                  <c:v>0.08</c:v>
                </c:pt>
                <c:pt idx="3">
                  <c:v>0.05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6-42CF-81C2-03F3D1078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873632"/>
        <c:axId val="783874464"/>
      </c:barChart>
      <c:catAx>
        <c:axId val="7838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874464"/>
        <c:crosses val="autoZero"/>
        <c:auto val="1"/>
        <c:lblAlgn val="ctr"/>
        <c:lblOffset val="100"/>
        <c:noMultiLvlLbl val="0"/>
      </c:catAx>
      <c:valAx>
        <c:axId val="78387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87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1520825</xdr:colOff>
      <xdr:row>16</xdr:row>
      <xdr:rowOff>285750</xdr:rowOff>
    </xdr:from>
    <xdr:to>
      <xdr:col>4</xdr:col>
      <xdr:colOff>1724025</xdr:colOff>
      <xdr:row>33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F55FB6-44B0-44D6-881A-B67BECAAF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1539875</xdr:colOff>
      <xdr:row>0</xdr:row>
      <xdr:rowOff>57150</xdr:rowOff>
    </xdr:from>
    <xdr:to>
      <xdr:col>4</xdr:col>
      <xdr:colOff>1743075</xdr:colOff>
      <xdr:row>16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DF6F6-A2DC-44D6-BEED-3EC0539FB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320674</xdr:colOff>
      <xdr:row>2</xdr:row>
      <xdr:rowOff>133350</xdr:rowOff>
    </xdr:from>
    <xdr:to>
      <xdr:col>13</xdr:col>
      <xdr:colOff>95249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837EAC-3101-4CB0-B98B-DA0FE5ED2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hristine.e.tosti@gmail.com" TargetMode="External"/><Relationship Id="rId13" Type="http://schemas.openxmlformats.org/officeDocument/2006/relationships/hyperlink" Target="mailto:ronaldofujii@hotmail.com" TargetMode="External"/><Relationship Id="rId18" Type="http://schemas.openxmlformats.org/officeDocument/2006/relationships/hyperlink" Target="mailto:LaMasterS@vinfen.org" TargetMode="External"/><Relationship Id="rId3" Type="http://schemas.openxmlformats.org/officeDocument/2006/relationships/hyperlink" Target="mailto:bcip@alum.mit.edu" TargetMode="External"/><Relationship Id="rId7" Type="http://schemas.openxmlformats.org/officeDocument/2006/relationships/hyperlink" Target="mailto:Jbellil@eastersealsma.org" TargetMode="External"/><Relationship Id="rId12" Type="http://schemas.openxmlformats.org/officeDocument/2006/relationships/hyperlink" Target="mailto:Inez.S.Canada@mass.gov" TargetMode="External"/><Relationship Id="rId17" Type="http://schemas.openxmlformats.org/officeDocument/2006/relationships/hyperlink" Target="mailto:rdavis@fcsn.org" TargetMode="External"/><Relationship Id="rId2" Type="http://schemas.openxmlformats.org/officeDocument/2006/relationships/hyperlink" Target="mailto:ellie@starrsaligned.com" TargetMode="External"/><Relationship Id="rId16" Type="http://schemas.openxmlformats.org/officeDocument/2006/relationships/hyperlink" Target="mailto:Olympia.S.Stroud@mass.gov" TargetMode="External"/><Relationship Id="rId1" Type="http://schemas.openxmlformats.org/officeDocument/2006/relationships/hyperlink" Target="mailto:rwoodmansee@partners.org" TargetMode="External"/><Relationship Id="rId6" Type="http://schemas.openxmlformats.org/officeDocument/2006/relationships/hyperlink" Target="mailto:Lisa_Chiango@yahoo.com" TargetMode="External"/><Relationship Id="rId11" Type="http://schemas.openxmlformats.org/officeDocument/2006/relationships/hyperlink" Target="mailto:hah0723@gmail.com" TargetMode="External"/><Relationship Id="rId5" Type="http://schemas.openxmlformats.org/officeDocument/2006/relationships/hyperlink" Target="mailto:Naomi.Goldberg@mass.gov" TargetMode="External"/><Relationship Id="rId15" Type="http://schemas.openxmlformats.org/officeDocument/2006/relationships/hyperlink" Target="mailto:krquea21@colby.edu" TargetMode="External"/><Relationship Id="rId10" Type="http://schemas.openxmlformats.org/officeDocument/2006/relationships/hyperlink" Target="mailto:decstones@gmail.com" TargetMode="External"/><Relationship Id="rId19" Type="http://schemas.openxmlformats.org/officeDocument/2006/relationships/hyperlink" Target="mailto:cheryl.scott@mass.gov" TargetMode="External"/><Relationship Id="rId4" Type="http://schemas.openxmlformats.org/officeDocument/2006/relationships/hyperlink" Target="mailto:Koneil@suffolk.com" TargetMode="External"/><Relationship Id="rId9" Type="http://schemas.openxmlformats.org/officeDocument/2006/relationships/hyperlink" Target="mailto:matthew.bander47@gmail.com" TargetMode="External"/><Relationship Id="rId14" Type="http://schemas.openxmlformats.org/officeDocument/2006/relationships/hyperlink" Target="mailto:lusa.lo@umb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0517F-7269-45E9-9543-BA5201B30890}">
  <sheetPr>
    <tabColor rgb="FF7030A0"/>
  </sheetPr>
  <dimension ref="A1:K4"/>
  <sheetViews>
    <sheetView zoomScale="75" zoomScaleNormal="75" workbookViewId="0">
      <selection activeCell="H18" sqref="G18:H20"/>
    </sheetView>
  </sheetViews>
  <sheetFormatPr defaultRowHeight="18.5" x14ac:dyDescent="0.45"/>
  <cols>
    <col min="1" max="1" width="8.7265625" style="194"/>
    <col min="2" max="2" width="13.26953125" style="194" bestFit="1" customWidth="1"/>
    <col min="3" max="16384" width="8.7265625" style="194"/>
  </cols>
  <sheetData>
    <row r="1" spans="1:11" ht="23.5" x14ac:dyDescent="0.55000000000000004">
      <c r="A1" s="202" t="s">
        <v>541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3" spans="1:11" x14ac:dyDescent="0.45">
      <c r="A3" s="195" t="s">
        <v>542</v>
      </c>
      <c r="B3" s="196" t="s">
        <v>631</v>
      </c>
      <c r="C3" s="196"/>
      <c r="D3" s="196"/>
      <c r="E3" s="196"/>
      <c r="F3" s="196"/>
      <c r="G3" s="196"/>
      <c r="H3" s="196"/>
      <c r="I3" s="196"/>
      <c r="J3" s="196"/>
      <c r="K3" s="197"/>
    </row>
    <row r="4" spans="1:11" x14ac:dyDescent="0.45">
      <c r="A4" s="195" t="s">
        <v>540</v>
      </c>
      <c r="B4" s="198">
        <v>44561</v>
      </c>
      <c r="C4" s="196"/>
      <c r="D4" s="196"/>
      <c r="E4" s="196"/>
      <c r="F4" s="196"/>
      <c r="G4" s="196"/>
      <c r="H4" s="196"/>
      <c r="I4" s="196"/>
      <c r="J4" s="196"/>
      <c r="K4" s="19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CEA4-7361-4D97-AE5E-D74B97628519}">
  <sheetPr>
    <tabColor theme="4"/>
  </sheetPr>
  <dimension ref="A1:E31"/>
  <sheetViews>
    <sheetView zoomScale="75" zoomScaleNormal="75" workbookViewId="0">
      <selection activeCell="H20" sqref="H20:H21"/>
    </sheetView>
  </sheetViews>
  <sheetFormatPr defaultRowHeight="14.5" x14ac:dyDescent="0.35"/>
  <cols>
    <col min="1" max="1" width="8.90625" style="3" customWidth="1"/>
    <col min="2" max="2" width="27.453125" customWidth="1"/>
    <col min="3" max="3" width="34.90625" bestFit="1" customWidth="1"/>
    <col min="4" max="4" width="30" customWidth="1"/>
    <col min="5" max="6" width="27.453125" customWidth="1"/>
  </cols>
  <sheetData>
    <row r="1" spans="1:5" x14ac:dyDescent="0.35">
      <c r="A1" s="3" t="s">
        <v>535</v>
      </c>
      <c r="B1" s="184" t="s">
        <v>558</v>
      </c>
    </row>
    <row r="2" spans="1:5" x14ac:dyDescent="0.35">
      <c r="A2" s="3" t="s">
        <v>536</v>
      </c>
      <c r="B2" s="184" t="s">
        <v>559</v>
      </c>
    </row>
    <row r="3" spans="1:5" x14ac:dyDescent="0.35">
      <c r="A3" s="3" t="s">
        <v>537</v>
      </c>
      <c r="B3" s="184" t="s">
        <v>560</v>
      </c>
    </row>
    <row r="4" spans="1:5" ht="15" thickBot="1" x14ac:dyDescent="0.4"/>
    <row r="5" spans="1:5" ht="15" thickBot="1" x14ac:dyDescent="0.4">
      <c r="A5" s="179" t="s">
        <v>457</v>
      </c>
      <c r="B5" s="174" t="s">
        <v>458</v>
      </c>
      <c r="C5" s="174" t="s">
        <v>459</v>
      </c>
      <c r="D5" s="174" t="s">
        <v>460</v>
      </c>
      <c r="E5" s="174" t="s">
        <v>461</v>
      </c>
    </row>
    <row r="6" spans="1:5" ht="15" thickBot="1" x14ac:dyDescent="0.4">
      <c r="A6" s="180">
        <v>1</v>
      </c>
      <c r="B6" s="175" t="s">
        <v>462</v>
      </c>
      <c r="C6" s="175" t="s">
        <v>463</v>
      </c>
      <c r="D6" s="175" t="s">
        <v>464</v>
      </c>
      <c r="E6" s="176" t="s">
        <v>465</v>
      </c>
    </row>
    <row r="7" spans="1:5" ht="15" thickBot="1" x14ac:dyDescent="0.4">
      <c r="A7" s="180">
        <v>2</v>
      </c>
      <c r="B7" s="175" t="s">
        <v>462</v>
      </c>
      <c r="C7" s="175" t="s">
        <v>466</v>
      </c>
      <c r="D7" s="175" t="s">
        <v>467</v>
      </c>
      <c r="E7" s="176" t="s">
        <v>468</v>
      </c>
    </row>
    <row r="8" spans="1:5" ht="15" thickBot="1" x14ac:dyDescent="0.4">
      <c r="A8" s="180">
        <v>3</v>
      </c>
      <c r="B8" s="175" t="s">
        <v>462</v>
      </c>
      <c r="C8" s="175" t="s">
        <v>469</v>
      </c>
      <c r="D8" s="175" t="s">
        <v>470</v>
      </c>
      <c r="E8" s="176" t="s">
        <v>471</v>
      </c>
    </row>
    <row r="9" spans="1:5" ht="15" thickBot="1" x14ac:dyDescent="0.4">
      <c r="A9" s="180">
        <v>4</v>
      </c>
      <c r="B9" s="175" t="s">
        <v>462</v>
      </c>
      <c r="C9" s="175" t="s">
        <v>472</v>
      </c>
      <c r="D9" s="175" t="s">
        <v>473</v>
      </c>
      <c r="E9" s="176" t="s">
        <v>474</v>
      </c>
    </row>
    <row r="10" spans="1:5" ht="15" thickBot="1" x14ac:dyDescent="0.4">
      <c r="A10" s="180">
        <v>5</v>
      </c>
      <c r="B10" s="175" t="s">
        <v>462</v>
      </c>
      <c r="C10" s="175" t="s">
        <v>475</v>
      </c>
      <c r="D10" s="175" t="s">
        <v>476</v>
      </c>
      <c r="E10" s="176" t="s">
        <v>477</v>
      </c>
    </row>
    <row r="11" spans="1:5" ht="15" thickBot="1" x14ac:dyDescent="0.4">
      <c r="A11" s="180">
        <v>6</v>
      </c>
      <c r="B11" s="175" t="s">
        <v>462</v>
      </c>
      <c r="C11" s="175" t="s">
        <v>478</v>
      </c>
      <c r="D11" s="175" t="s">
        <v>479</v>
      </c>
      <c r="E11" s="176" t="s">
        <v>480</v>
      </c>
    </row>
    <row r="12" spans="1:5" ht="15" thickBot="1" x14ac:dyDescent="0.4">
      <c r="A12" s="180">
        <v>7</v>
      </c>
      <c r="B12" s="175" t="s">
        <v>462</v>
      </c>
      <c r="C12" s="175" t="s">
        <v>481</v>
      </c>
      <c r="D12" s="175" t="s">
        <v>482</v>
      </c>
      <c r="E12" s="176" t="s">
        <v>483</v>
      </c>
    </row>
    <row r="13" spans="1:5" ht="15" thickBot="1" x14ac:dyDescent="0.4">
      <c r="A13" s="180">
        <v>8</v>
      </c>
      <c r="B13" s="175" t="s">
        <v>462</v>
      </c>
      <c r="C13" s="175" t="s">
        <v>484</v>
      </c>
      <c r="D13" s="175" t="s">
        <v>485</v>
      </c>
      <c r="E13" s="176" t="s">
        <v>486</v>
      </c>
    </row>
    <row r="14" spans="1:5" ht="15" thickBot="1" x14ac:dyDescent="0.4">
      <c r="A14" s="180">
        <v>9</v>
      </c>
      <c r="B14" s="175" t="s">
        <v>462</v>
      </c>
      <c r="C14" s="175" t="s">
        <v>487</v>
      </c>
      <c r="D14" s="175" t="s">
        <v>488</v>
      </c>
      <c r="E14" s="176" t="s">
        <v>489</v>
      </c>
    </row>
    <row r="15" spans="1:5" ht="15" thickBot="1" x14ac:dyDescent="0.4">
      <c r="A15" s="180">
        <v>10</v>
      </c>
      <c r="B15" s="175" t="s">
        <v>462</v>
      </c>
      <c r="C15" s="175" t="s">
        <v>490</v>
      </c>
      <c r="D15" s="175" t="s">
        <v>491</v>
      </c>
      <c r="E15" s="176" t="s">
        <v>492</v>
      </c>
    </row>
    <row r="16" spans="1:5" ht="15" thickBot="1" x14ac:dyDescent="0.4">
      <c r="A16" s="180">
        <v>11</v>
      </c>
      <c r="B16" s="175" t="s">
        <v>462</v>
      </c>
      <c r="C16" s="175" t="s">
        <v>493</v>
      </c>
      <c r="D16" s="175" t="s">
        <v>494</v>
      </c>
      <c r="E16" s="176" t="s">
        <v>495</v>
      </c>
    </row>
    <row r="17" spans="1:5" ht="15" thickBot="1" x14ac:dyDescent="0.4">
      <c r="A17" s="180">
        <v>12</v>
      </c>
      <c r="B17" s="175" t="s">
        <v>462</v>
      </c>
      <c r="C17" s="175" t="s">
        <v>496</v>
      </c>
      <c r="D17" s="175" t="s">
        <v>497</v>
      </c>
      <c r="E17" s="176" t="s">
        <v>498</v>
      </c>
    </row>
    <row r="18" spans="1:5" ht="15" thickBot="1" x14ac:dyDescent="0.4">
      <c r="A18" s="180">
        <v>13</v>
      </c>
      <c r="B18" s="175" t="s">
        <v>462</v>
      </c>
      <c r="C18" s="175" t="s">
        <v>499</v>
      </c>
      <c r="D18" s="175" t="s">
        <v>500</v>
      </c>
      <c r="E18" s="176" t="s">
        <v>501</v>
      </c>
    </row>
    <row r="19" spans="1:5" ht="15" thickBot="1" x14ac:dyDescent="0.4">
      <c r="A19" s="180">
        <v>14</v>
      </c>
      <c r="B19" s="175" t="s">
        <v>462</v>
      </c>
      <c r="C19" s="175" t="s">
        <v>502</v>
      </c>
      <c r="D19" s="175" t="s">
        <v>503</v>
      </c>
      <c r="E19" s="176" t="s">
        <v>504</v>
      </c>
    </row>
    <row r="20" spans="1:5" ht="15" thickBot="1" x14ac:dyDescent="0.4">
      <c r="A20" s="180">
        <v>15</v>
      </c>
      <c r="B20" s="175" t="s">
        <v>462</v>
      </c>
      <c r="C20" s="175" t="s">
        <v>505</v>
      </c>
      <c r="D20" s="175" t="s">
        <v>506</v>
      </c>
      <c r="E20" s="176" t="s">
        <v>507</v>
      </c>
    </row>
    <row r="21" spans="1:5" ht="15" thickBot="1" x14ac:dyDescent="0.4">
      <c r="A21" s="180">
        <v>16</v>
      </c>
      <c r="B21" s="175" t="s">
        <v>462</v>
      </c>
      <c r="C21" s="175" t="s">
        <v>508</v>
      </c>
      <c r="D21" s="175" t="s">
        <v>509</v>
      </c>
      <c r="E21" s="176" t="s">
        <v>510</v>
      </c>
    </row>
    <row r="22" spans="1:5" ht="15" thickBot="1" x14ac:dyDescent="0.4">
      <c r="A22" s="180">
        <v>17</v>
      </c>
      <c r="B22" s="175" t="s">
        <v>462</v>
      </c>
      <c r="C22" s="175" t="s">
        <v>511</v>
      </c>
      <c r="D22" s="175" t="s">
        <v>512</v>
      </c>
      <c r="E22" s="176" t="s">
        <v>513</v>
      </c>
    </row>
    <row r="23" spans="1:5" ht="15" thickBot="1" x14ac:dyDescent="0.4">
      <c r="A23" s="180">
        <v>18</v>
      </c>
      <c r="B23" s="175" t="s">
        <v>462</v>
      </c>
      <c r="C23" s="175" t="s">
        <v>514</v>
      </c>
      <c r="D23" s="182" t="s">
        <v>515</v>
      </c>
      <c r="E23" s="176" t="s">
        <v>516</v>
      </c>
    </row>
    <row r="24" spans="1:5" ht="15" thickBot="1" x14ac:dyDescent="0.4">
      <c r="A24" s="180">
        <v>19</v>
      </c>
      <c r="B24" s="175" t="s">
        <v>462</v>
      </c>
      <c r="C24" s="175" t="s">
        <v>517</v>
      </c>
      <c r="D24" s="182" t="s">
        <v>534</v>
      </c>
      <c r="E24" s="176" t="s">
        <v>518</v>
      </c>
    </row>
    <row r="25" spans="1:5" ht="15" thickBot="1" x14ac:dyDescent="0.4">
      <c r="A25" s="181">
        <v>20</v>
      </c>
      <c r="B25" s="177" t="s">
        <v>462</v>
      </c>
      <c r="C25" s="177" t="s">
        <v>519</v>
      </c>
      <c r="D25" s="183" t="s">
        <v>520</v>
      </c>
      <c r="E25" s="177"/>
    </row>
    <row r="26" spans="1:5" ht="15" thickBot="1" x14ac:dyDescent="0.4">
      <c r="A26" s="181">
        <v>21</v>
      </c>
      <c r="B26" s="177" t="s">
        <v>462</v>
      </c>
      <c r="C26" s="177" t="s">
        <v>521</v>
      </c>
      <c r="D26" s="183" t="s">
        <v>520</v>
      </c>
      <c r="E26" s="177"/>
    </row>
    <row r="27" spans="1:5" ht="15" thickBot="1" x14ac:dyDescent="0.4">
      <c r="A27" s="181">
        <v>22</v>
      </c>
      <c r="B27" s="177" t="s">
        <v>522</v>
      </c>
      <c r="C27" s="177" t="s">
        <v>523</v>
      </c>
      <c r="D27" s="177" t="s">
        <v>524</v>
      </c>
      <c r="E27" s="177"/>
    </row>
    <row r="28" spans="1:5" ht="15" thickBot="1" x14ac:dyDescent="0.4">
      <c r="A28" s="181">
        <v>23</v>
      </c>
      <c r="B28" s="177" t="s">
        <v>522</v>
      </c>
      <c r="C28" s="177" t="s">
        <v>525</v>
      </c>
      <c r="D28" s="177" t="s">
        <v>526</v>
      </c>
      <c r="E28" s="177"/>
    </row>
    <row r="29" spans="1:5" ht="15" thickBot="1" x14ac:dyDescent="0.4">
      <c r="A29" s="181">
        <v>24</v>
      </c>
      <c r="B29" s="177" t="s">
        <v>522</v>
      </c>
      <c r="C29" s="177" t="s">
        <v>525</v>
      </c>
      <c r="D29" s="177" t="s">
        <v>527</v>
      </c>
      <c r="E29" s="177"/>
    </row>
    <row r="30" spans="1:5" x14ac:dyDescent="0.35">
      <c r="A30" s="178"/>
    </row>
    <row r="31" spans="1:5" x14ac:dyDescent="0.35">
      <c r="A31" s="178"/>
    </row>
  </sheetData>
  <hyperlinks>
    <hyperlink ref="E6" r:id="rId1" display="mailto:rwoodmansee@partners.org" xr:uid="{BFBB99B4-AB8B-4059-AA44-0082FF1C8809}"/>
    <hyperlink ref="E7" r:id="rId2" display="mailto:ellie@starrsaligned.com" xr:uid="{FB579962-1BD5-4FCB-B7F5-5E6C4F1E060B}"/>
    <hyperlink ref="E8" r:id="rId3" display="mailto:bcip@alum.mit.edu" xr:uid="{D4F91C7B-D452-4050-A796-BFB69566594C}"/>
    <hyperlink ref="E9" r:id="rId4" display="mailto:Koneil@suffolk.com" xr:uid="{B086CFFE-0D1B-4ED1-A706-7AD3B15B394D}"/>
    <hyperlink ref="E10" r:id="rId5" display="mailto:Naomi.Goldberg@mass.gov" xr:uid="{75447A28-4831-455E-9B8A-C340DE87B7EC}"/>
    <hyperlink ref="E11" r:id="rId6" display="mailto:Lisa_Chiango@yahoo.com" xr:uid="{3358DF8D-B63B-48A3-855D-404948861803}"/>
    <hyperlink ref="E12" r:id="rId7" display="mailto:Jbellil@eastersealsma.org" xr:uid="{041CC778-A089-40E9-A265-8292FE56882B}"/>
    <hyperlink ref="E13" r:id="rId8" display="mailto:christine.e.tosti@gmail.com" xr:uid="{DC756AF9-403E-4226-8F07-E3878718207E}"/>
    <hyperlink ref="E14" r:id="rId9" display="mailto:matthew.bander47@gmail.com" xr:uid="{2A62FD1F-242A-47A3-B0D6-E4C986DE9141}"/>
    <hyperlink ref="E15" r:id="rId10" display="mailto:decstones@gmail.com" xr:uid="{67582031-37FF-45BE-8028-0EDAB40C9E02}"/>
    <hyperlink ref="E16" r:id="rId11" display="mailto:hah0723@gmail.com" xr:uid="{C24257F1-C6BE-4075-8D3C-ADD28F9B0E49}"/>
    <hyperlink ref="E17" r:id="rId12" display="mailto:Inez.S.Canada@mass.gov" xr:uid="{98D60D05-78B8-4512-B7AF-7CF6D76B3E41}"/>
    <hyperlink ref="E18" r:id="rId13" display="mailto:ronaldofujii@hotmail.com" xr:uid="{552E58EF-035C-447F-A1E9-14BC9DBE72C7}"/>
    <hyperlink ref="E19" r:id="rId14" display="mailto:lusa.lo@umb.edu" xr:uid="{3E3E881C-2370-49FF-9EAC-FD2BFA21F7AC}"/>
    <hyperlink ref="E20" r:id="rId15" display="mailto:krquea21@colby.edu" xr:uid="{6F3EA984-2300-4923-9FF3-AE0393E1243E}"/>
    <hyperlink ref="E21" r:id="rId16" display="mailto:Olympia.S.Stroud@mass.gov" xr:uid="{12C3BFF0-0D7F-413C-ABC4-C3C3253E2604}"/>
    <hyperlink ref="E22" r:id="rId17" display="mailto:rdavis@fcsn.org" xr:uid="{52F48837-69F4-4815-8495-6B9401AC909A}"/>
    <hyperlink ref="E23" r:id="rId18" display="mailto:LaMasterS@vinfen.org" xr:uid="{42A14445-639C-46CF-804E-EA97231ECA84}"/>
    <hyperlink ref="E24" r:id="rId19" display="mailto:cheryl.scott@mass.gov" xr:uid="{2F552366-6D47-47DC-85FB-9E434F57FE1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E530-BD38-4530-B2BD-63EAC62476C9}">
  <sheetPr>
    <tabColor theme="4"/>
  </sheetPr>
  <dimension ref="A1:D685"/>
  <sheetViews>
    <sheetView topLeftCell="A10" zoomScale="75" zoomScaleNormal="75" workbookViewId="0">
      <selection activeCell="J31" sqref="I31:J32"/>
    </sheetView>
  </sheetViews>
  <sheetFormatPr defaultColWidth="18.54296875" defaultRowHeight="14.5" x14ac:dyDescent="0.35"/>
  <cols>
    <col min="1" max="1" width="18.54296875" style="2"/>
  </cols>
  <sheetData>
    <row r="1" spans="1:4" ht="15" thickBot="1" x14ac:dyDescent="0.4">
      <c r="A1" s="68" t="s">
        <v>538</v>
      </c>
      <c r="B1" s="68" t="s">
        <v>92</v>
      </c>
      <c r="C1" s="68" t="s">
        <v>93</v>
      </c>
      <c r="D1" s="69" t="s">
        <v>94</v>
      </c>
    </row>
    <row r="2" spans="1:4" ht="15" thickBot="1" x14ac:dyDescent="0.4">
      <c r="A2" s="185" t="s">
        <v>95</v>
      </c>
      <c r="B2" s="70" t="s">
        <v>96</v>
      </c>
      <c r="C2" s="71" t="s">
        <v>97</v>
      </c>
      <c r="D2" s="71">
        <v>2101</v>
      </c>
    </row>
    <row r="3" spans="1:4" ht="15" thickBot="1" x14ac:dyDescent="0.4">
      <c r="A3" s="185" t="s">
        <v>95</v>
      </c>
      <c r="B3" s="70" t="s">
        <v>96</v>
      </c>
      <c r="C3" s="71" t="s">
        <v>97</v>
      </c>
      <c r="D3" s="71">
        <v>2102</v>
      </c>
    </row>
    <row r="4" spans="1:4" ht="15" thickBot="1" x14ac:dyDescent="0.4">
      <c r="A4" s="185" t="s">
        <v>95</v>
      </c>
      <c r="B4" s="70" t="s">
        <v>96</v>
      </c>
      <c r="C4" s="71" t="s">
        <v>97</v>
      </c>
      <c r="D4" s="71">
        <v>2103</v>
      </c>
    </row>
    <row r="5" spans="1:4" ht="15" thickBot="1" x14ac:dyDescent="0.4">
      <c r="A5" s="185" t="s">
        <v>95</v>
      </c>
      <c r="B5" s="70" t="s">
        <v>96</v>
      </c>
      <c r="C5" s="71" t="s">
        <v>97</v>
      </c>
      <c r="D5" s="71">
        <v>2104</v>
      </c>
    </row>
    <row r="6" spans="1:4" ht="15" thickBot="1" x14ac:dyDescent="0.4">
      <c r="A6" s="185" t="s">
        <v>95</v>
      </c>
      <c r="B6" s="70" t="s">
        <v>96</v>
      </c>
      <c r="C6" s="71" t="s">
        <v>97</v>
      </c>
      <c r="D6" s="71">
        <v>2105</v>
      </c>
    </row>
    <row r="7" spans="1:4" ht="15" thickBot="1" x14ac:dyDescent="0.4">
      <c r="A7" s="185" t="s">
        <v>95</v>
      </c>
      <c r="B7" s="70" t="s">
        <v>96</v>
      </c>
      <c r="C7" s="71" t="s">
        <v>97</v>
      </c>
      <c r="D7" s="71">
        <v>2106</v>
      </c>
    </row>
    <row r="8" spans="1:4" ht="15" thickBot="1" x14ac:dyDescent="0.4">
      <c r="A8" s="185" t="s">
        <v>95</v>
      </c>
      <c r="B8" s="70" t="s">
        <v>96</v>
      </c>
      <c r="C8" s="71" t="s">
        <v>97</v>
      </c>
      <c r="D8" s="71">
        <v>2107</v>
      </c>
    </row>
    <row r="9" spans="1:4" ht="15" thickBot="1" x14ac:dyDescent="0.4">
      <c r="A9" s="185" t="s">
        <v>95</v>
      </c>
      <c r="B9" s="70" t="s">
        <v>96</v>
      </c>
      <c r="C9" s="71" t="s">
        <v>97</v>
      </c>
      <c r="D9" s="71">
        <v>2108</v>
      </c>
    </row>
    <row r="10" spans="1:4" ht="15" thickBot="1" x14ac:dyDescent="0.4">
      <c r="A10" s="185" t="s">
        <v>95</v>
      </c>
      <c r="B10" s="70" t="s">
        <v>96</v>
      </c>
      <c r="C10" s="71" t="s">
        <v>97</v>
      </c>
      <c r="D10" s="71">
        <v>2109</v>
      </c>
    </row>
    <row r="11" spans="1:4" ht="15" thickBot="1" x14ac:dyDescent="0.4">
      <c r="A11" s="185" t="s">
        <v>95</v>
      </c>
      <c r="B11" s="70" t="s">
        <v>96</v>
      </c>
      <c r="C11" s="71" t="s">
        <v>97</v>
      </c>
      <c r="D11" s="71">
        <v>2110</v>
      </c>
    </row>
    <row r="12" spans="1:4" ht="15" thickBot="1" x14ac:dyDescent="0.4">
      <c r="A12" s="185" t="s">
        <v>95</v>
      </c>
      <c r="B12" s="70" t="s">
        <v>96</v>
      </c>
      <c r="C12" s="71" t="s">
        <v>97</v>
      </c>
      <c r="D12" s="71">
        <v>2111</v>
      </c>
    </row>
    <row r="13" spans="1:4" ht="15" thickBot="1" x14ac:dyDescent="0.4">
      <c r="A13" s="185" t="s">
        <v>95</v>
      </c>
      <c r="B13" s="70" t="s">
        <v>96</v>
      </c>
      <c r="C13" s="71" t="s">
        <v>97</v>
      </c>
      <c r="D13" s="71">
        <v>2112</v>
      </c>
    </row>
    <row r="14" spans="1:4" ht="15" thickBot="1" x14ac:dyDescent="0.4">
      <c r="A14" s="185" t="s">
        <v>95</v>
      </c>
      <c r="B14" s="70" t="s">
        <v>96</v>
      </c>
      <c r="C14" s="71" t="s">
        <v>97</v>
      </c>
      <c r="D14" s="71">
        <v>2113</v>
      </c>
    </row>
    <row r="15" spans="1:4" ht="15" thickBot="1" x14ac:dyDescent="0.4">
      <c r="A15" s="185" t="s">
        <v>95</v>
      </c>
      <c r="B15" s="70" t="s">
        <v>96</v>
      </c>
      <c r="C15" s="71" t="s">
        <v>97</v>
      </c>
      <c r="D15" s="71">
        <v>2114</v>
      </c>
    </row>
    <row r="16" spans="1:4" ht="15" thickBot="1" x14ac:dyDescent="0.4">
      <c r="A16" s="185" t="s">
        <v>95</v>
      </c>
      <c r="B16" s="70" t="s">
        <v>96</v>
      </c>
      <c r="C16" s="71" t="s">
        <v>97</v>
      </c>
      <c r="D16" s="71">
        <v>2115</v>
      </c>
    </row>
    <row r="17" spans="1:4" ht="15" thickBot="1" x14ac:dyDescent="0.4">
      <c r="A17" s="185" t="s">
        <v>95</v>
      </c>
      <c r="B17" s="70" t="s">
        <v>96</v>
      </c>
      <c r="C17" s="71" t="s">
        <v>97</v>
      </c>
      <c r="D17" s="71">
        <v>2116</v>
      </c>
    </row>
    <row r="18" spans="1:4" ht="15" thickBot="1" x14ac:dyDescent="0.4">
      <c r="A18" s="185" t="s">
        <v>95</v>
      </c>
      <c r="B18" s="70" t="s">
        <v>96</v>
      </c>
      <c r="C18" s="71" t="s">
        <v>97</v>
      </c>
      <c r="D18" s="71">
        <v>2117</v>
      </c>
    </row>
    <row r="19" spans="1:4" ht="15" thickBot="1" x14ac:dyDescent="0.4">
      <c r="A19" s="185" t="s">
        <v>95</v>
      </c>
      <c r="B19" s="70" t="s">
        <v>96</v>
      </c>
      <c r="C19" s="71" t="s">
        <v>97</v>
      </c>
      <c r="D19" s="71">
        <v>2118</v>
      </c>
    </row>
    <row r="20" spans="1:4" ht="15" thickBot="1" x14ac:dyDescent="0.4">
      <c r="A20" s="185" t="s">
        <v>95</v>
      </c>
      <c r="B20" s="70" t="s">
        <v>96</v>
      </c>
      <c r="C20" s="71" t="s">
        <v>97</v>
      </c>
      <c r="D20" s="71">
        <v>2119</v>
      </c>
    </row>
    <row r="21" spans="1:4" ht="15" thickBot="1" x14ac:dyDescent="0.4">
      <c r="A21" s="185" t="s">
        <v>95</v>
      </c>
      <c r="B21" s="70" t="s">
        <v>96</v>
      </c>
      <c r="C21" s="71" t="s">
        <v>97</v>
      </c>
      <c r="D21" s="71">
        <v>2120</v>
      </c>
    </row>
    <row r="22" spans="1:4" ht="15" thickBot="1" x14ac:dyDescent="0.4">
      <c r="A22" s="185" t="s">
        <v>95</v>
      </c>
      <c r="B22" s="70" t="s">
        <v>96</v>
      </c>
      <c r="C22" s="71" t="s">
        <v>97</v>
      </c>
      <c r="D22" s="71">
        <v>2121</v>
      </c>
    </row>
    <row r="23" spans="1:4" ht="15" thickBot="1" x14ac:dyDescent="0.4">
      <c r="A23" s="185" t="s">
        <v>95</v>
      </c>
      <c r="B23" s="70" t="s">
        <v>96</v>
      </c>
      <c r="C23" s="71" t="s">
        <v>97</v>
      </c>
      <c r="D23" s="71">
        <v>2122</v>
      </c>
    </row>
    <row r="24" spans="1:4" ht="15" thickBot="1" x14ac:dyDescent="0.4">
      <c r="A24" s="185" t="s">
        <v>95</v>
      </c>
      <c r="B24" s="70" t="s">
        <v>96</v>
      </c>
      <c r="C24" s="71" t="s">
        <v>97</v>
      </c>
      <c r="D24" s="71">
        <v>2123</v>
      </c>
    </row>
    <row r="25" spans="1:4" ht="15" thickBot="1" x14ac:dyDescent="0.4">
      <c r="A25" s="185" t="s">
        <v>95</v>
      </c>
      <c r="B25" s="70" t="s">
        <v>96</v>
      </c>
      <c r="C25" s="71" t="s">
        <v>97</v>
      </c>
      <c r="D25" s="71">
        <v>2124</v>
      </c>
    </row>
    <row r="26" spans="1:4" ht="15" thickBot="1" x14ac:dyDescent="0.4">
      <c r="A26" s="185" t="s">
        <v>95</v>
      </c>
      <c r="B26" s="70" t="s">
        <v>96</v>
      </c>
      <c r="C26" s="71" t="s">
        <v>97</v>
      </c>
      <c r="D26" s="71">
        <v>2125</v>
      </c>
    </row>
    <row r="27" spans="1:4" ht="15" thickBot="1" x14ac:dyDescent="0.4">
      <c r="A27" s="185" t="s">
        <v>95</v>
      </c>
      <c r="B27" s="70" t="s">
        <v>96</v>
      </c>
      <c r="C27" s="71" t="s">
        <v>97</v>
      </c>
      <c r="D27" s="71">
        <v>2126</v>
      </c>
    </row>
    <row r="28" spans="1:4" ht="15" thickBot="1" x14ac:dyDescent="0.4">
      <c r="A28" s="185" t="s">
        <v>95</v>
      </c>
      <c r="B28" s="70" t="s">
        <v>96</v>
      </c>
      <c r="C28" s="71" t="s">
        <v>97</v>
      </c>
      <c r="D28" s="71">
        <v>2127</v>
      </c>
    </row>
    <row r="29" spans="1:4" ht="15" thickBot="1" x14ac:dyDescent="0.4">
      <c r="A29" s="185" t="s">
        <v>95</v>
      </c>
      <c r="B29" s="70" t="s">
        <v>96</v>
      </c>
      <c r="C29" s="71" t="s">
        <v>97</v>
      </c>
      <c r="D29" s="71">
        <v>2129</v>
      </c>
    </row>
    <row r="30" spans="1:4" ht="15" thickBot="1" x14ac:dyDescent="0.4">
      <c r="A30" s="185" t="s">
        <v>95</v>
      </c>
      <c r="B30" s="70" t="s">
        <v>96</v>
      </c>
      <c r="C30" s="71" t="s">
        <v>97</v>
      </c>
      <c r="D30" s="71">
        <v>2130</v>
      </c>
    </row>
    <row r="31" spans="1:4" ht="15" thickBot="1" x14ac:dyDescent="0.4">
      <c r="A31" s="185" t="s">
        <v>95</v>
      </c>
      <c r="B31" s="70" t="s">
        <v>96</v>
      </c>
      <c r="C31" s="71" t="s">
        <v>97</v>
      </c>
      <c r="D31" s="71">
        <v>2131</v>
      </c>
    </row>
    <row r="32" spans="1:4" ht="15" thickBot="1" x14ac:dyDescent="0.4">
      <c r="A32" s="185" t="s">
        <v>95</v>
      </c>
      <c r="B32" s="70" t="s">
        <v>96</v>
      </c>
      <c r="C32" s="71" t="s">
        <v>97</v>
      </c>
      <c r="D32" s="71">
        <v>2132</v>
      </c>
    </row>
    <row r="33" spans="1:4" ht="15" thickBot="1" x14ac:dyDescent="0.4">
      <c r="A33" s="185" t="s">
        <v>95</v>
      </c>
      <c r="B33" s="70" t="s">
        <v>96</v>
      </c>
      <c r="C33" s="71" t="s">
        <v>97</v>
      </c>
      <c r="D33" s="71">
        <v>2133</v>
      </c>
    </row>
    <row r="34" spans="1:4" ht="15" thickBot="1" x14ac:dyDescent="0.4">
      <c r="A34" s="185" t="s">
        <v>95</v>
      </c>
      <c r="B34" s="70" t="s">
        <v>96</v>
      </c>
      <c r="C34" s="71" t="s">
        <v>97</v>
      </c>
      <c r="D34" s="71">
        <v>2134</v>
      </c>
    </row>
    <row r="35" spans="1:4" ht="15" thickBot="1" x14ac:dyDescent="0.4">
      <c r="A35" s="185" t="s">
        <v>95</v>
      </c>
      <c r="B35" s="70" t="s">
        <v>96</v>
      </c>
      <c r="C35" s="71" t="s">
        <v>97</v>
      </c>
      <c r="D35" s="71">
        <v>2135</v>
      </c>
    </row>
    <row r="36" spans="1:4" ht="15" thickBot="1" x14ac:dyDescent="0.4">
      <c r="A36" s="185" t="s">
        <v>95</v>
      </c>
      <c r="B36" s="70" t="s">
        <v>96</v>
      </c>
      <c r="C36" s="71" t="s">
        <v>97</v>
      </c>
      <c r="D36" s="71">
        <v>2136</v>
      </c>
    </row>
    <row r="37" spans="1:4" ht="15" thickBot="1" x14ac:dyDescent="0.4">
      <c r="A37" s="185" t="s">
        <v>95</v>
      </c>
      <c r="B37" s="70" t="s">
        <v>96</v>
      </c>
      <c r="C37" s="71" t="s">
        <v>97</v>
      </c>
      <c r="D37" s="71">
        <v>2137</v>
      </c>
    </row>
    <row r="38" spans="1:4" ht="15" thickBot="1" x14ac:dyDescent="0.4">
      <c r="A38" s="185" t="s">
        <v>95</v>
      </c>
      <c r="B38" s="70" t="s">
        <v>96</v>
      </c>
      <c r="C38" s="71" t="s">
        <v>97</v>
      </c>
      <c r="D38" s="71">
        <v>2163</v>
      </c>
    </row>
    <row r="39" spans="1:4" ht="15" thickBot="1" x14ac:dyDescent="0.4">
      <c r="A39" s="185" t="s">
        <v>95</v>
      </c>
      <c r="B39" s="70" t="s">
        <v>96</v>
      </c>
      <c r="C39" s="71" t="s">
        <v>97</v>
      </c>
      <c r="D39" s="71">
        <v>2196</v>
      </c>
    </row>
    <row r="40" spans="1:4" ht="15" thickBot="1" x14ac:dyDescent="0.4">
      <c r="A40" s="185" t="s">
        <v>95</v>
      </c>
      <c r="B40" s="70" t="s">
        <v>96</v>
      </c>
      <c r="C40" s="71" t="s">
        <v>97</v>
      </c>
      <c r="D40" s="71">
        <v>2199</v>
      </c>
    </row>
    <row r="41" spans="1:4" ht="15" thickBot="1" x14ac:dyDescent="0.4">
      <c r="A41" s="185" t="s">
        <v>95</v>
      </c>
      <c r="B41" s="70" t="s">
        <v>96</v>
      </c>
      <c r="C41" s="71" t="s">
        <v>97</v>
      </c>
      <c r="D41" s="71">
        <v>2201</v>
      </c>
    </row>
    <row r="42" spans="1:4" ht="15" thickBot="1" x14ac:dyDescent="0.4">
      <c r="A42" s="185" t="s">
        <v>95</v>
      </c>
      <c r="B42" s="70" t="s">
        <v>96</v>
      </c>
      <c r="C42" s="71" t="s">
        <v>97</v>
      </c>
      <c r="D42" s="71">
        <v>2208</v>
      </c>
    </row>
    <row r="43" spans="1:4" ht="15" thickBot="1" x14ac:dyDescent="0.4">
      <c r="A43" s="185" t="s">
        <v>95</v>
      </c>
      <c r="B43" s="70" t="s">
        <v>96</v>
      </c>
      <c r="C43" s="71" t="s">
        <v>97</v>
      </c>
      <c r="D43" s="71">
        <v>2210</v>
      </c>
    </row>
    <row r="44" spans="1:4" ht="15" thickBot="1" x14ac:dyDescent="0.4">
      <c r="A44" s="185" t="s">
        <v>95</v>
      </c>
      <c r="B44" s="70" t="s">
        <v>96</v>
      </c>
      <c r="C44" s="71" t="s">
        <v>97</v>
      </c>
      <c r="D44" s="71">
        <v>2211</v>
      </c>
    </row>
    <row r="45" spans="1:4" ht="15" thickBot="1" x14ac:dyDescent="0.4">
      <c r="A45" s="185" t="s">
        <v>95</v>
      </c>
      <c r="B45" s="70" t="s">
        <v>96</v>
      </c>
      <c r="C45" s="71" t="s">
        <v>97</v>
      </c>
      <c r="D45" s="71">
        <v>2215</v>
      </c>
    </row>
    <row r="46" spans="1:4" ht="15" thickBot="1" x14ac:dyDescent="0.4">
      <c r="A46" s="185" t="s">
        <v>95</v>
      </c>
      <c r="B46" s="70" t="s">
        <v>96</v>
      </c>
      <c r="C46" s="71" t="s">
        <v>97</v>
      </c>
      <c r="D46" s="71">
        <v>2222</v>
      </c>
    </row>
    <row r="47" spans="1:4" ht="15" thickBot="1" x14ac:dyDescent="0.4">
      <c r="A47" s="185" t="s">
        <v>95</v>
      </c>
      <c r="B47" s="70" t="s">
        <v>96</v>
      </c>
      <c r="C47" s="71" t="s">
        <v>97</v>
      </c>
      <c r="D47" s="71">
        <v>2228</v>
      </c>
    </row>
    <row r="48" spans="1:4" ht="15" thickBot="1" x14ac:dyDescent="0.4">
      <c r="A48" s="185" t="s">
        <v>95</v>
      </c>
      <c r="B48" s="70" t="s">
        <v>96</v>
      </c>
      <c r="C48" s="71" t="s">
        <v>98</v>
      </c>
      <c r="D48" s="71">
        <v>2445</v>
      </c>
    </row>
    <row r="49" spans="1:4" ht="15" thickBot="1" x14ac:dyDescent="0.4">
      <c r="A49" s="185" t="s">
        <v>95</v>
      </c>
      <c r="B49" s="70" t="s">
        <v>96</v>
      </c>
      <c r="C49" s="71" t="s">
        <v>98</v>
      </c>
      <c r="D49" s="71">
        <v>2446</v>
      </c>
    </row>
    <row r="50" spans="1:4" ht="15" thickBot="1" x14ac:dyDescent="0.4">
      <c r="A50" s="185" t="s">
        <v>95</v>
      </c>
      <c r="B50" s="70" t="s">
        <v>96</v>
      </c>
      <c r="C50" s="71" t="s">
        <v>98</v>
      </c>
      <c r="D50" s="71">
        <v>2447</v>
      </c>
    </row>
    <row r="51" spans="1:4" ht="15" thickBot="1" x14ac:dyDescent="0.4">
      <c r="A51" s="185" t="s">
        <v>95</v>
      </c>
      <c r="B51" s="70" t="s">
        <v>99</v>
      </c>
      <c r="C51" s="71" t="s">
        <v>100</v>
      </c>
      <c r="D51" s="71">
        <v>2184</v>
      </c>
    </row>
    <row r="52" spans="1:4" ht="15" thickBot="1" x14ac:dyDescent="0.4">
      <c r="A52" s="185" t="s">
        <v>95</v>
      </c>
      <c r="B52" s="70" t="s">
        <v>99</v>
      </c>
      <c r="C52" s="71" t="s">
        <v>100</v>
      </c>
      <c r="D52" s="71">
        <v>2185</v>
      </c>
    </row>
    <row r="53" spans="1:4" ht="15" thickBot="1" x14ac:dyDescent="0.4">
      <c r="A53" s="185" t="s">
        <v>95</v>
      </c>
      <c r="B53" s="70" t="s">
        <v>99</v>
      </c>
      <c r="C53" s="71" t="s">
        <v>101</v>
      </c>
      <c r="D53" s="71">
        <v>2025</v>
      </c>
    </row>
    <row r="54" spans="1:4" ht="15" thickBot="1" x14ac:dyDescent="0.4">
      <c r="A54" s="185" t="s">
        <v>95</v>
      </c>
      <c r="B54" s="70" t="s">
        <v>99</v>
      </c>
      <c r="C54" s="71" t="s">
        <v>102</v>
      </c>
      <c r="D54" s="71">
        <v>2026</v>
      </c>
    </row>
    <row r="55" spans="1:4" ht="15" thickBot="1" x14ac:dyDescent="0.4">
      <c r="A55" s="185" t="s">
        <v>95</v>
      </c>
      <c r="B55" s="70" t="s">
        <v>99</v>
      </c>
      <c r="C55" s="71" t="s">
        <v>102</v>
      </c>
      <c r="D55" s="71">
        <v>2027</v>
      </c>
    </row>
    <row r="56" spans="1:4" ht="15" thickBot="1" x14ac:dyDescent="0.4">
      <c r="A56" s="185" t="s">
        <v>95</v>
      </c>
      <c r="B56" s="70" t="s">
        <v>99</v>
      </c>
      <c r="C56" s="71" t="s">
        <v>103</v>
      </c>
      <c r="D56" s="71">
        <v>2043</v>
      </c>
    </row>
    <row r="57" spans="1:4" ht="15" thickBot="1" x14ac:dyDescent="0.4">
      <c r="A57" s="185" t="s">
        <v>95</v>
      </c>
      <c r="B57" s="70" t="s">
        <v>99</v>
      </c>
      <c r="C57" s="71" t="s">
        <v>103</v>
      </c>
      <c r="D57" s="71">
        <v>2044</v>
      </c>
    </row>
    <row r="58" spans="1:4" ht="15" thickBot="1" x14ac:dyDescent="0.4">
      <c r="A58" s="185" t="s">
        <v>95</v>
      </c>
      <c r="B58" s="70" t="s">
        <v>99</v>
      </c>
      <c r="C58" s="71" t="s">
        <v>104</v>
      </c>
      <c r="D58" s="71">
        <v>2045</v>
      </c>
    </row>
    <row r="59" spans="1:4" ht="15" thickBot="1" x14ac:dyDescent="0.4">
      <c r="A59" s="185" t="s">
        <v>95</v>
      </c>
      <c r="B59" s="70" t="s">
        <v>99</v>
      </c>
      <c r="C59" s="71" t="s">
        <v>105</v>
      </c>
      <c r="D59" s="71">
        <v>2186</v>
      </c>
    </row>
    <row r="60" spans="1:4" ht="15" thickBot="1" x14ac:dyDescent="0.4">
      <c r="A60" s="185" t="s">
        <v>95</v>
      </c>
      <c r="B60" s="70" t="s">
        <v>99</v>
      </c>
      <c r="C60" s="71" t="s">
        <v>105</v>
      </c>
      <c r="D60" s="71">
        <v>2187</v>
      </c>
    </row>
    <row r="61" spans="1:4" ht="15" thickBot="1" x14ac:dyDescent="0.4">
      <c r="A61" s="185" t="s">
        <v>95</v>
      </c>
      <c r="B61" s="70" t="s">
        <v>99</v>
      </c>
      <c r="C61" s="71" t="s">
        <v>106</v>
      </c>
      <c r="D61" s="71">
        <v>2018</v>
      </c>
    </row>
    <row r="62" spans="1:4" ht="15" thickBot="1" x14ac:dyDescent="0.4">
      <c r="A62" s="185" t="s">
        <v>95</v>
      </c>
      <c r="B62" s="70" t="s">
        <v>99</v>
      </c>
      <c r="C62" s="71" t="s">
        <v>106</v>
      </c>
      <c r="D62" s="71">
        <v>2061</v>
      </c>
    </row>
    <row r="63" spans="1:4" ht="15" thickBot="1" x14ac:dyDescent="0.4">
      <c r="A63" s="185" t="s">
        <v>95</v>
      </c>
      <c r="B63" s="70" t="s">
        <v>99</v>
      </c>
      <c r="C63" s="71" t="s">
        <v>107</v>
      </c>
      <c r="D63" s="71">
        <v>2062</v>
      </c>
    </row>
    <row r="64" spans="1:4" ht="15" thickBot="1" x14ac:dyDescent="0.4">
      <c r="A64" s="185" t="s">
        <v>95</v>
      </c>
      <c r="B64" s="70" t="s">
        <v>99</v>
      </c>
      <c r="C64" s="71" t="s">
        <v>99</v>
      </c>
      <c r="D64" s="71">
        <v>2169</v>
      </c>
    </row>
    <row r="65" spans="1:4" ht="15" thickBot="1" x14ac:dyDescent="0.4">
      <c r="A65" s="185" t="s">
        <v>95</v>
      </c>
      <c r="B65" s="70" t="s">
        <v>99</v>
      </c>
      <c r="C65" s="71" t="s">
        <v>99</v>
      </c>
      <c r="D65" s="71">
        <v>2170</v>
      </c>
    </row>
    <row r="66" spans="1:4" ht="15" thickBot="1" x14ac:dyDescent="0.4">
      <c r="A66" s="185" t="s">
        <v>95</v>
      </c>
      <c r="B66" s="70" t="s">
        <v>99</v>
      </c>
      <c r="C66" s="71" t="s">
        <v>99</v>
      </c>
      <c r="D66" s="71">
        <v>2171</v>
      </c>
    </row>
    <row r="67" spans="1:4" ht="15" thickBot="1" x14ac:dyDescent="0.4">
      <c r="A67" s="185" t="s">
        <v>95</v>
      </c>
      <c r="B67" s="70" t="s">
        <v>99</v>
      </c>
      <c r="C67" s="71" t="s">
        <v>99</v>
      </c>
      <c r="D67" s="71">
        <v>2269</v>
      </c>
    </row>
    <row r="68" spans="1:4" ht="15" thickBot="1" x14ac:dyDescent="0.4">
      <c r="A68" s="185" t="s">
        <v>95</v>
      </c>
      <c r="B68" s="70" t="s">
        <v>99</v>
      </c>
      <c r="C68" s="71" t="s">
        <v>108</v>
      </c>
      <c r="D68" s="71">
        <v>2368</v>
      </c>
    </row>
    <row r="69" spans="1:4" ht="15" thickBot="1" x14ac:dyDescent="0.4">
      <c r="A69" s="185" t="s">
        <v>95</v>
      </c>
      <c r="B69" s="70" t="s">
        <v>99</v>
      </c>
      <c r="C69" s="71" t="s">
        <v>109</v>
      </c>
      <c r="D69" s="71">
        <v>2040</v>
      </c>
    </row>
    <row r="70" spans="1:4" ht="15" thickBot="1" x14ac:dyDescent="0.4">
      <c r="A70" s="185" t="s">
        <v>95</v>
      </c>
      <c r="B70" s="70" t="s">
        <v>99</v>
      </c>
      <c r="C70" s="71" t="s">
        <v>109</v>
      </c>
      <c r="D70" s="71">
        <v>2055</v>
      </c>
    </row>
    <row r="71" spans="1:4" ht="15" thickBot="1" x14ac:dyDescent="0.4">
      <c r="A71" s="185" t="s">
        <v>95</v>
      </c>
      <c r="B71" s="70" t="s">
        <v>99</v>
      </c>
      <c r="C71" s="71" t="s">
        <v>109</v>
      </c>
      <c r="D71" s="71">
        <v>2060</v>
      </c>
    </row>
    <row r="72" spans="1:4" ht="15" thickBot="1" x14ac:dyDescent="0.4">
      <c r="A72" s="185" t="s">
        <v>95</v>
      </c>
      <c r="B72" s="70" t="s">
        <v>99</v>
      </c>
      <c r="C72" s="71" t="s">
        <v>109</v>
      </c>
      <c r="D72" s="71">
        <v>2066</v>
      </c>
    </row>
    <row r="73" spans="1:4" ht="15" thickBot="1" x14ac:dyDescent="0.4">
      <c r="A73" s="185" t="s">
        <v>95</v>
      </c>
      <c r="B73" s="70" t="s">
        <v>99</v>
      </c>
      <c r="C73" s="71" t="s">
        <v>110</v>
      </c>
      <c r="D73" s="71">
        <v>2090</v>
      </c>
    </row>
    <row r="74" spans="1:4" ht="15" thickBot="1" x14ac:dyDescent="0.4">
      <c r="A74" s="185" t="s">
        <v>95</v>
      </c>
      <c r="B74" s="70" t="s">
        <v>99</v>
      </c>
      <c r="C74" s="71" t="s">
        <v>111</v>
      </c>
      <c r="D74" s="71">
        <v>2188</v>
      </c>
    </row>
    <row r="75" spans="1:4" ht="15" thickBot="1" x14ac:dyDescent="0.4">
      <c r="A75" s="185" t="s">
        <v>95</v>
      </c>
      <c r="B75" s="70" t="s">
        <v>99</v>
      </c>
      <c r="C75" s="71" t="s">
        <v>111</v>
      </c>
      <c r="D75" s="71">
        <v>2189</v>
      </c>
    </row>
    <row r="76" spans="1:4" ht="15" thickBot="1" x14ac:dyDescent="0.4">
      <c r="A76" s="185" t="s">
        <v>95</v>
      </c>
      <c r="B76" s="70" t="s">
        <v>99</v>
      </c>
      <c r="C76" s="71" t="s">
        <v>111</v>
      </c>
      <c r="D76" s="71">
        <v>2190</v>
      </c>
    </row>
    <row r="77" spans="1:4" ht="15" thickBot="1" x14ac:dyDescent="0.4">
      <c r="A77" s="185" t="s">
        <v>95</v>
      </c>
      <c r="B77" s="70" t="s">
        <v>99</v>
      </c>
      <c r="C77" s="71" t="s">
        <v>111</v>
      </c>
      <c r="D77" s="71">
        <v>2191</v>
      </c>
    </row>
    <row r="78" spans="1:4" ht="15" thickBot="1" x14ac:dyDescent="0.4">
      <c r="A78" s="185" t="s">
        <v>95</v>
      </c>
      <c r="B78" s="70" t="s">
        <v>112</v>
      </c>
      <c r="C78" s="71" t="s">
        <v>97</v>
      </c>
      <c r="D78" s="71">
        <v>2128</v>
      </c>
    </row>
    <row r="79" spans="1:4" ht="15" thickBot="1" x14ac:dyDescent="0.4">
      <c r="A79" s="185" t="s">
        <v>95</v>
      </c>
      <c r="B79" s="70" t="s">
        <v>112</v>
      </c>
      <c r="C79" s="71" t="s">
        <v>113</v>
      </c>
      <c r="D79" s="71">
        <v>2150</v>
      </c>
    </row>
    <row r="80" spans="1:4" ht="15" thickBot="1" x14ac:dyDescent="0.4">
      <c r="A80" s="185" t="s">
        <v>95</v>
      </c>
      <c r="B80" s="70" t="s">
        <v>112</v>
      </c>
      <c r="C80" s="71" t="s">
        <v>112</v>
      </c>
      <c r="D80" s="71">
        <v>2151</v>
      </c>
    </row>
    <row r="81" spans="1:4" ht="15" thickBot="1" x14ac:dyDescent="0.4">
      <c r="A81" s="185" t="s">
        <v>95</v>
      </c>
      <c r="B81" s="70" t="s">
        <v>112</v>
      </c>
      <c r="C81" s="71" t="s">
        <v>114</v>
      </c>
      <c r="D81" s="71">
        <v>2152</v>
      </c>
    </row>
    <row r="82" spans="1:4" ht="15" thickBot="1" x14ac:dyDescent="0.4">
      <c r="A82" s="185" t="s">
        <v>95</v>
      </c>
      <c r="B82" s="70" t="s">
        <v>115</v>
      </c>
      <c r="C82" s="71" t="s">
        <v>116</v>
      </c>
      <c r="D82" s="71">
        <v>2474</v>
      </c>
    </row>
    <row r="83" spans="1:4" ht="15" thickBot="1" x14ac:dyDescent="0.4">
      <c r="A83" s="185" t="s">
        <v>95</v>
      </c>
      <c r="B83" s="70" t="s">
        <v>115</v>
      </c>
      <c r="C83" s="71" t="s">
        <v>116</v>
      </c>
      <c r="D83" s="71">
        <v>2475</v>
      </c>
    </row>
    <row r="84" spans="1:4" ht="15" thickBot="1" x14ac:dyDescent="0.4">
      <c r="A84" s="185" t="s">
        <v>95</v>
      </c>
      <c r="B84" s="70" t="s">
        <v>115</v>
      </c>
      <c r="C84" s="71" t="s">
        <v>116</v>
      </c>
      <c r="D84" s="71">
        <v>2476</v>
      </c>
    </row>
    <row r="85" spans="1:4" ht="15" thickBot="1" x14ac:dyDescent="0.4">
      <c r="A85" s="185" t="s">
        <v>95</v>
      </c>
      <c r="B85" s="70" t="s">
        <v>115</v>
      </c>
      <c r="C85" s="71" t="s">
        <v>117</v>
      </c>
      <c r="D85" s="71">
        <v>2138</v>
      </c>
    </row>
    <row r="86" spans="1:4" ht="15" thickBot="1" x14ac:dyDescent="0.4">
      <c r="A86" s="185" t="s">
        <v>95</v>
      </c>
      <c r="B86" s="70" t="s">
        <v>115</v>
      </c>
      <c r="C86" s="71" t="s">
        <v>117</v>
      </c>
      <c r="D86" s="71">
        <v>2139</v>
      </c>
    </row>
    <row r="87" spans="1:4" ht="15" thickBot="1" x14ac:dyDescent="0.4">
      <c r="A87" s="185" t="s">
        <v>95</v>
      </c>
      <c r="B87" s="70" t="s">
        <v>115</v>
      </c>
      <c r="C87" s="71" t="s">
        <v>117</v>
      </c>
      <c r="D87" s="71">
        <v>2140</v>
      </c>
    </row>
    <row r="88" spans="1:4" ht="15" thickBot="1" x14ac:dyDescent="0.4">
      <c r="A88" s="185" t="s">
        <v>95</v>
      </c>
      <c r="B88" s="70" t="s">
        <v>115</v>
      </c>
      <c r="C88" s="71" t="s">
        <v>117</v>
      </c>
      <c r="D88" s="71">
        <v>2141</v>
      </c>
    </row>
    <row r="89" spans="1:4" ht="15" thickBot="1" x14ac:dyDescent="0.4">
      <c r="A89" s="185" t="s">
        <v>95</v>
      </c>
      <c r="B89" s="70" t="s">
        <v>115</v>
      </c>
      <c r="C89" s="71" t="s">
        <v>117</v>
      </c>
      <c r="D89" s="71">
        <v>2142</v>
      </c>
    </row>
    <row r="90" spans="1:4" ht="15" thickBot="1" x14ac:dyDescent="0.4">
      <c r="A90" s="185" t="s">
        <v>95</v>
      </c>
      <c r="B90" s="70" t="s">
        <v>115</v>
      </c>
      <c r="C90" s="71" t="s">
        <v>117</v>
      </c>
      <c r="D90" s="71">
        <v>2238</v>
      </c>
    </row>
    <row r="91" spans="1:4" ht="15" thickBot="1" x14ac:dyDescent="0.4">
      <c r="A91" s="185" t="s">
        <v>95</v>
      </c>
      <c r="B91" s="70" t="s">
        <v>115</v>
      </c>
      <c r="C91" s="71" t="s">
        <v>117</v>
      </c>
      <c r="D91" s="71">
        <v>2239</v>
      </c>
    </row>
    <row r="92" spans="1:4" ht="15" thickBot="1" x14ac:dyDescent="0.4">
      <c r="A92" s="185" t="s">
        <v>95</v>
      </c>
      <c r="B92" s="70" t="s">
        <v>115</v>
      </c>
      <c r="C92" s="71" t="s">
        <v>115</v>
      </c>
      <c r="D92" s="71">
        <v>2143</v>
      </c>
    </row>
    <row r="93" spans="1:4" ht="15" thickBot="1" x14ac:dyDescent="0.4">
      <c r="A93" s="185" t="s">
        <v>95</v>
      </c>
      <c r="B93" s="70" t="s">
        <v>115</v>
      </c>
      <c r="C93" s="71" t="s">
        <v>115</v>
      </c>
      <c r="D93" s="71">
        <v>2144</v>
      </c>
    </row>
    <row r="94" spans="1:4" ht="15" thickBot="1" x14ac:dyDescent="0.4">
      <c r="A94" s="185" t="s">
        <v>95</v>
      </c>
      <c r="B94" s="70" t="s">
        <v>115</v>
      </c>
      <c r="C94" s="71" t="s">
        <v>115</v>
      </c>
      <c r="D94" s="71">
        <v>2145</v>
      </c>
    </row>
    <row r="95" spans="1:4" ht="15" thickBot="1" x14ac:dyDescent="0.4">
      <c r="A95" s="185" t="s">
        <v>118</v>
      </c>
      <c r="B95" s="70" t="s">
        <v>119</v>
      </c>
      <c r="C95" s="71" t="s">
        <v>119</v>
      </c>
      <c r="D95" s="71">
        <v>1331</v>
      </c>
    </row>
    <row r="96" spans="1:4" ht="15" thickBot="1" x14ac:dyDescent="0.4">
      <c r="A96" s="185" t="s">
        <v>118</v>
      </c>
      <c r="B96" s="70" t="s">
        <v>119</v>
      </c>
      <c r="C96" s="71" t="s">
        <v>120</v>
      </c>
      <c r="D96" s="71">
        <v>1005</v>
      </c>
    </row>
    <row r="97" spans="1:4" ht="15" thickBot="1" x14ac:dyDescent="0.4">
      <c r="A97" s="185" t="s">
        <v>118</v>
      </c>
      <c r="B97" s="70" t="s">
        <v>119</v>
      </c>
      <c r="C97" s="71" t="s">
        <v>120</v>
      </c>
      <c r="D97" s="71">
        <v>1074</v>
      </c>
    </row>
    <row r="98" spans="1:4" ht="15" thickBot="1" x14ac:dyDescent="0.4">
      <c r="A98" s="185" t="s">
        <v>118</v>
      </c>
      <c r="B98" s="70" t="s">
        <v>119</v>
      </c>
      <c r="C98" s="71" t="s">
        <v>121</v>
      </c>
      <c r="D98" s="71">
        <v>1031</v>
      </c>
    </row>
    <row r="99" spans="1:4" ht="15" thickBot="1" x14ac:dyDescent="0.4">
      <c r="A99" s="185" t="s">
        <v>118</v>
      </c>
      <c r="B99" s="70" t="s">
        <v>119</v>
      </c>
      <c r="C99" s="71" t="s">
        <v>121</v>
      </c>
      <c r="D99" s="71">
        <v>1037</v>
      </c>
    </row>
    <row r="100" spans="1:4" ht="15" thickBot="1" x14ac:dyDescent="0.4">
      <c r="A100" s="185" t="s">
        <v>118</v>
      </c>
      <c r="B100" s="70" t="s">
        <v>119</v>
      </c>
      <c r="C100" s="71" t="s">
        <v>121</v>
      </c>
      <c r="D100" s="71">
        <v>1094</v>
      </c>
    </row>
    <row r="101" spans="1:4" ht="15" thickBot="1" x14ac:dyDescent="0.4">
      <c r="A101" s="185" t="s">
        <v>118</v>
      </c>
      <c r="B101" s="70" t="s">
        <v>119</v>
      </c>
      <c r="C101" s="71" t="s">
        <v>122</v>
      </c>
      <c r="D101" s="71">
        <v>1355</v>
      </c>
    </row>
    <row r="102" spans="1:4" ht="15" thickBot="1" x14ac:dyDescent="0.4">
      <c r="A102" s="185" t="s">
        <v>118</v>
      </c>
      <c r="B102" s="70" t="s">
        <v>119</v>
      </c>
      <c r="C102" s="71" t="s">
        <v>123</v>
      </c>
      <c r="D102" s="71">
        <v>1364</v>
      </c>
    </row>
    <row r="103" spans="1:4" ht="15" thickBot="1" x14ac:dyDescent="0.4">
      <c r="A103" s="185" t="s">
        <v>118</v>
      </c>
      <c r="B103" s="70" t="s">
        <v>119</v>
      </c>
      <c r="C103" s="71" t="s">
        <v>124</v>
      </c>
      <c r="D103" s="71">
        <v>1366</v>
      </c>
    </row>
    <row r="104" spans="1:4" ht="15" thickBot="1" x14ac:dyDescent="0.4">
      <c r="A104" s="185" t="s">
        <v>118</v>
      </c>
      <c r="B104" s="70" t="s">
        <v>119</v>
      </c>
      <c r="C104" s="71" t="s">
        <v>125</v>
      </c>
      <c r="D104" s="71">
        <v>1368</v>
      </c>
    </row>
    <row r="105" spans="1:4" ht="15" thickBot="1" x14ac:dyDescent="0.4">
      <c r="A105" s="185" t="s">
        <v>118</v>
      </c>
      <c r="B105" s="70" t="s">
        <v>119</v>
      </c>
      <c r="C105" s="71" t="s">
        <v>126</v>
      </c>
      <c r="D105" s="71">
        <v>1436</v>
      </c>
    </row>
    <row r="106" spans="1:4" ht="15" thickBot="1" x14ac:dyDescent="0.4">
      <c r="A106" s="185" t="s">
        <v>118</v>
      </c>
      <c r="B106" s="70" t="s">
        <v>119</v>
      </c>
      <c r="C106" s="71" t="s">
        <v>126</v>
      </c>
      <c r="D106" s="71">
        <v>1438</v>
      </c>
    </row>
    <row r="107" spans="1:4" ht="15" thickBot="1" x14ac:dyDescent="0.4">
      <c r="A107" s="185" t="s">
        <v>118</v>
      </c>
      <c r="B107" s="70" t="s">
        <v>119</v>
      </c>
      <c r="C107" s="71" t="s">
        <v>126</v>
      </c>
      <c r="D107" s="71">
        <v>1468</v>
      </c>
    </row>
    <row r="108" spans="1:4" ht="15" thickBot="1" x14ac:dyDescent="0.4">
      <c r="A108" s="185" t="s">
        <v>118</v>
      </c>
      <c r="B108" s="70" t="s">
        <v>119</v>
      </c>
      <c r="C108" s="71" t="s">
        <v>127</v>
      </c>
      <c r="D108" s="71">
        <v>1378</v>
      </c>
    </row>
    <row r="109" spans="1:4" ht="15" thickBot="1" x14ac:dyDescent="0.4">
      <c r="A109" s="185" t="s">
        <v>118</v>
      </c>
      <c r="B109" s="70" t="s">
        <v>128</v>
      </c>
      <c r="C109" s="71" t="s">
        <v>129</v>
      </c>
      <c r="D109" s="71">
        <v>1721</v>
      </c>
    </row>
    <row r="110" spans="1:4" ht="15" thickBot="1" x14ac:dyDescent="0.4">
      <c r="A110" s="185" t="s">
        <v>118</v>
      </c>
      <c r="B110" s="70" t="s">
        <v>128</v>
      </c>
      <c r="C110" s="71" t="s">
        <v>130</v>
      </c>
      <c r="D110" s="71">
        <v>2019</v>
      </c>
    </row>
    <row r="111" spans="1:4" ht="15" thickBot="1" x14ac:dyDescent="0.4">
      <c r="A111" s="185" t="s">
        <v>118</v>
      </c>
      <c r="B111" s="70" t="s">
        <v>128</v>
      </c>
      <c r="C111" s="71" t="s">
        <v>131</v>
      </c>
      <c r="D111" s="71">
        <v>1504</v>
      </c>
    </row>
    <row r="112" spans="1:4" ht="15" thickBot="1" x14ac:dyDescent="0.4">
      <c r="A112" s="185" t="s">
        <v>118</v>
      </c>
      <c r="B112" s="70" t="s">
        <v>128</v>
      </c>
      <c r="C112" s="71" t="s">
        <v>132</v>
      </c>
      <c r="D112" s="71">
        <v>1719</v>
      </c>
    </row>
    <row r="113" spans="1:4" ht="15" thickBot="1" x14ac:dyDescent="0.4">
      <c r="A113" s="185" t="s">
        <v>118</v>
      </c>
      <c r="B113" s="70" t="s">
        <v>128</v>
      </c>
      <c r="C113" s="71" t="s">
        <v>133</v>
      </c>
      <c r="D113" s="71">
        <v>1516</v>
      </c>
    </row>
    <row r="114" spans="1:4" ht="15" thickBot="1" x14ac:dyDescent="0.4">
      <c r="A114" s="185" t="s">
        <v>118</v>
      </c>
      <c r="B114" s="70" t="s">
        <v>128</v>
      </c>
      <c r="C114" s="71" t="s">
        <v>134</v>
      </c>
      <c r="D114" s="71">
        <v>2030</v>
      </c>
    </row>
    <row r="115" spans="1:4" ht="15" thickBot="1" x14ac:dyDescent="0.4">
      <c r="A115" s="185" t="s">
        <v>118</v>
      </c>
      <c r="B115" s="70" t="s">
        <v>128</v>
      </c>
      <c r="C115" s="71" t="s">
        <v>128</v>
      </c>
      <c r="D115" s="71">
        <v>1701</v>
      </c>
    </row>
    <row r="116" spans="1:4" ht="15" thickBot="1" x14ac:dyDescent="0.4">
      <c r="A116" s="185" t="s">
        <v>118</v>
      </c>
      <c r="B116" s="70" t="s">
        <v>128</v>
      </c>
      <c r="C116" s="71" t="s">
        <v>128</v>
      </c>
      <c r="D116" s="71">
        <v>1702</v>
      </c>
    </row>
    <row r="117" spans="1:4" ht="15" thickBot="1" x14ac:dyDescent="0.4">
      <c r="A117" s="185" t="s">
        <v>118</v>
      </c>
      <c r="B117" s="70" t="s">
        <v>128</v>
      </c>
      <c r="C117" s="71" t="s">
        <v>128</v>
      </c>
      <c r="D117" s="71">
        <v>1703</v>
      </c>
    </row>
    <row r="118" spans="1:4" ht="15" thickBot="1" x14ac:dyDescent="0.4">
      <c r="A118" s="185" t="s">
        <v>118</v>
      </c>
      <c r="B118" s="70" t="s">
        <v>128</v>
      </c>
      <c r="C118" s="71" t="s">
        <v>128</v>
      </c>
      <c r="D118" s="71">
        <v>1704</v>
      </c>
    </row>
    <row r="119" spans="1:4" ht="15" thickBot="1" x14ac:dyDescent="0.4">
      <c r="A119" s="185" t="s">
        <v>118</v>
      </c>
      <c r="B119" s="70" t="s">
        <v>128</v>
      </c>
      <c r="C119" s="71" t="s">
        <v>128</v>
      </c>
      <c r="D119" s="71">
        <v>1705</v>
      </c>
    </row>
    <row r="120" spans="1:4" ht="15" thickBot="1" x14ac:dyDescent="0.4">
      <c r="A120" s="185" t="s">
        <v>118</v>
      </c>
      <c r="B120" s="70" t="s">
        <v>128</v>
      </c>
      <c r="C120" s="71" t="s">
        <v>135</v>
      </c>
      <c r="D120" s="71">
        <v>2038</v>
      </c>
    </row>
    <row r="121" spans="1:4" ht="15" thickBot="1" x14ac:dyDescent="0.4">
      <c r="A121" s="185" t="s">
        <v>118</v>
      </c>
      <c r="B121" s="70" t="s">
        <v>128</v>
      </c>
      <c r="C121" s="71" t="s">
        <v>136</v>
      </c>
      <c r="D121" s="71">
        <v>1519</v>
      </c>
    </row>
    <row r="122" spans="1:4" ht="15" thickBot="1" x14ac:dyDescent="0.4">
      <c r="A122" s="185" t="s">
        <v>118</v>
      </c>
      <c r="B122" s="70" t="s">
        <v>128</v>
      </c>
      <c r="C122" s="71" t="s">
        <v>136</v>
      </c>
      <c r="D122" s="71">
        <v>1536</v>
      </c>
    </row>
    <row r="123" spans="1:4" ht="15" thickBot="1" x14ac:dyDescent="0.4">
      <c r="A123" s="185" t="s">
        <v>118</v>
      </c>
      <c r="B123" s="70" t="s">
        <v>128</v>
      </c>
      <c r="C123" s="71" t="s">
        <v>136</v>
      </c>
      <c r="D123" s="71">
        <v>1560</v>
      </c>
    </row>
    <row r="124" spans="1:4" ht="15" thickBot="1" x14ac:dyDescent="0.4">
      <c r="A124" s="185" t="s">
        <v>118</v>
      </c>
      <c r="B124" s="70" t="s">
        <v>128</v>
      </c>
      <c r="C124" s="71" t="s">
        <v>137</v>
      </c>
      <c r="D124" s="71">
        <v>1746</v>
      </c>
    </row>
    <row r="125" spans="1:4" ht="15" thickBot="1" x14ac:dyDescent="0.4">
      <c r="A125" s="185" t="s">
        <v>118</v>
      </c>
      <c r="B125" s="70" t="s">
        <v>128</v>
      </c>
      <c r="C125" s="71" t="s">
        <v>138</v>
      </c>
      <c r="D125" s="71">
        <v>1747</v>
      </c>
    </row>
    <row r="126" spans="1:4" ht="15" thickBot="1" x14ac:dyDescent="0.4">
      <c r="A126" s="185" t="s">
        <v>118</v>
      </c>
      <c r="B126" s="70" t="s">
        <v>128</v>
      </c>
      <c r="C126" s="71" t="s">
        <v>139</v>
      </c>
      <c r="D126" s="71">
        <v>1748</v>
      </c>
    </row>
    <row r="127" spans="1:4" ht="15" thickBot="1" x14ac:dyDescent="0.4">
      <c r="A127" s="185" t="s">
        <v>118</v>
      </c>
      <c r="B127" s="70" t="s">
        <v>128</v>
      </c>
      <c r="C127" s="71" t="s">
        <v>139</v>
      </c>
      <c r="D127" s="71">
        <v>1784</v>
      </c>
    </row>
    <row r="128" spans="1:4" ht="15" thickBot="1" x14ac:dyDescent="0.4">
      <c r="A128" s="185" t="s">
        <v>118</v>
      </c>
      <c r="B128" s="70" t="s">
        <v>128</v>
      </c>
      <c r="C128" s="71" t="s">
        <v>140</v>
      </c>
      <c r="D128" s="71">
        <v>1749</v>
      </c>
    </row>
    <row r="129" spans="1:4" ht="15" thickBot="1" x14ac:dyDescent="0.4">
      <c r="A129" s="185" t="s">
        <v>118</v>
      </c>
      <c r="B129" s="70" t="s">
        <v>128</v>
      </c>
      <c r="C129" s="71" t="s">
        <v>141</v>
      </c>
      <c r="D129" s="71">
        <v>1752</v>
      </c>
    </row>
    <row r="130" spans="1:4" ht="15" thickBot="1" x14ac:dyDescent="0.4">
      <c r="A130" s="185" t="s">
        <v>118</v>
      </c>
      <c r="B130" s="70" t="s">
        <v>128</v>
      </c>
      <c r="C130" s="71" t="s">
        <v>142</v>
      </c>
      <c r="D130" s="71">
        <v>1754</v>
      </c>
    </row>
    <row r="131" spans="1:4" ht="15" thickBot="1" x14ac:dyDescent="0.4">
      <c r="A131" s="185" t="s">
        <v>118</v>
      </c>
      <c r="B131" s="70" t="s">
        <v>128</v>
      </c>
      <c r="C131" s="71" t="s">
        <v>143</v>
      </c>
      <c r="D131" s="71">
        <v>2052</v>
      </c>
    </row>
    <row r="132" spans="1:4" ht="15" thickBot="1" x14ac:dyDescent="0.4">
      <c r="A132" s="185" t="s">
        <v>118</v>
      </c>
      <c r="B132" s="70" t="s">
        <v>128</v>
      </c>
      <c r="C132" s="71" t="s">
        <v>144</v>
      </c>
      <c r="D132" s="71">
        <v>2053</v>
      </c>
    </row>
    <row r="133" spans="1:4" ht="15" thickBot="1" x14ac:dyDescent="0.4">
      <c r="A133" s="185" t="s">
        <v>118</v>
      </c>
      <c r="B133" s="70" t="s">
        <v>128</v>
      </c>
      <c r="C133" s="71" t="s">
        <v>145</v>
      </c>
      <c r="D133" s="71">
        <v>1756</v>
      </c>
    </row>
    <row r="134" spans="1:4" ht="15" thickBot="1" x14ac:dyDescent="0.4">
      <c r="A134" s="185" t="s">
        <v>118</v>
      </c>
      <c r="B134" s="70" t="s">
        <v>128</v>
      </c>
      <c r="C134" s="71" t="s">
        <v>146</v>
      </c>
      <c r="D134" s="71">
        <v>1757</v>
      </c>
    </row>
    <row r="135" spans="1:4" ht="15" thickBot="1" x14ac:dyDescent="0.4">
      <c r="A135" s="185" t="s">
        <v>118</v>
      </c>
      <c r="B135" s="70" t="s">
        <v>128</v>
      </c>
      <c r="C135" s="71" t="s">
        <v>147</v>
      </c>
      <c r="D135" s="71">
        <v>2054</v>
      </c>
    </row>
    <row r="136" spans="1:4" ht="15" thickBot="1" x14ac:dyDescent="0.4">
      <c r="A136" s="185" t="s">
        <v>118</v>
      </c>
      <c r="B136" s="70" t="s">
        <v>128</v>
      </c>
      <c r="C136" s="71" t="s">
        <v>148</v>
      </c>
      <c r="D136" s="71">
        <v>1529</v>
      </c>
    </row>
    <row r="137" spans="1:4" ht="15" thickBot="1" x14ac:dyDescent="0.4">
      <c r="A137" s="185" t="s">
        <v>118</v>
      </c>
      <c r="B137" s="70" t="s">
        <v>128</v>
      </c>
      <c r="C137" s="71" t="s">
        <v>149</v>
      </c>
      <c r="D137" s="71">
        <v>1760</v>
      </c>
    </row>
    <row r="138" spans="1:4" ht="15" thickBot="1" x14ac:dyDescent="0.4">
      <c r="A138" s="185" t="s">
        <v>118</v>
      </c>
      <c r="B138" s="70" t="s">
        <v>128</v>
      </c>
      <c r="C138" s="71" t="s">
        <v>150</v>
      </c>
      <c r="D138" s="71">
        <v>2056</v>
      </c>
    </row>
    <row r="139" spans="1:4" ht="15" thickBot="1" x14ac:dyDescent="0.4">
      <c r="A139" s="185" t="s">
        <v>118</v>
      </c>
      <c r="B139" s="70" t="s">
        <v>128</v>
      </c>
      <c r="C139" s="71" t="s">
        <v>151</v>
      </c>
      <c r="D139" s="71">
        <v>1532</v>
      </c>
    </row>
    <row r="140" spans="1:4" ht="15" thickBot="1" x14ac:dyDescent="0.4">
      <c r="A140" s="185" t="s">
        <v>118</v>
      </c>
      <c r="B140" s="70" t="s">
        <v>128</v>
      </c>
      <c r="C140" s="71" t="s">
        <v>152</v>
      </c>
      <c r="D140" s="71">
        <v>1534</v>
      </c>
    </row>
    <row r="141" spans="1:4" ht="15" thickBot="1" x14ac:dyDescent="0.4">
      <c r="A141" s="185" t="s">
        <v>118</v>
      </c>
      <c r="B141" s="70" t="s">
        <v>128</v>
      </c>
      <c r="C141" s="71" t="s">
        <v>152</v>
      </c>
      <c r="D141" s="71">
        <v>1588</v>
      </c>
    </row>
    <row r="142" spans="1:4" ht="15" thickBot="1" x14ac:dyDescent="0.4">
      <c r="A142" s="185" t="s">
        <v>118</v>
      </c>
      <c r="B142" s="70" t="s">
        <v>128</v>
      </c>
      <c r="C142" s="71" t="s">
        <v>153</v>
      </c>
      <c r="D142" s="71">
        <v>1770</v>
      </c>
    </row>
    <row r="143" spans="1:4" ht="15" thickBot="1" x14ac:dyDescent="0.4">
      <c r="A143" s="185" t="s">
        <v>118</v>
      </c>
      <c r="B143" s="70" t="s">
        <v>128</v>
      </c>
      <c r="C143" s="71" t="s">
        <v>154</v>
      </c>
      <c r="D143" s="71">
        <v>1745</v>
      </c>
    </row>
    <row r="144" spans="1:4" ht="15" thickBot="1" x14ac:dyDescent="0.4">
      <c r="A144" s="185" t="s">
        <v>118</v>
      </c>
      <c r="B144" s="70" t="s">
        <v>128</v>
      </c>
      <c r="C144" s="71" t="s">
        <v>154</v>
      </c>
      <c r="D144" s="71">
        <v>1772</v>
      </c>
    </row>
    <row r="145" spans="1:4" ht="15" thickBot="1" x14ac:dyDescent="0.4">
      <c r="A145" s="185" t="s">
        <v>118</v>
      </c>
      <c r="B145" s="70" t="s">
        <v>128</v>
      </c>
      <c r="C145" s="71" t="s">
        <v>155</v>
      </c>
      <c r="D145" s="71">
        <v>1775</v>
      </c>
    </row>
    <row r="146" spans="1:4" ht="15" thickBot="1" x14ac:dyDescent="0.4">
      <c r="A146" s="185" t="s">
        <v>118</v>
      </c>
      <c r="B146" s="70" t="s">
        <v>128</v>
      </c>
      <c r="C146" s="71" t="s">
        <v>156</v>
      </c>
      <c r="D146" s="71">
        <v>1776</v>
      </c>
    </row>
    <row r="147" spans="1:4" ht="15" thickBot="1" x14ac:dyDescent="0.4">
      <c r="A147" s="185" t="s">
        <v>118</v>
      </c>
      <c r="B147" s="70" t="s">
        <v>128</v>
      </c>
      <c r="C147" s="71" t="s">
        <v>157</v>
      </c>
      <c r="D147" s="71">
        <v>1526</v>
      </c>
    </row>
    <row r="148" spans="1:4" ht="15" thickBot="1" x14ac:dyDescent="0.4">
      <c r="A148" s="185" t="s">
        <v>118</v>
      </c>
      <c r="B148" s="70" t="s">
        <v>128</v>
      </c>
      <c r="C148" s="71" t="s">
        <v>157</v>
      </c>
      <c r="D148" s="71">
        <v>1590</v>
      </c>
    </row>
    <row r="149" spans="1:4" ht="15" thickBot="1" x14ac:dyDescent="0.4">
      <c r="A149" s="185" t="s">
        <v>118</v>
      </c>
      <c r="B149" s="70" t="s">
        <v>128</v>
      </c>
      <c r="C149" s="71" t="s">
        <v>158</v>
      </c>
      <c r="D149" s="71">
        <v>1568</v>
      </c>
    </row>
    <row r="150" spans="1:4" ht="15" thickBot="1" x14ac:dyDescent="0.4">
      <c r="A150" s="185" t="s">
        <v>118</v>
      </c>
      <c r="B150" s="70" t="s">
        <v>128</v>
      </c>
      <c r="C150" s="71" t="s">
        <v>159</v>
      </c>
      <c r="D150" s="71">
        <v>1525</v>
      </c>
    </row>
    <row r="151" spans="1:4" ht="15" thickBot="1" x14ac:dyDescent="0.4">
      <c r="A151" s="185" t="s">
        <v>118</v>
      </c>
      <c r="B151" s="70" t="s">
        <v>128</v>
      </c>
      <c r="C151" s="71" t="s">
        <v>159</v>
      </c>
      <c r="D151" s="71">
        <v>1569</v>
      </c>
    </row>
    <row r="152" spans="1:4" ht="15" thickBot="1" x14ac:dyDescent="0.4">
      <c r="A152" s="185" t="s">
        <v>118</v>
      </c>
      <c r="B152" s="70" t="s">
        <v>128</v>
      </c>
      <c r="C152" s="71" t="s">
        <v>160</v>
      </c>
      <c r="D152" s="71">
        <v>2032</v>
      </c>
    </row>
    <row r="153" spans="1:4" ht="15" thickBot="1" x14ac:dyDescent="0.4">
      <c r="A153" s="185" t="s">
        <v>118</v>
      </c>
      <c r="B153" s="70" t="s">
        <v>128</v>
      </c>
      <c r="C153" s="71" t="s">
        <v>160</v>
      </c>
      <c r="D153" s="71">
        <v>2071</v>
      </c>
    </row>
    <row r="154" spans="1:4" ht="15" thickBot="1" x14ac:dyDescent="0.4">
      <c r="A154" s="185" t="s">
        <v>118</v>
      </c>
      <c r="B154" s="70" t="s">
        <v>128</v>
      </c>
      <c r="C154" s="71" t="s">
        <v>160</v>
      </c>
      <c r="D154" s="71">
        <v>2081</v>
      </c>
    </row>
    <row r="155" spans="1:4" ht="15" thickBot="1" x14ac:dyDescent="0.4">
      <c r="A155" s="185" t="s">
        <v>118</v>
      </c>
      <c r="B155" s="70" t="s">
        <v>128</v>
      </c>
      <c r="C155" s="71" t="s">
        <v>161</v>
      </c>
      <c r="D155" s="71">
        <v>1778</v>
      </c>
    </row>
    <row r="156" spans="1:4" ht="15" thickBot="1" x14ac:dyDescent="0.4">
      <c r="A156" s="185" t="s">
        <v>118</v>
      </c>
      <c r="B156" s="70" t="s">
        <v>128</v>
      </c>
      <c r="C156" s="71" t="s">
        <v>162</v>
      </c>
      <c r="D156" s="71">
        <v>1538</v>
      </c>
    </row>
    <row r="157" spans="1:4" ht="15" thickBot="1" x14ac:dyDescent="0.4">
      <c r="A157" s="185" t="s">
        <v>118</v>
      </c>
      <c r="B157" s="70" t="s">
        <v>128</v>
      </c>
      <c r="C157" s="71" t="s">
        <v>163</v>
      </c>
      <c r="D157" s="71">
        <v>1580</v>
      </c>
    </row>
    <row r="158" spans="1:4" ht="15" thickBot="1" x14ac:dyDescent="0.4">
      <c r="A158" s="185" t="s">
        <v>118</v>
      </c>
      <c r="B158" s="70" t="s">
        <v>128</v>
      </c>
      <c r="C158" s="71" t="s">
        <v>163</v>
      </c>
      <c r="D158" s="71">
        <v>1581</v>
      </c>
    </row>
    <row r="159" spans="1:4" ht="15" thickBot="1" x14ac:dyDescent="0.4">
      <c r="A159" s="185" t="s">
        <v>118</v>
      </c>
      <c r="B159" s="70" t="s">
        <v>128</v>
      </c>
      <c r="C159" s="71" t="s">
        <v>163</v>
      </c>
      <c r="D159" s="71">
        <v>1582</v>
      </c>
    </row>
    <row r="160" spans="1:4" ht="15" thickBot="1" x14ac:dyDescent="0.4">
      <c r="A160" s="185" t="s">
        <v>118</v>
      </c>
      <c r="B160" s="70" t="s">
        <v>128</v>
      </c>
      <c r="C160" s="71" t="s">
        <v>164</v>
      </c>
      <c r="D160" s="71">
        <v>2093</v>
      </c>
    </row>
    <row r="161" spans="1:4" ht="15" thickBot="1" x14ac:dyDescent="0.4">
      <c r="A161" s="185" t="s">
        <v>118</v>
      </c>
      <c r="B161" s="70" t="s">
        <v>165</v>
      </c>
      <c r="C161" s="71" t="s">
        <v>166</v>
      </c>
      <c r="D161" s="71">
        <v>1430</v>
      </c>
    </row>
    <row r="162" spans="1:4" ht="15" thickBot="1" x14ac:dyDescent="0.4">
      <c r="A162" s="185" t="s">
        <v>118</v>
      </c>
      <c r="B162" s="70" t="s">
        <v>165</v>
      </c>
      <c r="C162" s="71" t="s">
        <v>167</v>
      </c>
      <c r="D162" s="71">
        <v>1431</v>
      </c>
    </row>
    <row r="163" spans="1:4" ht="15" thickBot="1" x14ac:dyDescent="0.4">
      <c r="A163" s="185" t="s">
        <v>118</v>
      </c>
      <c r="B163" s="70" t="s">
        <v>165</v>
      </c>
      <c r="C163" s="71" t="s">
        <v>168</v>
      </c>
      <c r="D163" s="71">
        <v>1432</v>
      </c>
    </row>
    <row r="164" spans="1:4" ht="15" thickBot="1" x14ac:dyDescent="0.4">
      <c r="A164" s="185" t="s">
        <v>118</v>
      </c>
      <c r="B164" s="70" t="s">
        <v>165</v>
      </c>
      <c r="C164" s="71" t="s">
        <v>169</v>
      </c>
      <c r="D164" s="71">
        <v>1503</v>
      </c>
    </row>
    <row r="165" spans="1:4" ht="15" thickBot="1" x14ac:dyDescent="0.4">
      <c r="A165" s="185" t="s">
        <v>118</v>
      </c>
      <c r="B165" s="70" t="s">
        <v>165</v>
      </c>
      <c r="C165" s="71" t="s">
        <v>170</v>
      </c>
      <c r="D165" s="71">
        <v>1740</v>
      </c>
    </row>
    <row r="166" spans="1:4" ht="15" thickBot="1" x14ac:dyDescent="0.4">
      <c r="A166" s="185" t="s">
        <v>118</v>
      </c>
      <c r="B166" s="70" t="s">
        <v>165</v>
      </c>
      <c r="C166" s="71" t="s">
        <v>171</v>
      </c>
      <c r="D166" s="71">
        <v>1510</v>
      </c>
    </row>
    <row r="167" spans="1:4" ht="15" thickBot="1" x14ac:dyDescent="0.4">
      <c r="A167" s="185" t="s">
        <v>118</v>
      </c>
      <c r="B167" s="70" t="s">
        <v>165</v>
      </c>
      <c r="C167" s="71" t="s">
        <v>172</v>
      </c>
      <c r="D167" s="71">
        <v>1420</v>
      </c>
    </row>
    <row r="168" spans="1:4" ht="15" thickBot="1" x14ac:dyDescent="0.4">
      <c r="A168" s="185" t="s">
        <v>118</v>
      </c>
      <c r="B168" s="70" t="s">
        <v>165</v>
      </c>
      <c r="C168" s="71" t="s">
        <v>173</v>
      </c>
      <c r="D168" s="71">
        <v>1440</v>
      </c>
    </row>
    <row r="169" spans="1:4" ht="15" thickBot="1" x14ac:dyDescent="0.4">
      <c r="A169" s="185" t="s">
        <v>118</v>
      </c>
      <c r="B169" s="70" t="s">
        <v>165</v>
      </c>
      <c r="C169" s="71" t="s">
        <v>174</v>
      </c>
      <c r="D169" s="71">
        <v>1450</v>
      </c>
    </row>
    <row r="170" spans="1:4" ht="15" thickBot="1" x14ac:dyDescent="0.4">
      <c r="A170" s="185" t="s">
        <v>118</v>
      </c>
      <c r="B170" s="70" t="s">
        <v>165</v>
      </c>
      <c r="C170" s="71" t="s">
        <v>174</v>
      </c>
      <c r="D170" s="71">
        <v>1472</v>
      </c>
    </row>
    <row r="171" spans="1:4" ht="15" thickBot="1" x14ac:dyDescent="0.4">
      <c r="A171" s="185" t="s">
        <v>118</v>
      </c>
      <c r="B171" s="70" t="s">
        <v>165</v>
      </c>
      <c r="C171" s="71" t="s">
        <v>175</v>
      </c>
      <c r="D171" s="71">
        <v>1451</v>
      </c>
    </row>
    <row r="172" spans="1:4" ht="15" thickBot="1" x14ac:dyDescent="0.4">
      <c r="A172" s="185" t="s">
        <v>118</v>
      </c>
      <c r="B172" s="70" t="s">
        <v>165</v>
      </c>
      <c r="C172" s="71" t="s">
        <v>175</v>
      </c>
      <c r="D172" s="71">
        <v>1467</v>
      </c>
    </row>
    <row r="173" spans="1:4" ht="15" thickBot="1" x14ac:dyDescent="0.4">
      <c r="A173" s="185" t="s">
        <v>118</v>
      </c>
      <c r="B173" s="70" t="s">
        <v>165</v>
      </c>
      <c r="C173" s="71" t="s">
        <v>176</v>
      </c>
      <c r="D173" s="71">
        <v>1452</v>
      </c>
    </row>
    <row r="174" spans="1:4" ht="15" thickBot="1" x14ac:dyDescent="0.4">
      <c r="A174" s="185" t="s">
        <v>118</v>
      </c>
      <c r="B174" s="70" t="s">
        <v>165</v>
      </c>
      <c r="C174" s="71" t="s">
        <v>177</v>
      </c>
      <c r="D174" s="71">
        <v>1523</v>
      </c>
    </row>
    <row r="175" spans="1:4" ht="15" thickBot="1" x14ac:dyDescent="0.4">
      <c r="A175" s="185" t="s">
        <v>118</v>
      </c>
      <c r="B175" s="70" t="s">
        <v>165</v>
      </c>
      <c r="C175" s="71" t="s">
        <v>177</v>
      </c>
      <c r="D175" s="71">
        <v>1561</v>
      </c>
    </row>
    <row r="176" spans="1:4" ht="15" thickBot="1" x14ac:dyDescent="0.4">
      <c r="A176" s="185" t="s">
        <v>118</v>
      </c>
      <c r="B176" s="70" t="s">
        <v>165</v>
      </c>
      <c r="C176" s="71" t="s">
        <v>178</v>
      </c>
      <c r="D176" s="71">
        <v>1453</v>
      </c>
    </row>
    <row r="177" spans="1:4" ht="15" thickBot="1" x14ac:dyDescent="0.4">
      <c r="A177" s="185" t="s">
        <v>118</v>
      </c>
      <c r="B177" s="70" t="s">
        <v>165</v>
      </c>
      <c r="C177" s="71" t="s">
        <v>179</v>
      </c>
      <c r="D177" s="71">
        <v>1462</v>
      </c>
    </row>
    <row r="178" spans="1:4" ht="15" thickBot="1" x14ac:dyDescent="0.4">
      <c r="A178" s="185" t="s">
        <v>118</v>
      </c>
      <c r="B178" s="70" t="s">
        <v>165</v>
      </c>
      <c r="C178" s="71" t="s">
        <v>180</v>
      </c>
      <c r="D178" s="71">
        <v>1463</v>
      </c>
    </row>
    <row r="179" spans="1:4" ht="15" thickBot="1" x14ac:dyDescent="0.4">
      <c r="A179" s="185" t="s">
        <v>118</v>
      </c>
      <c r="B179" s="70" t="s">
        <v>165</v>
      </c>
      <c r="C179" s="71" t="s">
        <v>181</v>
      </c>
      <c r="D179" s="71">
        <v>1541</v>
      </c>
    </row>
    <row r="180" spans="1:4" ht="15" thickBot="1" x14ac:dyDescent="0.4">
      <c r="A180" s="185" t="s">
        <v>118</v>
      </c>
      <c r="B180" s="70" t="s">
        <v>165</v>
      </c>
      <c r="C180" s="71" t="s">
        <v>182</v>
      </c>
      <c r="D180" s="71">
        <v>1464</v>
      </c>
    </row>
    <row r="181" spans="1:4" ht="15" thickBot="1" x14ac:dyDescent="0.4">
      <c r="A181" s="185" t="s">
        <v>118</v>
      </c>
      <c r="B181" s="70" t="s">
        <v>165</v>
      </c>
      <c r="C181" s="71" t="s">
        <v>183</v>
      </c>
      <c r="D181" s="71">
        <v>1564</v>
      </c>
    </row>
    <row r="182" spans="1:4" ht="15" thickBot="1" x14ac:dyDescent="0.4">
      <c r="A182" s="185" t="s">
        <v>118</v>
      </c>
      <c r="B182" s="70" t="s">
        <v>165</v>
      </c>
      <c r="C182" s="71" t="s">
        <v>184</v>
      </c>
      <c r="D182" s="71">
        <v>1469</v>
      </c>
    </row>
    <row r="183" spans="1:4" ht="15" thickBot="1" x14ac:dyDescent="0.4">
      <c r="A183" s="185" t="s">
        <v>118</v>
      </c>
      <c r="B183" s="70" t="s">
        <v>165</v>
      </c>
      <c r="C183" s="71" t="s">
        <v>184</v>
      </c>
      <c r="D183" s="71">
        <v>1474</v>
      </c>
    </row>
    <row r="184" spans="1:4" ht="15" thickBot="1" x14ac:dyDescent="0.4">
      <c r="A184" s="185" t="s">
        <v>118</v>
      </c>
      <c r="B184" s="70" t="s">
        <v>165</v>
      </c>
      <c r="C184" s="71" t="s">
        <v>185</v>
      </c>
      <c r="D184" s="71">
        <v>1473</v>
      </c>
    </row>
    <row r="185" spans="1:4" ht="15" thickBot="1" x14ac:dyDescent="0.4">
      <c r="A185" s="185" t="s">
        <v>118</v>
      </c>
      <c r="B185" s="70" t="s">
        <v>165</v>
      </c>
      <c r="C185" s="71" t="s">
        <v>186</v>
      </c>
      <c r="D185" s="71">
        <v>1475</v>
      </c>
    </row>
    <row r="186" spans="1:4" ht="15" thickBot="1" x14ac:dyDescent="0.4">
      <c r="A186" s="185" t="s">
        <v>118</v>
      </c>
      <c r="B186" s="70" t="s">
        <v>165</v>
      </c>
      <c r="C186" s="71" t="s">
        <v>186</v>
      </c>
      <c r="D186" s="71">
        <v>1477</v>
      </c>
    </row>
    <row r="187" spans="1:4" ht="15" thickBot="1" x14ac:dyDescent="0.4">
      <c r="A187" s="185" t="s">
        <v>118</v>
      </c>
      <c r="B187" s="70" t="s">
        <v>187</v>
      </c>
      <c r="C187" s="71" t="s">
        <v>188</v>
      </c>
      <c r="D187" s="71">
        <v>1010</v>
      </c>
    </row>
    <row r="188" spans="1:4" ht="15" thickBot="1" x14ac:dyDescent="0.4">
      <c r="A188" s="185" t="s">
        <v>118</v>
      </c>
      <c r="B188" s="70" t="s">
        <v>187</v>
      </c>
      <c r="C188" s="71" t="s">
        <v>189</v>
      </c>
      <c r="D188" s="71">
        <v>1506</v>
      </c>
    </row>
    <row r="189" spans="1:4" ht="15" thickBot="1" x14ac:dyDescent="0.4">
      <c r="A189" s="185" t="s">
        <v>118</v>
      </c>
      <c r="B189" s="70" t="s">
        <v>187</v>
      </c>
      <c r="C189" s="71" t="s">
        <v>190</v>
      </c>
      <c r="D189" s="71">
        <v>1507</v>
      </c>
    </row>
    <row r="190" spans="1:4" ht="15" thickBot="1" x14ac:dyDescent="0.4">
      <c r="A190" s="185" t="s">
        <v>118</v>
      </c>
      <c r="B190" s="70" t="s">
        <v>187</v>
      </c>
      <c r="C190" s="71" t="s">
        <v>190</v>
      </c>
      <c r="D190" s="71">
        <v>1508</v>
      </c>
    </row>
    <row r="191" spans="1:4" ht="15" thickBot="1" x14ac:dyDescent="0.4">
      <c r="A191" s="185" t="s">
        <v>118</v>
      </c>
      <c r="B191" s="70" t="s">
        <v>187</v>
      </c>
      <c r="C191" s="71" t="s">
        <v>190</v>
      </c>
      <c r="D191" s="71">
        <v>1509</v>
      </c>
    </row>
    <row r="192" spans="1:4" ht="15" thickBot="1" x14ac:dyDescent="0.4">
      <c r="A192" s="185" t="s">
        <v>118</v>
      </c>
      <c r="B192" s="70" t="s">
        <v>187</v>
      </c>
      <c r="C192" s="71" t="s">
        <v>191</v>
      </c>
      <c r="D192" s="71">
        <v>1571</v>
      </c>
    </row>
    <row r="193" spans="1:4" ht="15" thickBot="1" x14ac:dyDescent="0.4">
      <c r="A193" s="185" t="s">
        <v>118</v>
      </c>
      <c r="B193" s="70" t="s">
        <v>187</v>
      </c>
      <c r="C193" s="71" t="s">
        <v>192</v>
      </c>
      <c r="D193" s="71">
        <v>1515</v>
      </c>
    </row>
    <row r="194" spans="1:4" ht="15" thickBot="1" x14ac:dyDescent="0.4">
      <c r="A194" s="185" t="s">
        <v>118</v>
      </c>
      <c r="B194" s="70" t="s">
        <v>187</v>
      </c>
      <c r="C194" s="71" t="s">
        <v>193</v>
      </c>
      <c r="D194" s="71">
        <v>1521</v>
      </c>
    </row>
    <row r="195" spans="1:4" ht="15" thickBot="1" x14ac:dyDescent="0.4">
      <c r="A195" s="185" t="s">
        <v>118</v>
      </c>
      <c r="B195" s="70" t="s">
        <v>187</v>
      </c>
      <c r="C195" s="71" t="s">
        <v>194</v>
      </c>
      <c r="D195" s="71">
        <v>1535</v>
      </c>
    </row>
    <row r="196" spans="1:4" ht="15" thickBot="1" x14ac:dyDescent="0.4">
      <c r="A196" s="185" t="s">
        <v>118</v>
      </c>
      <c r="B196" s="70" t="s">
        <v>187</v>
      </c>
      <c r="C196" s="71" t="s">
        <v>195</v>
      </c>
      <c r="D196" s="71">
        <v>1537</v>
      </c>
    </row>
    <row r="197" spans="1:4" ht="15" thickBot="1" x14ac:dyDescent="0.4">
      <c r="A197" s="185" t="s">
        <v>118</v>
      </c>
      <c r="B197" s="70" t="s">
        <v>187</v>
      </c>
      <c r="C197" s="71" t="s">
        <v>195</v>
      </c>
      <c r="D197" s="71">
        <v>1540</v>
      </c>
    </row>
    <row r="198" spans="1:4" ht="15" thickBot="1" x14ac:dyDescent="0.4">
      <c r="A198" s="185" t="s">
        <v>118</v>
      </c>
      <c r="B198" s="70" t="s">
        <v>187</v>
      </c>
      <c r="C198" s="71" t="s">
        <v>187</v>
      </c>
      <c r="D198" s="71">
        <v>1550</v>
      </c>
    </row>
    <row r="199" spans="1:4" ht="15" thickBot="1" x14ac:dyDescent="0.4">
      <c r="A199" s="185" t="s">
        <v>118</v>
      </c>
      <c r="B199" s="70" t="s">
        <v>187</v>
      </c>
      <c r="C199" s="71" t="s">
        <v>196</v>
      </c>
      <c r="D199" s="71">
        <v>1562</v>
      </c>
    </row>
    <row r="200" spans="1:4" ht="15" thickBot="1" x14ac:dyDescent="0.4">
      <c r="A200" s="185" t="s">
        <v>118</v>
      </c>
      <c r="B200" s="70" t="s">
        <v>187</v>
      </c>
      <c r="C200" s="71" t="s">
        <v>197</v>
      </c>
      <c r="D200" s="71">
        <v>1518</v>
      </c>
    </row>
    <row r="201" spans="1:4" ht="15" thickBot="1" x14ac:dyDescent="0.4">
      <c r="A201" s="185" t="s">
        <v>118</v>
      </c>
      <c r="B201" s="70" t="s">
        <v>187</v>
      </c>
      <c r="C201" s="71" t="s">
        <v>197</v>
      </c>
      <c r="D201" s="71">
        <v>1566</v>
      </c>
    </row>
    <row r="202" spans="1:4" ht="15" thickBot="1" x14ac:dyDescent="0.4">
      <c r="A202" s="185" t="s">
        <v>118</v>
      </c>
      <c r="B202" s="70" t="s">
        <v>187</v>
      </c>
      <c r="C202" s="71" t="s">
        <v>198</v>
      </c>
      <c r="D202" s="71">
        <v>1081</v>
      </c>
    </row>
    <row r="203" spans="1:4" ht="15" thickBot="1" x14ac:dyDescent="0.4">
      <c r="A203" s="185" t="s">
        <v>118</v>
      </c>
      <c r="B203" s="70" t="s">
        <v>187</v>
      </c>
      <c r="C203" s="71" t="s">
        <v>199</v>
      </c>
      <c r="D203" s="71">
        <v>1083</v>
      </c>
    </row>
    <row r="204" spans="1:4" ht="15" thickBot="1" x14ac:dyDescent="0.4">
      <c r="A204" s="185" t="s">
        <v>118</v>
      </c>
      <c r="B204" s="70" t="s">
        <v>187</v>
      </c>
      <c r="C204" s="71" t="s">
        <v>199</v>
      </c>
      <c r="D204" s="71">
        <v>1092</v>
      </c>
    </row>
    <row r="205" spans="1:4" ht="15" thickBot="1" x14ac:dyDescent="0.4">
      <c r="A205" s="185" t="s">
        <v>118</v>
      </c>
      <c r="B205" s="70" t="s">
        <v>187</v>
      </c>
      <c r="C205" s="71" t="s">
        <v>200</v>
      </c>
      <c r="D205" s="71">
        <v>1570</v>
      </c>
    </row>
    <row r="206" spans="1:4" ht="15" thickBot="1" x14ac:dyDescent="0.4">
      <c r="A206" s="185" t="s">
        <v>118</v>
      </c>
      <c r="B206" s="70" t="s">
        <v>187</v>
      </c>
      <c r="C206" s="71" t="s">
        <v>201</v>
      </c>
      <c r="D206" s="71">
        <v>1585</v>
      </c>
    </row>
    <row r="207" spans="1:4" ht="15" thickBot="1" x14ac:dyDescent="0.4">
      <c r="A207" s="185" t="s">
        <v>118</v>
      </c>
      <c r="B207" s="70" t="s">
        <v>202</v>
      </c>
      <c r="C207" s="71" t="s">
        <v>203</v>
      </c>
      <c r="D207" s="71">
        <v>1720</v>
      </c>
    </row>
    <row r="208" spans="1:4" ht="15" thickBot="1" x14ac:dyDescent="0.4">
      <c r="A208" s="185" t="s">
        <v>118</v>
      </c>
      <c r="B208" s="70" t="s">
        <v>202</v>
      </c>
      <c r="C208" s="71" t="s">
        <v>204</v>
      </c>
      <c r="D208" s="71">
        <v>2478</v>
      </c>
    </row>
    <row r="209" spans="1:4" ht="15" thickBot="1" x14ac:dyDescent="0.4">
      <c r="A209" s="185" t="s">
        <v>118</v>
      </c>
      <c r="B209" s="70" t="s">
        <v>202</v>
      </c>
      <c r="C209" s="71" t="s">
        <v>204</v>
      </c>
      <c r="D209" s="71">
        <v>2479</v>
      </c>
    </row>
    <row r="210" spans="1:4" ht="15" thickBot="1" x14ac:dyDescent="0.4">
      <c r="A210" s="185" t="s">
        <v>118</v>
      </c>
      <c r="B210" s="70" t="s">
        <v>202</v>
      </c>
      <c r="C210" s="71" t="s">
        <v>97</v>
      </c>
      <c r="D210" s="71">
        <v>2467</v>
      </c>
    </row>
    <row r="211" spans="1:4" ht="15" thickBot="1" x14ac:dyDescent="0.4">
      <c r="A211" s="185" t="s">
        <v>118</v>
      </c>
      <c r="B211" s="70" t="s">
        <v>202</v>
      </c>
      <c r="C211" s="71" t="s">
        <v>205</v>
      </c>
      <c r="D211" s="71">
        <v>1742</v>
      </c>
    </row>
    <row r="212" spans="1:4" ht="15" thickBot="1" x14ac:dyDescent="0.4">
      <c r="A212" s="185" t="s">
        <v>118</v>
      </c>
      <c r="B212" s="70" t="s">
        <v>202</v>
      </c>
      <c r="C212" s="71" t="s">
        <v>206</v>
      </c>
      <c r="D212" s="71">
        <v>1773</v>
      </c>
    </row>
    <row r="213" spans="1:4" ht="15" thickBot="1" x14ac:dyDescent="0.4">
      <c r="A213" s="185" t="s">
        <v>118</v>
      </c>
      <c r="B213" s="70" t="s">
        <v>202</v>
      </c>
      <c r="C213" s="71" t="s">
        <v>207</v>
      </c>
      <c r="D213" s="71">
        <v>1718</v>
      </c>
    </row>
    <row r="214" spans="1:4" ht="15" thickBot="1" x14ac:dyDescent="0.4">
      <c r="A214" s="185" t="s">
        <v>118</v>
      </c>
      <c r="B214" s="70" t="s">
        <v>202</v>
      </c>
      <c r="C214" s="71" t="s">
        <v>208</v>
      </c>
      <c r="D214" s="71">
        <v>2492</v>
      </c>
    </row>
    <row r="215" spans="1:4" ht="15" thickBot="1" x14ac:dyDescent="0.4">
      <c r="A215" s="185" t="s">
        <v>118</v>
      </c>
      <c r="B215" s="70" t="s">
        <v>202</v>
      </c>
      <c r="C215" s="71" t="s">
        <v>208</v>
      </c>
      <c r="D215" s="71">
        <v>2494</v>
      </c>
    </row>
    <row r="216" spans="1:4" ht="15" thickBot="1" x14ac:dyDescent="0.4">
      <c r="A216" s="185" t="s">
        <v>118</v>
      </c>
      <c r="B216" s="70" t="s">
        <v>202</v>
      </c>
      <c r="C216" s="71" t="s">
        <v>209</v>
      </c>
      <c r="D216" s="71">
        <v>2456</v>
      </c>
    </row>
    <row r="217" spans="1:4" ht="15" thickBot="1" x14ac:dyDescent="0.4">
      <c r="A217" s="185" t="s">
        <v>118</v>
      </c>
      <c r="B217" s="70" t="s">
        <v>202</v>
      </c>
      <c r="C217" s="71" t="s">
        <v>209</v>
      </c>
      <c r="D217" s="71">
        <v>2458</v>
      </c>
    </row>
    <row r="218" spans="1:4" ht="15" thickBot="1" x14ac:dyDescent="0.4">
      <c r="A218" s="185" t="s">
        <v>118</v>
      </c>
      <c r="B218" s="70" t="s">
        <v>202</v>
      </c>
      <c r="C218" s="71" t="s">
        <v>209</v>
      </c>
      <c r="D218" s="71">
        <v>2459</v>
      </c>
    </row>
    <row r="219" spans="1:4" ht="15" thickBot="1" x14ac:dyDescent="0.4">
      <c r="A219" s="185" t="s">
        <v>118</v>
      </c>
      <c r="B219" s="70" t="s">
        <v>202</v>
      </c>
      <c r="C219" s="71" t="s">
        <v>209</v>
      </c>
      <c r="D219" s="71">
        <v>2460</v>
      </c>
    </row>
    <row r="220" spans="1:4" ht="15" thickBot="1" x14ac:dyDescent="0.4">
      <c r="A220" s="185" t="s">
        <v>118</v>
      </c>
      <c r="B220" s="70" t="s">
        <v>202</v>
      </c>
      <c r="C220" s="71" t="s">
        <v>209</v>
      </c>
      <c r="D220" s="71">
        <v>2461</v>
      </c>
    </row>
    <row r="221" spans="1:4" ht="15" thickBot="1" x14ac:dyDescent="0.4">
      <c r="A221" s="185" t="s">
        <v>118</v>
      </c>
      <c r="B221" s="70" t="s">
        <v>202</v>
      </c>
      <c r="C221" s="71" t="s">
        <v>209</v>
      </c>
      <c r="D221" s="71">
        <v>2462</v>
      </c>
    </row>
    <row r="222" spans="1:4" ht="15" thickBot="1" x14ac:dyDescent="0.4">
      <c r="A222" s="185" t="s">
        <v>118</v>
      </c>
      <c r="B222" s="70" t="s">
        <v>202</v>
      </c>
      <c r="C222" s="71" t="s">
        <v>209</v>
      </c>
      <c r="D222" s="71">
        <v>2464</v>
      </c>
    </row>
    <row r="223" spans="1:4" ht="15" thickBot="1" x14ac:dyDescent="0.4">
      <c r="A223" s="185" t="s">
        <v>118</v>
      </c>
      <c r="B223" s="70" t="s">
        <v>202</v>
      </c>
      <c r="C223" s="71" t="s">
        <v>209</v>
      </c>
      <c r="D223" s="71">
        <v>2465</v>
      </c>
    </row>
    <row r="224" spans="1:4" ht="15" thickBot="1" x14ac:dyDescent="0.4">
      <c r="A224" s="185" t="s">
        <v>118</v>
      </c>
      <c r="B224" s="70" t="s">
        <v>202</v>
      </c>
      <c r="C224" s="71" t="s">
        <v>209</v>
      </c>
      <c r="D224" s="71">
        <v>2466</v>
      </c>
    </row>
    <row r="225" spans="1:4" ht="15" thickBot="1" x14ac:dyDescent="0.4">
      <c r="A225" s="185" t="s">
        <v>118</v>
      </c>
      <c r="B225" s="70" t="s">
        <v>202</v>
      </c>
      <c r="C225" s="71" t="s">
        <v>209</v>
      </c>
      <c r="D225" s="71">
        <v>2468</v>
      </c>
    </row>
    <row r="226" spans="1:4" ht="15" thickBot="1" x14ac:dyDescent="0.4">
      <c r="A226" s="185" t="s">
        <v>118</v>
      </c>
      <c r="B226" s="70" t="s">
        <v>202</v>
      </c>
      <c r="C226" s="71" t="s">
        <v>209</v>
      </c>
      <c r="D226" s="71">
        <v>2495</v>
      </c>
    </row>
    <row r="227" spans="1:4" ht="15" thickBot="1" x14ac:dyDescent="0.4">
      <c r="A227" s="185" t="s">
        <v>118</v>
      </c>
      <c r="B227" s="70" t="s">
        <v>202</v>
      </c>
      <c r="C227" s="71" t="s">
        <v>202</v>
      </c>
      <c r="D227" s="71">
        <v>2451</v>
      </c>
    </row>
    <row r="228" spans="1:4" ht="15" thickBot="1" x14ac:dyDescent="0.4">
      <c r="A228" s="185" t="s">
        <v>118</v>
      </c>
      <c r="B228" s="70" t="s">
        <v>202</v>
      </c>
      <c r="C228" s="71" t="s">
        <v>202</v>
      </c>
      <c r="D228" s="71">
        <v>2452</v>
      </c>
    </row>
    <row r="229" spans="1:4" ht="15" thickBot="1" x14ac:dyDescent="0.4">
      <c r="A229" s="185" t="s">
        <v>118</v>
      </c>
      <c r="B229" s="70" t="s">
        <v>202</v>
      </c>
      <c r="C229" s="71" t="s">
        <v>202</v>
      </c>
      <c r="D229" s="71">
        <v>2453</v>
      </c>
    </row>
    <row r="230" spans="1:4" ht="15" thickBot="1" x14ac:dyDescent="0.4">
      <c r="A230" s="185" t="s">
        <v>118</v>
      </c>
      <c r="B230" s="70" t="s">
        <v>202</v>
      </c>
      <c r="C230" s="71" t="s">
        <v>202</v>
      </c>
      <c r="D230" s="71">
        <v>2454</v>
      </c>
    </row>
    <row r="231" spans="1:4" ht="15" thickBot="1" x14ac:dyDescent="0.4">
      <c r="A231" s="185" t="s">
        <v>118</v>
      </c>
      <c r="B231" s="70" t="s">
        <v>202</v>
      </c>
      <c r="C231" s="71" t="s">
        <v>202</v>
      </c>
      <c r="D231" s="71">
        <v>2455</v>
      </c>
    </row>
    <row r="232" spans="1:4" ht="15" thickBot="1" x14ac:dyDescent="0.4">
      <c r="A232" s="185" t="s">
        <v>118</v>
      </c>
      <c r="B232" s="70" t="s">
        <v>202</v>
      </c>
      <c r="C232" s="71" t="s">
        <v>210</v>
      </c>
      <c r="D232" s="71">
        <v>2471</v>
      </c>
    </row>
    <row r="233" spans="1:4" ht="15" thickBot="1" x14ac:dyDescent="0.4">
      <c r="A233" s="185" t="s">
        <v>118</v>
      </c>
      <c r="B233" s="70" t="s">
        <v>202</v>
      </c>
      <c r="C233" s="71" t="s">
        <v>210</v>
      </c>
      <c r="D233" s="71">
        <v>2472</v>
      </c>
    </row>
    <row r="234" spans="1:4" ht="15" thickBot="1" x14ac:dyDescent="0.4">
      <c r="A234" s="185" t="s">
        <v>118</v>
      </c>
      <c r="B234" s="70" t="s">
        <v>202</v>
      </c>
      <c r="C234" s="71" t="s">
        <v>210</v>
      </c>
      <c r="D234" s="71">
        <v>2477</v>
      </c>
    </row>
    <row r="235" spans="1:4" ht="15" thickBot="1" x14ac:dyDescent="0.4">
      <c r="A235" s="185" t="s">
        <v>118</v>
      </c>
      <c r="B235" s="70" t="s">
        <v>202</v>
      </c>
      <c r="C235" s="71" t="s">
        <v>211</v>
      </c>
      <c r="D235" s="71">
        <v>2457</v>
      </c>
    </row>
    <row r="236" spans="1:4" ht="15" thickBot="1" x14ac:dyDescent="0.4">
      <c r="A236" s="185" t="s">
        <v>118</v>
      </c>
      <c r="B236" s="70" t="s">
        <v>202</v>
      </c>
      <c r="C236" s="71" t="s">
        <v>211</v>
      </c>
      <c r="D236" s="71">
        <v>2481</v>
      </c>
    </row>
    <row r="237" spans="1:4" ht="15" thickBot="1" x14ac:dyDescent="0.4">
      <c r="A237" s="185" t="s">
        <v>118</v>
      </c>
      <c r="B237" s="70" t="s">
        <v>202</v>
      </c>
      <c r="C237" s="71" t="s">
        <v>211</v>
      </c>
      <c r="D237" s="71">
        <v>2482</v>
      </c>
    </row>
    <row r="238" spans="1:4" ht="15" thickBot="1" x14ac:dyDescent="0.4">
      <c r="A238" s="185" t="s">
        <v>118</v>
      </c>
      <c r="B238" s="70" t="s">
        <v>202</v>
      </c>
      <c r="C238" s="71" t="s">
        <v>212</v>
      </c>
      <c r="D238" s="71">
        <v>2493</v>
      </c>
    </row>
    <row r="239" spans="1:4" ht="15" thickBot="1" x14ac:dyDescent="0.4">
      <c r="A239" s="185" t="s">
        <v>118</v>
      </c>
      <c r="B239" s="70" t="s">
        <v>213</v>
      </c>
      <c r="C239" s="71" t="s">
        <v>214</v>
      </c>
      <c r="D239" s="71">
        <v>1501</v>
      </c>
    </row>
    <row r="240" spans="1:4" ht="15" thickBot="1" x14ac:dyDescent="0.4">
      <c r="A240" s="185" t="s">
        <v>118</v>
      </c>
      <c r="B240" s="70" t="s">
        <v>213</v>
      </c>
      <c r="C240" s="71" t="s">
        <v>215</v>
      </c>
      <c r="D240" s="71">
        <v>1505</v>
      </c>
    </row>
    <row r="241" spans="1:4" ht="15" thickBot="1" x14ac:dyDescent="0.4">
      <c r="A241" s="185" t="s">
        <v>118</v>
      </c>
      <c r="B241" s="70" t="s">
        <v>213</v>
      </c>
      <c r="C241" s="71" t="s">
        <v>216</v>
      </c>
      <c r="D241" s="71">
        <v>1520</v>
      </c>
    </row>
    <row r="242" spans="1:4" ht="15" thickBot="1" x14ac:dyDescent="0.4">
      <c r="A242" s="185" t="s">
        <v>118</v>
      </c>
      <c r="B242" s="70" t="s">
        <v>213</v>
      </c>
      <c r="C242" s="71" t="s">
        <v>216</v>
      </c>
      <c r="D242" s="71">
        <v>1522</v>
      </c>
    </row>
    <row r="243" spans="1:4" ht="15" thickBot="1" x14ac:dyDescent="0.4">
      <c r="A243" s="185" t="s">
        <v>118</v>
      </c>
      <c r="B243" s="70" t="s">
        <v>213</v>
      </c>
      <c r="C243" s="71" t="s">
        <v>217</v>
      </c>
      <c r="D243" s="71">
        <v>1524</v>
      </c>
    </row>
    <row r="244" spans="1:4" ht="15" thickBot="1" x14ac:dyDescent="0.4">
      <c r="A244" s="185" t="s">
        <v>118</v>
      </c>
      <c r="B244" s="70" t="s">
        <v>213</v>
      </c>
      <c r="C244" s="71" t="s">
        <v>217</v>
      </c>
      <c r="D244" s="71">
        <v>1542</v>
      </c>
    </row>
    <row r="245" spans="1:4" ht="15" thickBot="1" x14ac:dyDescent="0.4">
      <c r="A245" s="185" t="s">
        <v>118</v>
      </c>
      <c r="B245" s="70" t="s">
        <v>213</v>
      </c>
      <c r="C245" s="71" t="s">
        <v>218</v>
      </c>
      <c r="D245" s="71">
        <v>1527</v>
      </c>
    </row>
    <row r="246" spans="1:4" ht="15" thickBot="1" x14ac:dyDescent="0.4">
      <c r="A246" s="185" t="s">
        <v>118</v>
      </c>
      <c r="B246" s="70" t="s">
        <v>213</v>
      </c>
      <c r="C246" s="71" t="s">
        <v>218</v>
      </c>
      <c r="D246" s="71">
        <v>1586</v>
      </c>
    </row>
    <row r="247" spans="1:4" ht="15" thickBot="1" x14ac:dyDescent="0.4">
      <c r="A247" s="185" t="s">
        <v>118</v>
      </c>
      <c r="B247" s="70" t="s">
        <v>213</v>
      </c>
      <c r="C247" s="71" t="s">
        <v>219</v>
      </c>
      <c r="D247" s="71">
        <v>1531</v>
      </c>
    </row>
    <row r="248" spans="1:4" ht="15" thickBot="1" x14ac:dyDescent="0.4">
      <c r="A248" s="185" t="s">
        <v>118</v>
      </c>
      <c r="B248" s="70" t="s">
        <v>213</v>
      </c>
      <c r="C248" s="71" t="s">
        <v>220</v>
      </c>
      <c r="D248" s="71">
        <v>1068</v>
      </c>
    </row>
    <row r="249" spans="1:4" ht="15" thickBot="1" x14ac:dyDescent="0.4">
      <c r="A249" s="185" t="s">
        <v>118</v>
      </c>
      <c r="B249" s="70" t="s">
        <v>213</v>
      </c>
      <c r="C249" s="71" t="s">
        <v>221</v>
      </c>
      <c r="D249" s="71">
        <v>1612</v>
      </c>
    </row>
    <row r="250" spans="1:4" ht="15" thickBot="1" x14ac:dyDescent="0.4">
      <c r="A250" s="185" t="s">
        <v>118</v>
      </c>
      <c r="B250" s="70" t="s">
        <v>213</v>
      </c>
      <c r="C250" s="71" t="s">
        <v>222</v>
      </c>
      <c r="D250" s="71">
        <v>1543</v>
      </c>
    </row>
    <row r="251" spans="1:4" ht="15" thickBot="1" x14ac:dyDescent="0.4">
      <c r="A251" s="185" t="s">
        <v>118</v>
      </c>
      <c r="B251" s="70" t="s">
        <v>213</v>
      </c>
      <c r="C251" s="71" t="s">
        <v>223</v>
      </c>
      <c r="D251" s="71">
        <v>1545</v>
      </c>
    </row>
    <row r="252" spans="1:4" ht="15" thickBot="1" x14ac:dyDescent="0.4">
      <c r="A252" s="185" t="s">
        <v>118</v>
      </c>
      <c r="B252" s="70" t="s">
        <v>213</v>
      </c>
      <c r="C252" s="71" t="s">
        <v>223</v>
      </c>
      <c r="D252" s="71">
        <v>1546</v>
      </c>
    </row>
    <row r="253" spans="1:4" ht="15" thickBot="1" x14ac:dyDescent="0.4">
      <c r="A253" s="185" t="s">
        <v>118</v>
      </c>
      <c r="B253" s="70" t="s">
        <v>213</v>
      </c>
      <c r="C253" s="71" t="s">
        <v>162</v>
      </c>
      <c r="D253" s="71">
        <v>1583</v>
      </c>
    </row>
    <row r="254" spans="1:4" ht="15" thickBot="1" x14ac:dyDescent="0.4">
      <c r="A254" s="185" t="s">
        <v>118</v>
      </c>
      <c r="B254" s="70" t="s">
        <v>213</v>
      </c>
      <c r="C254" s="71" t="s">
        <v>213</v>
      </c>
      <c r="D254" s="71">
        <v>1601</v>
      </c>
    </row>
    <row r="255" spans="1:4" ht="15" thickBot="1" x14ac:dyDescent="0.4">
      <c r="A255" s="185" t="s">
        <v>118</v>
      </c>
      <c r="B255" s="70" t="s">
        <v>213</v>
      </c>
      <c r="C255" s="71" t="s">
        <v>213</v>
      </c>
      <c r="D255" s="71">
        <v>1602</v>
      </c>
    </row>
    <row r="256" spans="1:4" ht="15" thickBot="1" x14ac:dyDescent="0.4">
      <c r="A256" s="185" t="s">
        <v>118</v>
      </c>
      <c r="B256" s="70" t="s">
        <v>213</v>
      </c>
      <c r="C256" s="71" t="s">
        <v>213</v>
      </c>
      <c r="D256" s="71">
        <v>1603</v>
      </c>
    </row>
    <row r="257" spans="1:4" ht="15" thickBot="1" x14ac:dyDescent="0.4">
      <c r="A257" s="185" t="s">
        <v>118</v>
      </c>
      <c r="B257" s="70" t="s">
        <v>213</v>
      </c>
      <c r="C257" s="71" t="s">
        <v>213</v>
      </c>
      <c r="D257" s="71">
        <v>1604</v>
      </c>
    </row>
    <row r="258" spans="1:4" ht="15" thickBot="1" x14ac:dyDescent="0.4">
      <c r="A258" s="185" t="s">
        <v>118</v>
      </c>
      <c r="B258" s="70" t="s">
        <v>213</v>
      </c>
      <c r="C258" s="71" t="s">
        <v>213</v>
      </c>
      <c r="D258" s="71">
        <v>1605</v>
      </c>
    </row>
    <row r="259" spans="1:4" ht="15" thickBot="1" x14ac:dyDescent="0.4">
      <c r="A259" s="185" t="s">
        <v>118</v>
      </c>
      <c r="B259" s="70" t="s">
        <v>213</v>
      </c>
      <c r="C259" s="71" t="s">
        <v>213</v>
      </c>
      <c r="D259" s="71">
        <v>1606</v>
      </c>
    </row>
    <row r="260" spans="1:4" ht="15" thickBot="1" x14ac:dyDescent="0.4">
      <c r="A260" s="185" t="s">
        <v>118</v>
      </c>
      <c r="B260" s="70" t="s">
        <v>213</v>
      </c>
      <c r="C260" s="71" t="s">
        <v>213</v>
      </c>
      <c r="D260" s="71">
        <v>1607</v>
      </c>
    </row>
    <row r="261" spans="1:4" ht="15" thickBot="1" x14ac:dyDescent="0.4">
      <c r="A261" s="185" t="s">
        <v>118</v>
      </c>
      <c r="B261" s="70" t="s">
        <v>213</v>
      </c>
      <c r="C261" s="71" t="s">
        <v>213</v>
      </c>
      <c r="D261" s="71">
        <v>1608</v>
      </c>
    </row>
    <row r="262" spans="1:4" ht="15" thickBot="1" x14ac:dyDescent="0.4">
      <c r="A262" s="185" t="s">
        <v>118</v>
      </c>
      <c r="B262" s="70" t="s">
        <v>213</v>
      </c>
      <c r="C262" s="71" t="s">
        <v>213</v>
      </c>
      <c r="D262" s="71">
        <v>1609</v>
      </c>
    </row>
    <row r="263" spans="1:4" ht="15" thickBot="1" x14ac:dyDescent="0.4">
      <c r="A263" s="185" t="s">
        <v>118</v>
      </c>
      <c r="B263" s="70" t="s">
        <v>213</v>
      </c>
      <c r="C263" s="71" t="s">
        <v>213</v>
      </c>
      <c r="D263" s="71">
        <v>1610</v>
      </c>
    </row>
    <row r="264" spans="1:4" ht="15" thickBot="1" x14ac:dyDescent="0.4">
      <c r="A264" s="185" t="s">
        <v>118</v>
      </c>
      <c r="B264" s="70" t="s">
        <v>213</v>
      </c>
      <c r="C264" s="71" t="s">
        <v>213</v>
      </c>
      <c r="D264" s="71">
        <v>1611</v>
      </c>
    </row>
    <row r="265" spans="1:4" ht="15" thickBot="1" x14ac:dyDescent="0.4">
      <c r="A265" s="185" t="s">
        <v>118</v>
      </c>
      <c r="B265" s="70" t="s">
        <v>213</v>
      </c>
      <c r="C265" s="71" t="s">
        <v>213</v>
      </c>
      <c r="D265" s="71">
        <v>1613</v>
      </c>
    </row>
    <row r="266" spans="1:4" ht="15" thickBot="1" x14ac:dyDescent="0.4">
      <c r="A266" s="185" t="s">
        <v>118</v>
      </c>
      <c r="B266" s="70" t="s">
        <v>213</v>
      </c>
      <c r="C266" s="71" t="s">
        <v>213</v>
      </c>
      <c r="D266" s="71">
        <v>1614</v>
      </c>
    </row>
    <row r="267" spans="1:4" ht="15" thickBot="1" x14ac:dyDescent="0.4">
      <c r="A267" s="185" t="s">
        <v>118</v>
      </c>
      <c r="B267" s="70" t="s">
        <v>213</v>
      </c>
      <c r="C267" s="71" t="s">
        <v>213</v>
      </c>
      <c r="D267" s="71">
        <v>1615</v>
      </c>
    </row>
    <row r="268" spans="1:4" ht="15" thickBot="1" x14ac:dyDescent="0.4">
      <c r="A268" s="185" t="s">
        <v>118</v>
      </c>
      <c r="B268" s="70" t="s">
        <v>213</v>
      </c>
      <c r="C268" s="71" t="s">
        <v>213</v>
      </c>
      <c r="D268" s="71">
        <v>1653</v>
      </c>
    </row>
    <row r="269" spans="1:4" ht="15" thickBot="1" x14ac:dyDescent="0.4">
      <c r="A269" s="185" t="s">
        <v>118</v>
      </c>
      <c r="B269" s="70" t="s">
        <v>213</v>
      </c>
      <c r="C269" s="71" t="s">
        <v>213</v>
      </c>
      <c r="D269" s="71">
        <v>1655</v>
      </c>
    </row>
    <row r="270" spans="1:4" ht="15" thickBot="1" x14ac:dyDescent="0.4">
      <c r="A270" s="185" t="s">
        <v>224</v>
      </c>
      <c r="B270" s="70" t="s">
        <v>225</v>
      </c>
      <c r="C270" s="71" t="s">
        <v>225</v>
      </c>
      <c r="D270" s="71">
        <v>1915</v>
      </c>
    </row>
    <row r="271" spans="1:4" ht="15" thickBot="1" x14ac:dyDescent="0.4">
      <c r="A271" s="185" t="s">
        <v>224</v>
      </c>
      <c r="B271" s="70" t="s">
        <v>225</v>
      </c>
      <c r="C271" s="71" t="s">
        <v>225</v>
      </c>
      <c r="D271" s="71">
        <v>1965</v>
      </c>
    </row>
    <row r="272" spans="1:4" ht="15" thickBot="1" x14ac:dyDescent="0.4">
      <c r="A272" s="185" t="s">
        <v>224</v>
      </c>
      <c r="B272" s="70" t="s">
        <v>225</v>
      </c>
      <c r="C272" s="71" t="s">
        <v>226</v>
      </c>
      <c r="D272" s="71">
        <v>1936</v>
      </c>
    </row>
    <row r="273" spans="1:4" ht="15" thickBot="1" x14ac:dyDescent="0.4">
      <c r="A273" s="185" t="s">
        <v>224</v>
      </c>
      <c r="B273" s="70" t="s">
        <v>225</v>
      </c>
      <c r="C273" s="71" t="s">
        <v>226</v>
      </c>
      <c r="D273" s="71">
        <v>1982</v>
      </c>
    </row>
    <row r="274" spans="1:4" ht="26.5" thickBot="1" x14ac:dyDescent="0.4">
      <c r="A274" s="185" t="s">
        <v>224</v>
      </c>
      <c r="B274" s="70" t="s">
        <v>225</v>
      </c>
      <c r="C274" s="71" t="s">
        <v>227</v>
      </c>
      <c r="D274" s="71">
        <v>1944</v>
      </c>
    </row>
    <row r="275" spans="1:4" ht="15" thickBot="1" x14ac:dyDescent="0.4">
      <c r="A275" s="185" t="s">
        <v>224</v>
      </c>
      <c r="B275" s="70" t="s">
        <v>225</v>
      </c>
      <c r="C275" s="71" t="s">
        <v>228</v>
      </c>
      <c r="D275" s="71">
        <v>1983</v>
      </c>
    </row>
    <row r="276" spans="1:4" ht="15" thickBot="1" x14ac:dyDescent="0.4">
      <c r="A276" s="185" t="s">
        <v>224</v>
      </c>
      <c r="B276" s="70" t="s">
        <v>225</v>
      </c>
      <c r="C276" s="71" t="s">
        <v>229</v>
      </c>
      <c r="D276" s="71">
        <v>1984</v>
      </c>
    </row>
    <row r="277" spans="1:4" ht="15" thickBot="1" x14ac:dyDescent="0.4">
      <c r="A277" s="185" t="s">
        <v>224</v>
      </c>
      <c r="B277" s="70" t="s">
        <v>230</v>
      </c>
      <c r="C277" s="71" t="s">
        <v>231</v>
      </c>
      <c r="D277" s="71">
        <v>1929</v>
      </c>
    </row>
    <row r="278" spans="1:4" ht="15" thickBot="1" x14ac:dyDescent="0.4">
      <c r="A278" s="185" t="s">
        <v>224</v>
      </c>
      <c r="B278" s="70" t="s">
        <v>230</v>
      </c>
      <c r="C278" s="71" t="s">
        <v>230</v>
      </c>
      <c r="D278" s="71">
        <v>1930</v>
      </c>
    </row>
    <row r="279" spans="1:4" ht="15" thickBot="1" x14ac:dyDescent="0.4">
      <c r="A279" s="185" t="s">
        <v>224</v>
      </c>
      <c r="B279" s="70" t="s">
        <v>230</v>
      </c>
      <c r="C279" s="71" t="s">
        <v>230</v>
      </c>
      <c r="D279" s="71">
        <v>1931</v>
      </c>
    </row>
    <row r="280" spans="1:4" ht="15" thickBot="1" x14ac:dyDescent="0.4">
      <c r="A280" s="185" t="s">
        <v>224</v>
      </c>
      <c r="B280" s="70" t="s">
        <v>230</v>
      </c>
      <c r="C280" s="71" t="s">
        <v>232</v>
      </c>
      <c r="D280" s="71">
        <v>1938</v>
      </c>
    </row>
    <row r="281" spans="1:4" ht="15" thickBot="1" x14ac:dyDescent="0.4">
      <c r="A281" s="185" t="s">
        <v>224</v>
      </c>
      <c r="B281" s="70" t="s">
        <v>230</v>
      </c>
      <c r="C281" s="71" t="s">
        <v>233</v>
      </c>
      <c r="D281" s="71">
        <v>1966</v>
      </c>
    </row>
    <row r="282" spans="1:4" ht="15" thickBot="1" x14ac:dyDescent="0.4">
      <c r="A282" s="185" t="s">
        <v>224</v>
      </c>
      <c r="B282" s="70" t="s">
        <v>234</v>
      </c>
      <c r="C282" s="71" t="s">
        <v>235</v>
      </c>
      <c r="D282" s="71">
        <v>1913</v>
      </c>
    </row>
    <row r="283" spans="1:4" ht="15" thickBot="1" x14ac:dyDescent="0.4">
      <c r="A283" s="185" t="s">
        <v>224</v>
      </c>
      <c r="B283" s="70" t="s">
        <v>234</v>
      </c>
      <c r="C283" s="71" t="s">
        <v>236</v>
      </c>
      <c r="D283" s="71">
        <v>1885</v>
      </c>
    </row>
    <row r="284" spans="1:4" ht="15" thickBot="1" x14ac:dyDescent="0.4">
      <c r="A284" s="185" t="s">
        <v>224</v>
      </c>
      <c r="B284" s="70" t="s">
        <v>234</v>
      </c>
      <c r="C284" s="71" t="s">
        <v>236</v>
      </c>
      <c r="D284" s="71">
        <v>1921</v>
      </c>
    </row>
    <row r="285" spans="1:4" ht="15" thickBot="1" x14ac:dyDescent="0.4">
      <c r="A285" s="185" t="s">
        <v>224</v>
      </c>
      <c r="B285" s="70" t="s">
        <v>234</v>
      </c>
      <c r="C285" s="71" t="s">
        <v>237</v>
      </c>
      <c r="D285" s="71">
        <v>1833</v>
      </c>
    </row>
    <row r="286" spans="1:4" ht="15" thickBot="1" x14ac:dyDescent="0.4">
      <c r="A286" s="185" t="s">
        <v>224</v>
      </c>
      <c r="B286" s="70" t="s">
        <v>234</v>
      </c>
      <c r="C286" s="71" t="s">
        <v>237</v>
      </c>
      <c r="D286" s="71">
        <v>1922</v>
      </c>
    </row>
    <row r="287" spans="1:4" ht="15" thickBot="1" x14ac:dyDescent="0.4">
      <c r="A287" s="185" t="s">
        <v>224</v>
      </c>
      <c r="B287" s="70" t="s">
        <v>234</v>
      </c>
      <c r="C287" s="71" t="s">
        <v>238</v>
      </c>
      <c r="D287" s="71">
        <v>1834</v>
      </c>
    </row>
    <row r="288" spans="1:4" ht="15" thickBot="1" x14ac:dyDescent="0.4">
      <c r="A288" s="185" t="s">
        <v>224</v>
      </c>
      <c r="B288" s="70" t="s">
        <v>234</v>
      </c>
      <c r="C288" s="71" t="s">
        <v>234</v>
      </c>
      <c r="D288" s="71">
        <v>1830</v>
      </c>
    </row>
    <row r="289" spans="1:4" ht="15" thickBot="1" x14ac:dyDescent="0.4">
      <c r="A289" s="185" t="s">
        <v>224</v>
      </c>
      <c r="B289" s="70" t="s">
        <v>234</v>
      </c>
      <c r="C289" s="71" t="s">
        <v>234</v>
      </c>
      <c r="D289" s="71">
        <v>1831</v>
      </c>
    </row>
    <row r="290" spans="1:4" ht="15" thickBot="1" x14ac:dyDescent="0.4">
      <c r="A290" s="185" t="s">
        <v>224</v>
      </c>
      <c r="B290" s="70" t="s">
        <v>234</v>
      </c>
      <c r="C290" s="71" t="s">
        <v>234</v>
      </c>
      <c r="D290" s="71">
        <v>1832</v>
      </c>
    </row>
    <row r="291" spans="1:4" ht="15" thickBot="1" x14ac:dyDescent="0.4">
      <c r="A291" s="185" t="s">
        <v>224</v>
      </c>
      <c r="B291" s="70" t="s">
        <v>234</v>
      </c>
      <c r="C291" s="71" t="s">
        <v>234</v>
      </c>
      <c r="D291" s="71">
        <v>1835</v>
      </c>
    </row>
    <row r="292" spans="1:4" ht="15" thickBot="1" x14ac:dyDescent="0.4">
      <c r="A292" s="185" t="s">
        <v>224</v>
      </c>
      <c r="B292" s="70" t="s">
        <v>234</v>
      </c>
      <c r="C292" s="71" t="s">
        <v>239</v>
      </c>
      <c r="D292" s="71">
        <v>1860</v>
      </c>
    </row>
    <row r="293" spans="1:4" ht="15" thickBot="1" x14ac:dyDescent="0.4">
      <c r="A293" s="185" t="s">
        <v>224</v>
      </c>
      <c r="B293" s="70" t="s">
        <v>234</v>
      </c>
      <c r="C293" s="71" t="s">
        <v>240</v>
      </c>
      <c r="D293" s="71">
        <v>1951</v>
      </c>
    </row>
    <row r="294" spans="1:4" ht="15" thickBot="1" x14ac:dyDescent="0.4">
      <c r="A294" s="185" t="s">
        <v>224</v>
      </c>
      <c r="B294" s="70" t="s">
        <v>234</v>
      </c>
      <c r="C294" s="71" t="s">
        <v>241</v>
      </c>
      <c r="D294" s="71">
        <v>1950</v>
      </c>
    </row>
    <row r="295" spans="1:4" ht="15" thickBot="1" x14ac:dyDescent="0.4">
      <c r="A295" s="185" t="s">
        <v>224</v>
      </c>
      <c r="B295" s="70" t="s">
        <v>234</v>
      </c>
      <c r="C295" s="71" t="s">
        <v>242</v>
      </c>
      <c r="D295" s="71">
        <v>1969</v>
      </c>
    </row>
    <row r="296" spans="1:4" ht="15" thickBot="1" x14ac:dyDescent="0.4">
      <c r="A296" s="185" t="s">
        <v>224</v>
      </c>
      <c r="B296" s="70" t="s">
        <v>234</v>
      </c>
      <c r="C296" s="71" t="s">
        <v>243</v>
      </c>
      <c r="D296" s="71">
        <v>1952</v>
      </c>
    </row>
    <row r="297" spans="1:4" ht="15" thickBot="1" x14ac:dyDescent="0.4">
      <c r="A297" s="185" t="s">
        <v>224</v>
      </c>
      <c r="B297" s="70" t="s">
        <v>234</v>
      </c>
      <c r="C297" s="71" t="s">
        <v>244</v>
      </c>
      <c r="D297" s="71">
        <v>1985</v>
      </c>
    </row>
    <row r="298" spans="1:4" ht="15" thickBot="1" x14ac:dyDescent="0.4">
      <c r="A298" s="185" t="s">
        <v>224</v>
      </c>
      <c r="B298" s="70" t="s">
        <v>245</v>
      </c>
      <c r="C298" s="71" t="s">
        <v>246</v>
      </c>
      <c r="D298" s="71">
        <v>1810</v>
      </c>
    </row>
    <row r="299" spans="1:4" ht="15" thickBot="1" x14ac:dyDescent="0.4">
      <c r="A299" s="185" t="s">
        <v>224</v>
      </c>
      <c r="B299" s="70" t="s">
        <v>245</v>
      </c>
      <c r="C299" s="71" t="s">
        <v>246</v>
      </c>
      <c r="D299" s="71">
        <v>1812</v>
      </c>
    </row>
    <row r="300" spans="1:4" ht="15" thickBot="1" x14ac:dyDescent="0.4">
      <c r="A300" s="185" t="s">
        <v>224</v>
      </c>
      <c r="B300" s="70" t="s">
        <v>245</v>
      </c>
      <c r="C300" s="71" t="s">
        <v>246</v>
      </c>
      <c r="D300" s="71">
        <v>1899</v>
      </c>
    </row>
    <row r="301" spans="1:4" ht="15" thickBot="1" x14ac:dyDescent="0.4">
      <c r="A301" s="185" t="s">
        <v>224</v>
      </c>
      <c r="B301" s="70" t="s">
        <v>245</v>
      </c>
      <c r="C301" s="71" t="s">
        <v>245</v>
      </c>
      <c r="D301" s="71">
        <v>1840</v>
      </c>
    </row>
    <row r="302" spans="1:4" ht="15" thickBot="1" x14ac:dyDescent="0.4">
      <c r="A302" s="185" t="s">
        <v>224</v>
      </c>
      <c r="B302" s="70" t="s">
        <v>245</v>
      </c>
      <c r="C302" s="71" t="s">
        <v>245</v>
      </c>
      <c r="D302" s="71">
        <v>1841</v>
      </c>
    </row>
    <row r="303" spans="1:4" ht="15" thickBot="1" x14ac:dyDescent="0.4">
      <c r="A303" s="185" t="s">
        <v>224</v>
      </c>
      <c r="B303" s="70" t="s">
        <v>245</v>
      </c>
      <c r="C303" s="71" t="s">
        <v>245</v>
      </c>
      <c r="D303" s="71">
        <v>1842</v>
      </c>
    </row>
    <row r="304" spans="1:4" ht="15" thickBot="1" x14ac:dyDescent="0.4">
      <c r="A304" s="185" t="s">
        <v>224</v>
      </c>
      <c r="B304" s="70" t="s">
        <v>245</v>
      </c>
      <c r="C304" s="71" t="s">
        <v>245</v>
      </c>
      <c r="D304" s="71">
        <v>1843</v>
      </c>
    </row>
    <row r="305" spans="1:4" ht="15" thickBot="1" x14ac:dyDescent="0.4">
      <c r="A305" s="185" t="s">
        <v>224</v>
      </c>
      <c r="B305" s="70" t="s">
        <v>245</v>
      </c>
      <c r="C305" s="71" t="s">
        <v>247</v>
      </c>
      <c r="D305" s="71">
        <v>1844</v>
      </c>
    </row>
    <row r="306" spans="1:4" ht="15" thickBot="1" x14ac:dyDescent="0.4">
      <c r="A306" s="185" t="s">
        <v>224</v>
      </c>
      <c r="B306" s="70" t="s">
        <v>245</v>
      </c>
      <c r="C306" s="71" t="s">
        <v>248</v>
      </c>
      <c r="D306" s="71">
        <v>1845</v>
      </c>
    </row>
    <row r="307" spans="1:4" ht="15" thickBot="1" x14ac:dyDescent="0.4">
      <c r="A307" s="185" t="s">
        <v>224</v>
      </c>
      <c r="B307" s="70" t="s">
        <v>249</v>
      </c>
      <c r="C307" s="71" t="s">
        <v>168</v>
      </c>
      <c r="D307" s="71">
        <v>1434</v>
      </c>
    </row>
    <row r="308" spans="1:4" ht="15" thickBot="1" x14ac:dyDescent="0.4">
      <c r="A308" s="185" t="s">
        <v>224</v>
      </c>
      <c r="B308" s="70" t="s">
        <v>249</v>
      </c>
      <c r="C308" s="71" t="s">
        <v>250</v>
      </c>
      <c r="D308" s="71">
        <v>1821</v>
      </c>
    </row>
    <row r="309" spans="1:4" ht="15" thickBot="1" x14ac:dyDescent="0.4">
      <c r="A309" s="185" t="s">
        <v>224</v>
      </c>
      <c r="B309" s="70" t="s">
        <v>249</v>
      </c>
      <c r="C309" s="71" t="s">
        <v>250</v>
      </c>
      <c r="D309" s="71">
        <v>1822</v>
      </c>
    </row>
    <row r="310" spans="1:4" ht="15" thickBot="1" x14ac:dyDescent="0.4">
      <c r="A310" s="185" t="s">
        <v>224</v>
      </c>
      <c r="B310" s="70" t="s">
        <v>249</v>
      </c>
      <c r="C310" s="71" t="s">
        <v>250</v>
      </c>
      <c r="D310" s="71">
        <v>1862</v>
      </c>
    </row>
    <row r="311" spans="1:4" ht="15" thickBot="1" x14ac:dyDescent="0.4">
      <c r="A311" s="185" t="s">
        <v>224</v>
      </c>
      <c r="B311" s="70" t="s">
        <v>249</v>
      </c>
      <c r="C311" s="71" t="s">
        <v>250</v>
      </c>
      <c r="D311" s="71">
        <v>1865</v>
      </c>
    </row>
    <row r="312" spans="1:4" ht="15" thickBot="1" x14ac:dyDescent="0.4">
      <c r="A312" s="185" t="s">
        <v>224</v>
      </c>
      <c r="B312" s="70" t="s">
        <v>249</v>
      </c>
      <c r="C312" s="71" t="s">
        <v>250</v>
      </c>
      <c r="D312" s="71">
        <v>1866</v>
      </c>
    </row>
    <row r="313" spans="1:4" ht="15" thickBot="1" x14ac:dyDescent="0.4">
      <c r="A313" s="185" t="s">
        <v>224</v>
      </c>
      <c r="B313" s="70" t="s">
        <v>249</v>
      </c>
      <c r="C313" s="71" t="s">
        <v>251</v>
      </c>
      <c r="D313" s="71">
        <v>1741</v>
      </c>
    </row>
    <row r="314" spans="1:4" ht="15" thickBot="1" x14ac:dyDescent="0.4">
      <c r="A314" s="185" t="s">
        <v>224</v>
      </c>
      <c r="B314" s="70" t="s">
        <v>249</v>
      </c>
      <c r="C314" s="71" t="s">
        <v>252</v>
      </c>
      <c r="D314" s="71">
        <v>1824</v>
      </c>
    </row>
    <row r="315" spans="1:4" ht="15" thickBot="1" x14ac:dyDescent="0.4">
      <c r="A315" s="185" t="s">
        <v>224</v>
      </c>
      <c r="B315" s="70" t="s">
        <v>249</v>
      </c>
      <c r="C315" s="71" t="s">
        <v>252</v>
      </c>
      <c r="D315" s="71">
        <v>1863</v>
      </c>
    </row>
    <row r="316" spans="1:4" ht="15" thickBot="1" x14ac:dyDescent="0.4">
      <c r="A316" s="185" t="s">
        <v>224</v>
      </c>
      <c r="B316" s="70" t="s">
        <v>249</v>
      </c>
      <c r="C316" s="71" t="s">
        <v>253</v>
      </c>
      <c r="D316" s="71">
        <v>1826</v>
      </c>
    </row>
    <row r="317" spans="1:4" ht="15" thickBot="1" x14ac:dyDescent="0.4">
      <c r="A317" s="185" t="s">
        <v>224</v>
      </c>
      <c r="B317" s="70" t="s">
        <v>249</v>
      </c>
      <c r="C317" s="71" t="s">
        <v>254</v>
      </c>
      <c r="D317" s="71">
        <v>1827</v>
      </c>
    </row>
    <row r="318" spans="1:4" ht="15" thickBot="1" x14ac:dyDescent="0.4">
      <c r="A318" s="185" t="s">
        <v>224</v>
      </c>
      <c r="B318" s="70" t="s">
        <v>249</v>
      </c>
      <c r="C318" s="71" t="s">
        <v>207</v>
      </c>
      <c r="D318" s="71">
        <v>1460</v>
      </c>
    </row>
    <row r="319" spans="1:4" ht="15" thickBot="1" x14ac:dyDescent="0.4">
      <c r="A319" s="185" t="s">
        <v>224</v>
      </c>
      <c r="B319" s="70" t="s">
        <v>249</v>
      </c>
      <c r="C319" s="71" t="s">
        <v>249</v>
      </c>
      <c r="D319" s="71">
        <v>1850</v>
      </c>
    </row>
    <row r="320" spans="1:4" ht="15" thickBot="1" x14ac:dyDescent="0.4">
      <c r="A320" s="185" t="s">
        <v>224</v>
      </c>
      <c r="B320" s="70" t="s">
        <v>249</v>
      </c>
      <c r="C320" s="71" t="s">
        <v>249</v>
      </c>
      <c r="D320" s="71">
        <v>1851</v>
      </c>
    </row>
    <row r="321" spans="1:4" ht="15" thickBot="1" x14ac:dyDescent="0.4">
      <c r="A321" s="185" t="s">
        <v>224</v>
      </c>
      <c r="B321" s="70" t="s">
        <v>249</v>
      </c>
      <c r="C321" s="71" t="s">
        <v>249</v>
      </c>
      <c r="D321" s="71">
        <v>1852</v>
      </c>
    </row>
    <row r="322" spans="1:4" ht="15" thickBot="1" x14ac:dyDescent="0.4">
      <c r="A322" s="185" t="s">
        <v>224</v>
      </c>
      <c r="B322" s="70" t="s">
        <v>249</v>
      </c>
      <c r="C322" s="71" t="s">
        <v>249</v>
      </c>
      <c r="D322" s="71">
        <v>1853</v>
      </c>
    </row>
    <row r="323" spans="1:4" ht="15" thickBot="1" x14ac:dyDescent="0.4">
      <c r="A323" s="185" t="s">
        <v>224</v>
      </c>
      <c r="B323" s="70" t="s">
        <v>249</v>
      </c>
      <c r="C323" s="71" t="s">
        <v>249</v>
      </c>
      <c r="D323" s="71">
        <v>1854</v>
      </c>
    </row>
    <row r="324" spans="1:4" ht="15" thickBot="1" x14ac:dyDescent="0.4">
      <c r="A324" s="185" t="s">
        <v>224</v>
      </c>
      <c r="B324" s="70" t="s">
        <v>249</v>
      </c>
      <c r="C324" s="71" t="s">
        <v>255</v>
      </c>
      <c r="D324" s="71">
        <v>1876</v>
      </c>
    </row>
    <row r="325" spans="1:4" ht="15" thickBot="1" x14ac:dyDescent="0.4">
      <c r="A325" s="185" t="s">
        <v>224</v>
      </c>
      <c r="B325" s="70" t="s">
        <v>249</v>
      </c>
      <c r="C325" s="71" t="s">
        <v>256</v>
      </c>
      <c r="D325" s="71">
        <v>1879</v>
      </c>
    </row>
    <row r="326" spans="1:4" ht="15" thickBot="1" x14ac:dyDescent="0.4">
      <c r="A326" s="185" t="s">
        <v>224</v>
      </c>
      <c r="B326" s="70" t="s">
        <v>249</v>
      </c>
      <c r="C326" s="71" t="s">
        <v>257</v>
      </c>
      <c r="D326" s="71">
        <v>1886</v>
      </c>
    </row>
    <row r="327" spans="1:4" ht="15" thickBot="1" x14ac:dyDescent="0.4">
      <c r="A327" s="185" t="s">
        <v>224</v>
      </c>
      <c r="B327" s="70" t="s">
        <v>258</v>
      </c>
      <c r="C327" s="71" t="s">
        <v>258</v>
      </c>
      <c r="D327" s="71">
        <v>1901</v>
      </c>
    </row>
    <row r="328" spans="1:4" ht="15" thickBot="1" x14ac:dyDescent="0.4">
      <c r="A328" s="185" t="s">
        <v>224</v>
      </c>
      <c r="B328" s="70" t="s">
        <v>258</v>
      </c>
      <c r="C328" s="71" t="s">
        <v>258</v>
      </c>
      <c r="D328" s="71">
        <v>1902</v>
      </c>
    </row>
    <row r="329" spans="1:4" ht="15" thickBot="1" x14ac:dyDescent="0.4">
      <c r="A329" s="185" t="s">
        <v>224</v>
      </c>
      <c r="B329" s="70" t="s">
        <v>258</v>
      </c>
      <c r="C329" s="71" t="s">
        <v>258</v>
      </c>
      <c r="D329" s="71">
        <v>1903</v>
      </c>
    </row>
    <row r="330" spans="1:4" ht="15" thickBot="1" x14ac:dyDescent="0.4">
      <c r="A330" s="185" t="s">
        <v>224</v>
      </c>
      <c r="B330" s="70" t="s">
        <v>258</v>
      </c>
      <c r="C330" s="71" t="s">
        <v>258</v>
      </c>
      <c r="D330" s="71">
        <v>1904</v>
      </c>
    </row>
    <row r="331" spans="1:4" ht="15" thickBot="1" x14ac:dyDescent="0.4">
      <c r="A331" s="185" t="s">
        <v>224</v>
      </c>
      <c r="B331" s="70" t="s">
        <v>258</v>
      </c>
      <c r="C331" s="71" t="s">
        <v>258</v>
      </c>
      <c r="D331" s="71">
        <v>1905</v>
      </c>
    </row>
    <row r="332" spans="1:4" ht="15" thickBot="1" x14ac:dyDescent="0.4">
      <c r="A332" s="185" t="s">
        <v>224</v>
      </c>
      <c r="B332" s="70" t="s">
        <v>258</v>
      </c>
      <c r="C332" s="71" t="s">
        <v>258</v>
      </c>
      <c r="D332" s="71">
        <v>1910</v>
      </c>
    </row>
    <row r="333" spans="1:4" ht="15" thickBot="1" x14ac:dyDescent="0.4">
      <c r="A333" s="185" t="s">
        <v>224</v>
      </c>
      <c r="B333" s="70" t="s">
        <v>258</v>
      </c>
      <c r="C333" s="71" t="s">
        <v>259</v>
      </c>
      <c r="D333" s="71">
        <v>1940</v>
      </c>
    </row>
    <row r="334" spans="1:4" ht="15" thickBot="1" x14ac:dyDescent="0.4">
      <c r="A334" s="185" t="s">
        <v>224</v>
      </c>
      <c r="B334" s="70" t="s">
        <v>258</v>
      </c>
      <c r="C334" s="71" t="s">
        <v>260</v>
      </c>
      <c r="D334" s="71">
        <v>1908</v>
      </c>
    </row>
    <row r="335" spans="1:4" ht="15" thickBot="1" x14ac:dyDescent="0.4">
      <c r="A335" s="185" t="s">
        <v>224</v>
      </c>
      <c r="B335" s="70" t="s">
        <v>258</v>
      </c>
      <c r="C335" s="71" t="s">
        <v>261</v>
      </c>
      <c r="D335" s="71">
        <v>1906</v>
      </c>
    </row>
    <row r="336" spans="1:4" ht="15" thickBot="1" x14ac:dyDescent="0.4">
      <c r="A336" s="185" t="s">
        <v>224</v>
      </c>
      <c r="B336" s="70" t="s">
        <v>258</v>
      </c>
      <c r="C336" s="71" t="s">
        <v>262</v>
      </c>
      <c r="D336" s="71">
        <v>1907</v>
      </c>
    </row>
    <row r="337" spans="1:4" ht="15" thickBot="1" x14ac:dyDescent="0.4">
      <c r="A337" s="185" t="s">
        <v>224</v>
      </c>
      <c r="B337" s="70" t="s">
        <v>263</v>
      </c>
      <c r="C337" s="71" t="s">
        <v>264</v>
      </c>
      <c r="D337" s="71">
        <v>2149</v>
      </c>
    </row>
    <row r="338" spans="1:4" ht="15" thickBot="1" x14ac:dyDescent="0.4">
      <c r="A338" s="185" t="s">
        <v>224</v>
      </c>
      <c r="B338" s="70" t="s">
        <v>263</v>
      </c>
      <c r="C338" s="71" t="s">
        <v>263</v>
      </c>
      <c r="D338" s="71">
        <v>2148</v>
      </c>
    </row>
    <row r="339" spans="1:4" ht="15" thickBot="1" x14ac:dyDescent="0.4">
      <c r="A339" s="185" t="s">
        <v>224</v>
      </c>
      <c r="B339" s="70" t="s">
        <v>263</v>
      </c>
      <c r="C339" s="71" t="s">
        <v>265</v>
      </c>
      <c r="D339" s="71">
        <v>2155</v>
      </c>
    </row>
    <row r="340" spans="1:4" ht="15" thickBot="1" x14ac:dyDescent="0.4">
      <c r="A340" s="185" t="s">
        <v>224</v>
      </c>
      <c r="B340" s="70" t="s">
        <v>263</v>
      </c>
      <c r="C340" s="71" t="s">
        <v>265</v>
      </c>
      <c r="D340" s="71">
        <v>2156</v>
      </c>
    </row>
    <row r="341" spans="1:4" ht="15" thickBot="1" x14ac:dyDescent="0.4">
      <c r="A341" s="185" t="s">
        <v>224</v>
      </c>
      <c r="B341" s="70" t="s">
        <v>263</v>
      </c>
      <c r="C341" s="71" t="s">
        <v>266</v>
      </c>
      <c r="D341" s="71">
        <v>2176</v>
      </c>
    </row>
    <row r="342" spans="1:4" ht="15" thickBot="1" x14ac:dyDescent="0.4">
      <c r="A342" s="185" t="s">
        <v>224</v>
      </c>
      <c r="B342" s="70" t="s">
        <v>263</v>
      </c>
      <c r="C342" s="71" t="s">
        <v>266</v>
      </c>
      <c r="D342" s="71">
        <v>2177</v>
      </c>
    </row>
    <row r="343" spans="1:4" ht="15" thickBot="1" x14ac:dyDescent="0.4">
      <c r="A343" s="185" t="s">
        <v>224</v>
      </c>
      <c r="B343" s="70" t="s">
        <v>263</v>
      </c>
      <c r="C343" s="71" t="s">
        <v>267</v>
      </c>
      <c r="D343" s="71">
        <v>1880</v>
      </c>
    </row>
    <row r="344" spans="1:4" ht="15" thickBot="1" x14ac:dyDescent="0.4">
      <c r="A344" s="185" t="s">
        <v>224</v>
      </c>
      <c r="B344" s="70" t="s">
        <v>268</v>
      </c>
      <c r="C344" s="71" t="s">
        <v>269</v>
      </c>
      <c r="D344" s="71">
        <v>1923</v>
      </c>
    </row>
    <row r="345" spans="1:4" ht="15" thickBot="1" x14ac:dyDescent="0.4">
      <c r="A345" s="185" t="s">
        <v>224</v>
      </c>
      <c r="B345" s="70" t="s">
        <v>268</v>
      </c>
      <c r="C345" s="71" t="s">
        <v>269</v>
      </c>
      <c r="D345" s="71">
        <v>1937</v>
      </c>
    </row>
    <row r="346" spans="1:4" ht="15" thickBot="1" x14ac:dyDescent="0.4">
      <c r="A346" s="185" t="s">
        <v>224</v>
      </c>
      <c r="B346" s="70" t="s">
        <v>268</v>
      </c>
      <c r="C346" s="71" t="s">
        <v>270</v>
      </c>
      <c r="D346" s="71">
        <v>1945</v>
      </c>
    </row>
    <row r="347" spans="1:4" ht="15" thickBot="1" x14ac:dyDescent="0.4">
      <c r="A347" s="185" t="s">
        <v>224</v>
      </c>
      <c r="B347" s="70" t="s">
        <v>268</v>
      </c>
      <c r="C347" s="71" t="s">
        <v>271</v>
      </c>
      <c r="D347" s="71">
        <v>1949</v>
      </c>
    </row>
    <row r="348" spans="1:4" ht="15" thickBot="1" x14ac:dyDescent="0.4">
      <c r="A348" s="185" t="s">
        <v>224</v>
      </c>
      <c r="B348" s="70" t="s">
        <v>268</v>
      </c>
      <c r="C348" s="71" t="s">
        <v>272</v>
      </c>
      <c r="D348" s="71">
        <v>1960</v>
      </c>
    </row>
    <row r="349" spans="1:4" ht="15" thickBot="1" x14ac:dyDescent="0.4">
      <c r="A349" s="185" t="s">
        <v>224</v>
      </c>
      <c r="B349" s="70" t="s">
        <v>268</v>
      </c>
      <c r="C349" s="71" t="s">
        <v>272</v>
      </c>
      <c r="D349" s="71">
        <v>1961</v>
      </c>
    </row>
    <row r="350" spans="1:4" ht="15" thickBot="1" x14ac:dyDescent="0.4">
      <c r="A350" s="185" t="s">
        <v>224</v>
      </c>
      <c r="B350" s="70" t="s">
        <v>268</v>
      </c>
      <c r="C350" s="71" t="s">
        <v>268</v>
      </c>
      <c r="D350" s="71">
        <v>1970</v>
      </c>
    </row>
    <row r="351" spans="1:4" ht="15" thickBot="1" x14ac:dyDescent="0.4">
      <c r="A351" s="185" t="s">
        <v>224</v>
      </c>
      <c r="B351" s="70" t="s">
        <v>268</v>
      </c>
      <c r="C351" s="71" t="s">
        <v>268</v>
      </c>
      <c r="D351" s="71">
        <v>1971</v>
      </c>
    </row>
    <row r="352" spans="1:4" ht="15" thickBot="1" x14ac:dyDescent="0.4">
      <c r="A352" s="185" t="s">
        <v>224</v>
      </c>
      <c r="B352" s="70" t="s">
        <v>273</v>
      </c>
      <c r="C352" s="71" t="s">
        <v>274</v>
      </c>
      <c r="D352" s="71">
        <v>1730</v>
      </c>
    </row>
    <row r="353" spans="1:4" ht="15" thickBot="1" x14ac:dyDescent="0.4">
      <c r="A353" s="185" t="s">
        <v>224</v>
      </c>
      <c r="B353" s="70" t="s">
        <v>273</v>
      </c>
      <c r="C353" s="71" t="s">
        <v>274</v>
      </c>
      <c r="D353" s="71">
        <v>1731</v>
      </c>
    </row>
    <row r="354" spans="1:4" ht="15" thickBot="1" x14ac:dyDescent="0.4">
      <c r="A354" s="185" t="s">
        <v>224</v>
      </c>
      <c r="B354" s="70" t="s">
        <v>273</v>
      </c>
      <c r="C354" s="71" t="s">
        <v>275</v>
      </c>
      <c r="D354" s="71">
        <v>1803</v>
      </c>
    </row>
    <row r="355" spans="1:4" ht="15" thickBot="1" x14ac:dyDescent="0.4">
      <c r="A355" s="185" t="s">
        <v>224</v>
      </c>
      <c r="B355" s="70" t="s">
        <v>273</v>
      </c>
      <c r="C355" s="71" t="s">
        <v>275</v>
      </c>
      <c r="D355" s="71">
        <v>1805</v>
      </c>
    </row>
    <row r="356" spans="1:4" ht="15" thickBot="1" x14ac:dyDescent="0.4">
      <c r="A356" s="185" t="s">
        <v>224</v>
      </c>
      <c r="B356" s="70" t="s">
        <v>273</v>
      </c>
      <c r="C356" s="71" t="s">
        <v>276</v>
      </c>
      <c r="D356" s="71">
        <v>2420</v>
      </c>
    </row>
    <row r="357" spans="1:4" ht="15" thickBot="1" x14ac:dyDescent="0.4">
      <c r="A357" s="185" t="s">
        <v>224</v>
      </c>
      <c r="B357" s="70" t="s">
        <v>273</v>
      </c>
      <c r="C357" s="71" t="s">
        <v>276</v>
      </c>
      <c r="D357" s="71">
        <v>2421</v>
      </c>
    </row>
    <row r="358" spans="1:4" ht="15" thickBot="1" x14ac:dyDescent="0.4">
      <c r="A358" s="185" t="s">
        <v>224</v>
      </c>
      <c r="B358" s="70" t="s">
        <v>273</v>
      </c>
      <c r="C358" s="71" t="s">
        <v>277</v>
      </c>
      <c r="D358" s="71">
        <v>1864</v>
      </c>
    </row>
    <row r="359" spans="1:4" ht="15" thickBot="1" x14ac:dyDescent="0.4">
      <c r="A359" s="185" t="s">
        <v>224</v>
      </c>
      <c r="B359" s="70" t="s">
        <v>273</v>
      </c>
      <c r="C359" s="71" t="s">
        <v>278</v>
      </c>
      <c r="D359" s="71">
        <v>1867</v>
      </c>
    </row>
    <row r="360" spans="1:4" ht="15" thickBot="1" x14ac:dyDescent="0.4">
      <c r="A360" s="185" t="s">
        <v>224</v>
      </c>
      <c r="B360" s="70" t="s">
        <v>273</v>
      </c>
      <c r="C360" s="71" t="s">
        <v>279</v>
      </c>
      <c r="D360" s="71">
        <v>2180</v>
      </c>
    </row>
    <row r="361" spans="1:4" ht="15" thickBot="1" x14ac:dyDescent="0.4">
      <c r="A361" s="185" t="s">
        <v>224</v>
      </c>
      <c r="B361" s="70" t="s">
        <v>273</v>
      </c>
      <c r="C361" s="71" t="s">
        <v>280</v>
      </c>
      <c r="D361" s="71">
        <v>1887</v>
      </c>
    </row>
    <row r="362" spans="1:4" ht="15" thickBot="1" x14ac:dyDescent="0.4">
      <c r="A362" s="185" t="s">
        <v>224</v>
      </c>
      <c r="B362" s="70" t="s">
        <v>273</v>
      </c>
      <c r="C362" s="71" t="s">
        <v>281</v>
      </c>
      <c r="D362" s="71">
        <v>1890</v>
      </c>
    </row>
    <row r="363" spans="1:4" ht="15" thickBot="1" x14ac:dyDescent="0.4">
      <c r="A363" s="185" t="s">
        <v>224</v>
      </c>
      <c r="B363" s="70" t="s">
        <v>273</v>
      </c>
      <c r="C363" s="71" t="s">
        <v>273</v>
      </c>
      <c r="D363" s="71">
        <v>1801</v>
      </c>
    </row>
    <row r="364" spans="1:4" ht="15" thickBot="1" x14ac:dyDescent="0.4">
      <c r="A364" s="185" t="s">
        <v>224</v>
      </c>
      <c r="B364" s="70" t="s">
        <v>273</v>
      </c>
      <c r="C364" s="71" t="s">
        <v>273</v>
      </c>
      <c r="D364" s="71">
        <v>1888</v>
      </c>
    </row>
    <row r="365" spans="1:4" ht="15" thickBot="1" x14ac:dyDescent="0.4">
      <c r="A365" s="185" t="s">
        <v>224</v>
      </c>
      <c r="B365" s="70" t="s">
        <v>273</v>
      </c>
      <c r="C365" s="71" t="s">
        <v>273</v>
      </c>
      <c r="D365" s="71">
        <v>1889</v>
      </c>
    </row>
    <row r="366" spans="1:4" ht="15" thickBot="1" x14ac:dyDescent="0.4">
      <c r="A366" s="185" t="s">
        <v>282</v>
      </c>
      <c r="B366" s="70" t="s">
        <v>283</v>
      </c>
      <c r="C366" s="71" t="s">
        <v>283</v>
      </c>
      <c r="D366" s="71">
        <v>2703</v>
      </c>
    </row>
    <row r="367" spans="1:4" ht="15" thickBot="1" x14ac:dyDescent="0.4">
      <c r="A367" s="185" t="s">
        <v>282</v>
      </c>
      <c r="B367" s="70" t="s">
        <v>283</v>
      </c>
      <c r="C367" s="71" t="s">
        <v>284</v>
      </c>
      <c r="D367" s="71">
        <v>2035</v>
      </c>
    </row>
    <row r="368" spans="1:4" ht="15" thickBot="1" x14ac:dyDescent="0.4">
      <c r="A368" s="185" t="s">
        <v>282</v>
      </c>
      <c r="B368" s="70" t="s">
        <v>283</v>
      </c>
      <c r="C368" s="71" t="s">
        <v>285</v>
      </c>
      <c r="D368" s="71">
        <v>2031</v>
      </c>
    </row>
    <row r="369" spans="1:4" ht="15" thickBot="1" x14ac:dyDescent="0.4">
      <c r="A369" s="185" t="s">
        <v>282</v>
      </c>
      <c r="B369" s="70" t="s">
        <v>283</v>
      </c>
      <c r="C369" s="71" t="s">
        <v>285</v>
      </c>
      <c r="D369" s="71">
        <v>2048</v>
      </c>
    </row>
    <row r="370" spans="1:4" ht="15" thickBot="1" x14ac:dyDescent="0.4">
      <c r="A370" s="185" t="s">
        <v>282</v>
      </c>
      <c r="B370" s="70" t="s">
        <v>283</v>
      </c>
      <c r="C370" s="71" t="s">
        <v>286</v>
      </c>
      <c r="D370" s="71">
        <v>2760</v>
      </c>
    </row>
    <row r="371" spans="1:4" ht="15" thickBot="1" x14ac:dyDescent="0.4">
      <c r="A371" s="185" t="s">
        <v>282</v>
      </c>
      <c r="B371" s="70" t="s">
        <v>283</v>
      </c>
      <c r="C371" s="71" t="s">
        <v>286</v>
      </c>
      <c r="D371" s="71">
        <v>2761</v>
      </c>
    </row>
    <row r="372" spans="1:4" ht="15" thickBot="1" x14ac:dyDescent="0.4">
      <c r="A372" s="185" t="s">
        <v>282</v>
      </c>
      <c r="B372" s="70" t="s">
        <v>283</v>
      </c>
      <c r="C372" s="71" t="s">
        <v>286</v>
      </c>
      <c r="D372" s="71">
        <v>2763</v>
      </c>
    </row>
    <row r="373" spans="1:4" ht="15" thickBot="1" x14ac:dyDescent="0.4">
      <c r="A373" s="185" t="s">
        <v>282</v>
      </c>
      <c r="B373" s="70" t="s">
        <v>283</v>
      </c>
      <c r="C373" s="71" t="s">
        <v>287</v>
      </c>
      <c r="D373" s="71">
        <v>2712</v>
      </c>
    </row>
    <row r="374" spans="1:4" ht="15" thickBot="1" x14ac:dyDescent="0.4">
      <c r="A374" s="185" t="s">
        <v>282</v>
      </c>
      <c r="B374" s="70" t="s">
        <v>283</v>
      </c>
      <c r="C374" s="71" t="s">
        <v>287</v>
      </c>
      <c r="D374" s="71">
        <v>2766</v>
      </c>
    </row>
    <row r="375" spans="1:4" ht="15" thickBot="1" x14ac:dyDescent="0.4">
      <c r="A375" s="185" t="s">
        <v>282</v>
      </c>
      <c r="B375" s="70" t="s">
        <v>283</v>
      </c>
      <c r="C375" s="71" t="s">
        <v>288</v>
      </c>
      <c r="D375" s="71">
        <v>2762</v>
      </c>
    </row>
    <row r="376" spans="1:4" ht="15" thickBot="1" x14ac:dyDescent="0.4">
      <c r="A376" s="185" t="s">
        <v>282</v>
      </c>
      <c r="B376" s="70" t="s">
        <v>283</v>
      </c>
      <c r="C376" s="71" t="s">
        <v>164</v>
      </c>
      <c r="D376" s="71">
        <v>2070</v>
      </c>
    </row>
    <row r="377" spans="1:4" ht="15" thickBot="1" x14ac:dyDescent="0.4">
      <c r="A377" s="185" t="s">
        <v>282</v>
      </c>
      <c r="B377" s="70" t="s">
        <v>289</v>
      </c>
      <c r="C377" s="71" t="s">
        <v>289</v>
      </c>
      <c r="D377" s="71">
        <v>2601</v>
      </c>
    </row>
    <row r="378" spans="1:4" ht="15" thickBot="1" x14ac:dyDescent="0.4">
      <c r="A378" s="185" t="s">
        <v>282</v>
      </c>
      <c r="B378" s="70" t="s">
        <v>289</v>
      </c>
      <c r="C378" s="71" t="s">
        <v>289</v>
      </c>
      <c r="D378" s="71">
        <v>2630</v>
      </c>
    </row>
    <row r="379" spans="1:4" ht="15" thickBot="1" x14ac:dyDescent="0.4">
      <c r="A379" s="185" t="s">
        <v>282</v>
      </c>
      <c r="B379" s="70" t="s">
        <v>289</v>
      </c>
      <c r="C379" s="71" t="s">
        <v>289</v>
      </c>
      <c r="D379" s="71">
        <v>2632</v>
      </c>
    </row>
    <row r="380" spans="1:4" ht="15" thickBot="1" x14ac:dyDescent="0.4">
      <c r="A380" s="185" t="s">
        <v>282</v>
      </c>
      <c r="B380" s="70" t="s">
        <v>289</v>
      </c>
      <c r="C380" s="71" t="s">
        <v>289</v>
      </c>
      <c r="D380" s="71">
        <v>2634</v>
      </c>
    </row>
    <row r="381" spans="1:4" ht="15" thickBot="1" x14ac:dyDescent="0.4">
      <c r="A381" s="185" t="s">
        <v>282</v>
      </c>
      <c r="B381" s="70" t="s">
        <v>289</v>
      </c>
      <c r="C381" s="71" t="s">
        <v>289</v>
      </c>
      <c r="D381" s="71">
        <v>2635</v>
      </c>
    </row>
    <row r="382" spans="1:4" ht="15" thickBot="1" x14ac:dyDescent="0.4">
      <c r="A382" s="185" t="s">
        <v>282</v>
      </c>
      <c r="B382" s="70" t="s">
        <v>289</v>
      </c>
      <c r="C382" s="71" t="s">
        <v>289</v>
      </c>
      <c r="D382" s="71">
        <v>2636</v>
      </c>
    </row>
    <row r="383" spans="1:4" ht="15" thickBot="1" x14ac:dyDescent="0.4">
      <c r="A383" s="185" t="s">
        <v>282</v>
      </c>
      <c r="B383" s="70" t="s">
        <v>289</v>
      </c>
      <c r="C383" s="71" t="s">
        <v>289</v>
      </c>
      <c r="D383" s="71">
        <v>2637</v>
      </c>
    </row>
    <row r="384" spans="1:4" ht="15" thickBot="1" x14ac:dyDescent="0.4">
      <c r="A384" s="185" t="s">
        <v>282</v>
      </c>
      <c r="B384" s="70" t="s">
        <v>289</v>
      </c>
      <c r="C384" s="71" t="s">
        <v>289</v>
      </c>
      <c r="D384" s="71">
        <v>2647</v>
      </c>
    </row>
    <row r="385" spans="1:4" ht="15" thickBot="1" x14ac:dyDescent="0.4">
      <c r="A385" s="185" t="s">
        <v>282</v>
      </c>
      <c r="B385" s="70" t="s">
        <v>289</v>
      </c>
      <c r="C385" s="71" t="s">
        <v>289</v>
      </c>
      <c r="D385" s="71">
        <v>2648</v>
      </c>
    </row>
    <row r="386" spans="1:4" ht="15" thickBot="1" x14ac:dyDescent="0.4">
      <c r="A386" s="185" t="s">
        <v>282</v>
      </c>
      <c r="B386" s="70" t="s">
        <v>289</v>
      </c>
      <c r="C386" s="71" t="s">
        <v>289</v>
      </c>
      <c r="D386" s="71">
        <v>2655</v>
      </c>
    </row>
    <row r="387" spans="1:4" ht="15" thickBot="1" x14ac:dyDescent="0.4">
      <c r="A387" s="185" t="s">
        <v>282</v>
      </c>
      <c r="B387" s="70" t="s">
        <v>289</v>
      </c>
      <c r="C387" s="71" t="s">
        <v>289</v>
      </c>
      <c r="D387" s="71">
        <v>2668</v>
      </c>
    </row>
    <row r="388" spans="1:4" ht="15" thickBot="1" x14ac:dyDescent="0.4">
      <c r="A388" s="185" t="s">
        <v>282</v>
      </c>
      <c r="B388" s="70" t="s">
        <v>289</v>
      </c>
      <c r="C388" s="71" t="s">
        <v>289</v>
      </c>
      <c r="D388" s="71">
        <v>2672</v>
      </c>
    </row>
    <row r="389" spans="1:4" ht="15" thickBot="1" x14ac:dyDescent="0.4">
      <c r="A389" s="185" t="s">
        <v>282</v>
      </c>
      <c r="B389" s="70" t="s">
        <v>289</v>
      </c>
      <c r="C389" s="71" t="s">
        <v>290</v>
      </c>
      <c r="D389" s="71">
        <v>2664</v>
      </c>
    </row>
    <row r="390" spans="1:4" ht="15" thickBot="1" x14ac:dyDescent="0.4">
      <c r="A390" s="185" t="s">
        <v>282</v>
      </c>
      <c r="B390" s="70" t="s">
        <v>289</v>
      </c>
      <c r="C390" s="71" t="s">
        <v>290</v>
      </c>
      <c r="D390" s="71">
        <v>2673</v>
      </c>
    </row>
    <row r="391" spans="1:4" ht="15" thickBot="1" x14ac:dyDescent="0.4">
      <c r="A391" s="185" t="s">
        <v>282</v>
      </c>
      <c r="B391" s="70" t="s">
        <v>289</v>
      </c>
      <c r="C391" s="71" t="s">
        <v>290</v>
      </c>
      <c r="D391" s="71">
        <v>2675</v>
      </c>
    </row>
    <row r="392" spans="1:4" ht="15" thickBot="1" x14ac:dyDescent="0.4">
      <c r="A392" s="185" t="s">
        <v>282</v>
      </c>
      <c r="B392" s="70" t="s">
        <v>291</v>
      </c>
      <c r="C392" s="71" t="s">
        <v>292</v>
      </c>
      <c r="D392" s="71">
        <v>2351</v>
      </c>
    </row>
    <row r="393" spans="1:4" ht="15" thickBot="1" x14ac:dyDescent="0.4">
      <c r="A393" s="185" t="s">
        <v>282</v>
      </c>
      <c r="B393" s="70" t="s">
        <v>291</v>
      </c>
      <c r="C393" s="71" t="s">
        <v>293</v>
      </c>
      <c r="D393" s="71">
        <v>2322</v>
      </c>
    </row>
    <row r="394" spans="1:4" ht="15" thickBot="1" x14ac:dyDescent="0.4">
      <c r="A394" s="185" t="s">
        <v>282</v>
      </c>
      <c r="B394" s="70" t="s">
        <v>291</v>
      </c>
      <c r="C394" s="71" t="s">
        <v>294</v>
      </c>
      <c r="D394" s="71">
        <v>2324</v>
      </c>
    </row>
    <row r="395" spans="1:4" ht="15" thickBot="1" x14ac:dyDescent="0.4">
      <c r="A395" s="185" t="s">
        <v>282</v>
      </c>
      <c r="B395" s="70" t="s">
        <v>291</v>
      </c>
      <c r="C395" s="71" t="s">
        <v>294</v>
      </c>
      <c r="D395" s="71">
        <v>2325</v>
      </c>
    </row>
    <row r="396" spans="1:4" ht="15" thickBot="1" x14ac:dyDescent="0.4">
      <c r="A396" s="185" t="s">
        <v>282</v>
      </c>
      <c r="B396" s="70" t="s">
        <v>291</v>
      </c>
      <c r="C396" s="71" t="s">
        <v>291</v>
      </c>
      <c r="D396" s="71">
        <v>2301</v>
      </c>
    </row>
    <row r="397" spans="1:4" ht="15" thickBot="1" x14ac:dyDescent="0.4">
      <c r="A397" s="185" t="s">
        <v>282</v>
      </c>
      <c r="B397" s="70" t="s">
        <v>291</v>
      </c>
      <c r="C397" s="71" t="s">
        <v>291</v>
      </c>
      <c r="D397" s="71">
        <v>2302</v>
      </c>
    </row>
    <row r="398" spans="1:4" ht="15" thickBot="1" x14ac:dyDescent="0.4">
      <c r="A398" s="185" t="s">
        <v>282</v>
      </c>
      <c r="B398" s="70" t="s">
        <v>291</v>
      </c>
      <c r="C398" s="71" t="s">
        <v>291</v>
      </c>
      <c r="D398" s="71">
        <v>2303</v>
      </c>
    </row>
    <row r="399" spans="1:4" ht="15" thickBot="1" x14ac:dyDescent="0.4">
      <c r="A399" s="185" t="s">
        <v>282</v>
      </c>
      <c r="B399" s="70" t="s">
        <v>291</v>
      </c>
      <c r="C399" s="71" t="s">
        <v>291</v>
      </c>
      <c r="D399" s="71">
        <v>2304</v>
      </c>
    </row>
    <row r="400" spans="1:4" ht="15" thickBot="1" x14ac:dyDescent="0.4">
      <c r="A400" s="185" t="s">
        <v>282</v>
      </c>
      <c r="B400" s="70" t="s">
        <v>291</v>
      </c>
      <c r="C400" s="71" t="s">
        <v>291</v>
      </c>
      <c r="D400" s="71">
        <v>2305</v>
      </c>
    </row>
    <row r="401" spans="1:4" ht="15" thickBot="1" x14ac:dyDescent="0.4">
      <c r="A401" s="185" t="s">
        <v>282</v>
      </c>
      <c r="B401" s="70" t="s">
        <v>291</v>
      </c>
      <c r="C401" s="71" t="s">
        <v>295</v>
      </c>
      <c r="D401" s="71">
        <v>2021</v>
      </c>
    </row>
    <row r="402" spans="1:4" ht="15" thickBot="1" x14ac:dyDescent="0.4">
      <c r="A402" s="185" t="s">
        <v>282</v>
      </c>
      <c r="B402" s="70" t="s">
        <v>291</v>
      </c>
      <c r="C402" s="71" t="s">
        <v>296</v>
      </c>
      <c r="D402" s="71">
        <v>2333</v>
      </c>
    </row>
    <row r="403" spans="1:4" ht="15" thickBot="1" x14ac:dyDescent="0.4">
      <c r="A403" s="185" t="s">
        <v>282</v>
      </c>
      <c r="B403" s="70" t="s">
        <v>291</v>
      </c>
      <c r="C403" s="71" t="s">
        <v>296</v>
      </c>
      <c r="D403" s="71">
        <v>2337</v>
      </c>
    </row>
    <row r="404" spans="1:4" ht="15" thickBot="1" x14ac:dyDescent="0.4">
      <c r="A404" s="185" t="s">
        <v>282</v>
      </c>
      <c r="B404" s="70" t="s">
        <v>291</v>
      </c>
      <c r="C404" s="71" t="s">
        <v>297</v>
      </c>
      <c r="D404" s="71">
        <v>2334</v>
      </c>
    </row>
    <row r="405" spans="1:4" ht="15" thickBot="1" x14ac:dyDescent="0.4">
      <c r="A405" s="185" t="s">
        <v>282</v>
      </c>
      <c r="B405" s="70" t="s">
        <v>291</v>
      </c>
      <c r="C405" s="71" t="s">
        <v>297</v>
      </c>
      <c r="D405" s="71">
        <v>2356</v>
      </c>
    </row>
    <row r="406" spans="1:4" ht="15" thickBot="1" x14ac:dyDescent="0.4">
      <c r="A406" s="185" t="s">
        <v>282</v>
      </c>
      <c r="B406" s="70" t="s">
        <v>291</v>
      </c>
      <c r="C406" s="71" t="s">
        <v>297</v>
      </c>
      <c r="D406" s="71">
        <v>2357</v>
      </c>
    </row>
    <row r="407" spans="1:4" ht="15" thickBot="1" x14ac:dyDescent="0.4">
      <c r="A407" s="185" t="s">
        <v>282</v>
      </c>
      <c r="B407" s="70" t="s">
        <v>291</v>
      </c>
      <c r="C407" s="71" t="s">
        <v>297</v>
      </c>
      <c r="D407" s="71">
        <v>2375</v>
      </c>
    </row>
    <row r="408" spans="1:4" ht="15" thickBot="1" x14ac:dyDescent="0.4">
      <c r="A408" s="185" t="s">
        <v>282</v>
      </c>
      <c r="B408" s="70" t="s">
        <v>291</v>
      </c>
      <c r="C408" s="71" t="s">
        <v>298</v>
      </c>
      <c r="D408" s="71">
        <v>2343</v>
      </c>
    </row>
    <row r="409" spans="1:4" ht="15" thickBot="1" x14ac:dyDescent="0.4">
      <c r="A409" s="185" t="s">
        <v>282</v>
      </c>
      <c r="B409" s="70" t="s">
        <v>291</v>
      </c>
      <c r="C409" s="71" t="s">
        <v>299</v>
      </c>
      <c r="D409" s="71">
        <v>2370</v>
      </c>
    </row>
    <row r="410" spans="1:4" ht="15" thickBot="1" x14ac:dyDescent="0.4">
      <c r="A410" s="185" t="s">
        <v>282</v>
      </c>
      <c r="B410" s="70" t="s">
        <v>291</v>
      </c>
      <c r="C410" s="71" t="s">
        <v>300</v>
      </c>
      <c r="D410" s="71">
        <v>2067</v>
      </c>
    </row>
    <row r="411" spans="1:4" ht="15" thickBot="1" x14ac:dyDescent="0.4">
      <c r="A411" s="185" t="s">
        <v>282</v>
      </c>
      <c r="B411" s="70" t="s">
        <v>291</v>
      </c>
      <c r="C411" s="71" t="s">
        <v>301</v>
      </c>
      <c r="D411" s="71">
        <v>2072</v>
      </c>
    </row>
    <row r="412" spans="1:4" ht="15" thickBot="1" x14ac:dyDescent="0.4">
      <c r="A412" s="185" t="s">
        <v>282</v>
      </c>
      <c r="B412" s="70" t="s">
        <v>291</v>
      </c>
      <c r="C412" s="71" t="s">
        <v>302</v>
      </c>
      <c r="D412" s="71">
        <v>2379</v>
      </c>
    </row>
    <row r="413" spans="1:4" ht="15" thickBot="1" x14ac:dyDescent="0.4">
      <c r="A413" s="185" t="s">
        <v>282</v>
      </c>
      <c r="B413" s="70" t="s">
        <v>291</v>
      </c>
      <c r="C413" s="71" t="s">
        <v>303</v>
      </c>
      <c r="D413" s="71">
        <v>2382</v>
      </c>
    </row>
    <row r="414" spans="1:4" ht="15" thickBot="1" x14ac:dyDescent="0.4">
      <c r="A414" s="185" t="s">
        <v>282</v>
      </c>
      <c r="B414" s="70" t="s">
        <v>304</v>
      </c>
      <c r="C414" s="71" t="s">
        <v>304</v>
      </c>
      <c r="D414" s="71">
        <v>2720</v>
      </c>
    </row>
    <row r="415" spans="1:4" ht="15" thickBot="1" x14ac:dyDescent="0.4">
      <c r="A415" s="185" t="s">
        <v>282</v>
      </c>
      <c r="B415" s="70" t="s">
        <v>304</v>
      </c>
      <c r="C415" s="71" t="s">
        <v>304</v>
      </c>
      <c r="D415" s="71">
        <v>2721</v>
      </c>
    </row>
    <row r="416" spans="1:4" ht="15" thickBot="1" x14ac:dyDescent="0.4">
      <c r="A416" s="185" t="s">
        <v>282</v>
      </c>
      <c r="B416" s="70" t="s">
        <v>304</v>
      </c>
      <c r="C416" s="71" t="s">
        <v>304</v>
      </c>
      <c r="D416" s="71">
        <v>2722</v>
      </c>
    </row>
    <row r="417" spans="1:4" ht="15" thickBot="1" x14ac:dyDescent="0.4">
      <c r="A417" s="185" t="s">
        <v>282</v>
      </c>
      <c r="B417" s="70" t="s">
        <v>304</v>
      </c>
      <c r="C417" s="71" t="s">
        <v>304</v>
      </c>
      <c r="D417" s="71">
        <v>2723</v>
      </c>
    </row>
    <row r="418" spans="1:4" ht="15" thickBot="1" x14ac:dyDescent="0.4">
      <c r="A418" s="185" t="s">
        <v>282</v>
      </c>
      <c r="B418" s="70" t="s">
        <v>304</v>
      </c>
      <c r="C418" s="71" t="s">
        <v>304</v>
      </c>
      <c r="D418" s="71">
        <v>2724</v>
      </c>
    </row>
    <row r="419" spans="1:4" ht="15" thickBot="1" x14ac:dyDescent="0.4">
      <c r="A419" s="185" t="s">
        <v>282</v>
      </c>
      <c r="B419" s="70" t="s">
        <v>304</v>
      </c>
      <c r="C419" s="71" t="s">
        <v>305</v>
      </c>
      <c r="D419" s="71">
        <v>2702</v>
      </c>
    </row>
    <row r="420" spans="1:4" ht="15" thickBot="1" x14ac:dyDescent="0.4">
      <c r="A420" s="185" t="s">
        <v>282</v>
      </c>
      <c r="B420" s="70" t="s">
        <v>304</v>
      </c>
      <c r="C420" s="71" t="s">
        <v>305</v>
      </c>
      <c r="D420" s="71">
        <v>2717</v>
      </c>
    </row>
    <row r="421" spans="1:4" ht="15" thickBot="1" x14ac:dyDescent="0.4">
      <c r="A421" s="185" t="s">
        <v>282</v>
      </c>
      <c r="B421" s="70" t="s">
        <v>304</v>
      </c>
      <c r="C421" s="71" t="s">
        <v>306</v>
      </c>
      <c r="D421" s="71">
        <v>2725</v>
      </c>
    </row>
    <row r="422" spans="1:4" ht="15" thickBot="1" x14ac:dyDescent="0.4">
      <c r="A422" s="185" t="s">
        <v>282</v>
      </c>
      <c r="B422" s="70" t="s">
        <v>304</v>
      </c>
      <c r="C422" s="71" t="s">
        <v>306</v>
      </c>
      <c r="D422" s="71">
        <v>2726</v>
      </c>
    </row>
    <row r="423" spans="1:4" ht="15" thickBot="1" x14ac:dyDescent="0.4">
      <c r="A423" s="185" t="s">
        <v>282</v>
      </c>
      <c r="B423" s="70" t="s">
        <v>304</v>
      </c>
      <c r="C423" s="71" t="s">
        <v>307</v>
      </c>
      <c r="D423" s="71">
        <v>2777</v>
      </c>
    </row>
    <row r="424" spans="1:4" ht="15" thickBot="1" x14ac:dyDescent="0.4">
      <c r="A424" s="185" t="s">
        <v>282</v>
      </c>
      <c r="B424" s="70" t="s">
        <v>304</v>
      </c>
      <c r="C424" s="71" t="s">
        <v>308</v>
      </c>
      <c r="D424" s="71">
        <v>2790</v>
      </c>
    </row>
    <row r="425" spans="1:4" ht="15" thickBot="1" x14ac:dyDescent="0.4">
      <c r="A425" s="185" t="s">
        <v>282</v>
      </c>
      <c r="B425" s="70" t="s">
        <v>304</v>
      </c>
      <c r="C425" s="71" t="s">
        <v>308</v>
      </c>
      <c r="D425" s="71">
        <v>2791</v>
      </c>
    </row>
    <row r="426" spans="1:4" ht="15" thickBot="1" x14ac:dyDescent="0.4">
      <c r="A426" s="185" t="s">
        <v>282</v>
      </c>
      <c r="B426" s="70" t="s">
        <v>309</v>
      </c>
      <c r="C426" s="71" t="s">
        <v>310</v>
      </c>
      <c r="D426" s="71">
        <v>2532</v>
      </c>
    </row>
    <row r="427" spans="1:4" ht="15" thickBot="1" x14ac:dyDescent="0.4">
      <c r="A427" s="185" t="s">
        <v>282</v>
      </c>
      <c r="B427" s="70" t="s">
        <v>309</v>
      </c>
      <c r="C427" s="71" t="s">
        <v>310</v>
      </c>
      <c r="D427" s="71">
        <v>2534</v>
      </c>
    </row>
    <row r="428" spans="1:4" ht="15" thickBot="1" x14ac:dyDescent="0.4">
      <c r="A428" s="185" t="s">
        <v>282</v>
      </c>
      <c r="B428" s="70" t="s">
        <v>309</v>
      </c>
      <c r="C428" s="71" t="s">
        <v>310</v>
      </c>
      <c r="D428" s="71">
        <v>2542</v>
      </c>
    </row>
    <row r="429" spans="1:4" ht="15" thickBot="1" x14ac:dyDescent="0.4">
      <c r="A429" s="185" t="s">
        <v>282</v>
      </c>
      <c r="B429" s="70" t="s">
        <v>309</v>
      </c>
      <c r="C429" s="71" t="s">
        <v>310</v>
      </c>
      <c r="D429" s="71">
        <v>2553</v>
      </c>
    </row>
    <row r="430" spans="1:4" ht="15" thickBot="1" x14ac:dyDescent="0.4">
      <c r="A430" s="185" t="s">
        <v>282</v>
      </c>
      <c r="B430" s="70" t="s">
        <v>309</v>
      </c>
      <c r="C430" s="71" t="s">
        <v>310</v>
      </c>
      <c r="D430" s="71">
        <v>2559</v>
      </c>
    </row>
    <row r="431" spans="1:4" ht="15" thickBot="1" x14ac:dyDescent="0.4">
      <c r="A431" s="185" t="s">
        <v>282</v>
      </c>
      <c r="B431" s="70" t="s">
        <v>309</v>
      </c>
      <c r="C431" s="71" t="s">
        <v>310</v>
      </c>
      <c r="D431" s="71">
        <v>2561</v>
      </c>
    </row>
    <row r="432" spans="1:4" ht="15" thickBot="1" x14ac:dyDescent="0.4">
      <c r="A432" s="185" t="s">
        <v>282</v>
      </c>
      <c r="B432" s="70" t="s">
        <v>309</v>
      </c>
      <c r="C432" s="71" t="s">
        <v>310</v>
      </c>
      <c r="D432" s="71">
        <v>2562</v>
      </c>
    </row>
    <row r="433" spans="1:4" ht="15" thickBot="1" x14ac:dyDescent="0.4">
      <c r="A433" s="185" t="s">
        <v>282</v>
      </c>
      <c r="B433" s="70" t="s">
        <v>309</v>
      </c>
      <c r="C433" s="71" t="s">
        <v>309</v>
      </c>
      <c r="D433" s="71">
        <v>2536</v>
      </c>
    </row>
    <row r="434" spans="1:4" ht="15" thickBot="1" x14ac:dyDescent="0.4">
      <c r="A434" s="185" t="s">
        <v>282</v>
      </c>
      <c r="B434" s="70" t="s">
        <v>309</v>
      </c>
      <c r="C434" s="71" t="s">
        <v>309</v>
      </c>
      <c r="D434" s="71">
        <v>2540</v>
      </c>
    </row>
    <row r="435" spans="1:4" ht="15" thickBot="1" x14ac:dyDescent="0.4">
      <c r="A435" s="185" t="s">
        <v>282</v>
      </c>
      <c r="B435" s="70" t="s">
        <v>309</v>
      </c>
      <c r="C435" s="71" t="s">
        <v>309</v>
      </c>
      <c r="D435" s="71">
        <v>2541</v>
      </c>
    </row>
    <row r="436" spans="1:4" ht="15" thickBot="1" x14ac:dyDescent="0.4">
      <c r="A436" s="185" t="s">
        <v>282</v>
      </c>
      <c r="B436" s="70" t="s">
        <v>309</v>
      </c>
      <c r="C436" s="71" t="s">
        <v>309</v>
      </c>
      <c r="D436" s="71">
        <v>2543</v>
      </c>
    </row>
    <row r="437" spans="1:4" ht="15" thickBot="1" x14ac:dyDescent="0.4">
      <c r="A437" s="185" t="s">
        <v>282</v>
      </c>
      <c r="B437" s="70" t="s">
        <v>309</v>
      </c>
      <c r="C437" s="71" t="s">
        <v>309</v>
      </c>
      <c r="D437" s="71">
        <v>2556</v>
      </c>
    </row>
    <row r="438" spans="1:4" ht="15" thickBot="1" x14ac:dyDescent="0.4">
      <c r="A438" s="185" t="s">
        <v>282</v>
      </c>
      <c r="B438" s="70" t="s">
        <v>309</v>
      </c>
      <c r="C438" s="71" t="s">
        <v>309</v>
      </c>
      <c r="D438" s="71">
        <v>2565</v>
      </c>
    </row>
    <row r="439" spans="1:4" ht="15" thickBot="1" x14ac:dyDescent="0.4">
      <c r="A439" s="185" t="s">
        <v>282</v>
      </c>
      <c r="B439" s="70" t="s">
        <v>309</v>
      </c>
      <c r="C439" s="71" t="s">
        <v>309</v>
      </c>
      <c r="D439" s="71">
        <v>2574</v>
      </c>
    </row>
    <row r="440" spans="1:4" ht="15" thickBot="1" x14ac:dyDescent="0.4">
      <c r="A440" s="185" t="s">
        <v>282</v>
      </c>
      <c r="B440" s="70" t="s">
        <v>309</v>
      </c>
      <c r="C440" s="71" t="s">
        <v>311</v>
      </c>
      <c r="D440" s="71">
        <v>2649</v>
      </c>
    </row>
    <row r="441" spans="1:4" ht="15" thickBot="1" x14ac:dyDescent="0.4">
      <c r="A441" s="185" t="s">
        <v>282</v>
      </c>
      <c r="B441" s="70" t="s">
        <v>309</v>
      </c>
      <c r="C441" s="71" t="s">
        <v>312</v>
      </c>
      <c r="D441" s="71">
        <v>2537</v>
      </c>
    </row>
    <row r="442" spans="1:4" ht="15" thickBot="1" x14ac:dyDescent="0.4">
      <c r="A442" s="185" t="s">
        <v>282</v>
      </c>
      <c r="B442" s="70" t="s">
        <v>309</v>
      </c>
      <c r="C442" s="71" t="s">
        <v>312</v>
      </c>
      <c r="D442" s="71">
        <v>2563</v>
      </c>
    </row>
    <row r="443" spans="1:4" ht="15" thickBot="1" x14ac:dyDescent="0.4">
      <c r="A443" s="185" t="s">
        <v>282</v>
      </c>
      <c r="B443" s="70" t="s">
        <v>309</v>
      </c>
      <c r="C443" s="71" t="s">
        <v>312</v>
      </c>
      <c r="D443" s="71">
        <v>2644</v>
      </c>
    </row>
    <row r="444" spans="1:4" ht="15" thickBot="1" x14ac:dyDescent="0.4">
      <c r="A444" s="185" t="s">
        <v>282</v>
      </c>
      <c r="B444" s="70" t="s">
        <v>313</v>
      </c>
      <c r="C444" s="71" t="s">
        <v>313</v>
      </c>
      <c r="D444" s="71">
        <v>2554</v>
      </c>
    </row>
    <row r="445" spans="1:4" ht="15" thickBot="1" x14ac:dyDescent="0.4">
      <c r="A445" s="185" t="s">
        <v>282</v>
      </c>
      <c r="B445" s="70" t="s">
        <v>313</v>
      </c>
      <c r="C445" s="71" t="s">
        <v>313</v>
      </c>
      <c r="D445" s="71">
        <v>2564</v>
      </c>
    </row>
    <row r="446" spans="1:4" ht="15" thickBot="1" x14ac:dyDescent="0.4">
      <c r="A446" s="185" t="s">
        <v>282</v>
      </c>
      <c r="B446" s="70" t="s">
        <v>313</v>
      </c>
      <c r="C446" s="71" t="s">
        <v>313</v>
      </c>
      <c r="D446" s="71">
        <v>2584</v>
      </c>
    </row>
    <row r="447" spans="1:4" ht="15" thickBot="1" x14ac:dyDescent="0.4">
      <c r="A447" s="185" t="s">
        <v>282</v>
      </c>
      <c r="B447" s="70" t="s">
        <v>314</v>
      </c>
      <c r="C447" s="71" t="s">
        <v>315</v>
      </c>
      <c r="D447" s="71">
        <v>2743</v>
      </c>
    </row>
    <row r="448" spans="1:4" ht="15" thickBot="1" x14ac:dyDescent="0.4">
      <c r="A448" s="185" t="s">
        <v>282</v>
      </c>
      <c r="B448" s="70" t="s">
        <v>314</v>
      </c>
      <c r="C448" s="71" t="s">
        <v>316</v>
      </c>
      <c r="D448" s="71">
        <v>2714</v>
      </c>
    </row>
    <row r="449" spans="1:4" ht="15" thickBot="1" x14ac:dyDescent="0.4">
      <c r="A449" s="185" t="s">
        <v>282</v>
      </c>
      <c r="B449" s="70" t="s">
        <v>314</v>
      </c>
      <c r="C449" s="71" t="s">
        <v>316</v>
      </c>
      <c r="D449" s="71">
        <v>2747</v>
      </c>
    </row>
    <row r="450" spans="1:4" ht="15" thickBot="1" x14ac:dyDescent="0.4">
      <c r="A450" s="185" t="s">
        <v>282</v>
      </c>
      <c r="B450" s="70" t="s">
        <v>314</v>
      </c>
      <c r="C450" s="71" t="s">
        <v>316</v>
      </c>
      <c r="D450" s="71">
        <v>2748</v>
      </c>
    </row>
    <row r="451" spans="1:4" ht="15" thickBot="1" x14ac:dyDescent="0.4">
      <c r="A451" s="185" t="s">
        <v>282</v>
      </c>
      <c r="B451" s="70" t="s">
        <v>314</v>
      </c>
      <c r="C451" s="71" t="s">
        <v>317</v>
      </c>
      <c r="D451" s="71">
        <v>2719</v>
      </c>
    </row>
    <row r="452" spans="1:4" ht="15" thickBot="1" x14ac:dyDescent="0.4">
      <c r="A452" s="185" t="s">
        <v>282</v>
      </c>
      <c r="B452" s="70" t="s">
        <v>314</v>
      </c>
      <c r="C452" s="71" t="s">
        <v>318</v>
      </c>
      <c r="D452" s="71">
        <v>2713</v>
      </c>
    </row>
    <row r="453" spans="1:4" ht="15" thickBot="1" x14ac:dyDescent="0.4">
      <c r="A453" s="185" t="s">
        <v>282</v>
      </c>
      <c r="B453" s="70" t="s">
        <v>314</v>
      </c>
      <c r="C453" s="71" t="s">
        <v>319</v>
      </c>
      <c r="D453" s="71">
        <v>2738</v>
      </c>
    </row>
    <row r="454" spans="1:4" ht="15" thickBot="1" x14ac:dyDescent="0.4">
      <c r="A454" s="185" t="s">
        <v>282</v>
      </c>
      <c r="B454" s="70" t="s">
        <v>314</v>
      </c>
      <c r="C454" s="71" t="s">
        <v>320</v>
      </c>
      <c r="D454" s="71">
        <v>2739</v>
      </c>
    </row>
    <row r="455" spans="1:4" ht="15" thickBot="1" x14ac:dyDescent="0.4">
      <c r="A455" s="185" t="s">
        <v>282</v>
      </c>
      <c r="B455" s="70" t="s">
        <v>314</v>
      </c>
      <c r="C455" s="71" t="s">
        <v>314</v>
      </c>
      <c r="D455" s="71">
        <v>2740</v>
      </c>
    </row>
    <row r="456" spans="1:4" ht="15" thickBot="1" x14ac:dyDescent="0.4">
      <c r="A456" s="185" t="s">
        <v>282</v>
      </c>
      <c r="B456" s="70" t="s">
        <v>314</v>
      </c>
      <c r="C456" s="71" t="s">
        <v>314</v>
      </c>
      <c r="D456" s="71">
        <v>2741</v>
      </c>
    </row>
    <row r="457" spans="1:4" ht="15" thickBot="1" x14ac:dyDescent="0.4">
      <c r="A457" s="185" t="s">
        <v>282</v>
      </c>
      <c r="B457" s="70" t="s">
        <v>314</v>
      </c>
      <c r="C457" s="71" t="s">
        <v>314</v>
      </c>
      <c r="D457" s="71">
        <v>2742</v>
      </c>
    </row>
    <row r="458" spans="1:4" ht="15" thickBot="1" x14ac:dyDescent="0.4">
      <c r="A458" s="185" t="s">
        <v>282</v>
      </c>
      <c r="B458" s="70" t="s">
        <v>314</v>
      </c>
      <c r="C458" s="71" t="s">
        <v>314</v>
      </c>
      <c r="D458" s="71">
        <v>2744</v>
      </c>
    </row>
    <row r="459" spans="1:4" ht="15" thickBot="1" x14ac:dyDescent="0.4">
      <c r="A459" s="185" t="s">
        <v>282</v>
      </c>
      <c r="B459" s="70" t="s">
        <v>314</v>
      </c>
      <c r="C459" s="71" t="s">
        <v>314</v>
      </c>
      <c r="D459" s="71">
        <v>2745</v>
      </c>
    </row>
    <row r="460" spans="1:4" ht="15" thickBot="1" x14ac:dyDescent="0.4">
      <c r="A460" s="185" t="s">
        <v>282</v>
      </c>
      <c r="B460" s="70" t="s">
        <v>314</v>
      </c>
      <c r="C460" s="71" t="s">
        <v>314</v>
      </c>
      <c r="D460" s="71">
        <v>2746</v>
      </c>
    </row>
    <row r="461" spans="1:4" ht="15" thickBot="1" x14ac:dyDescent="0.4">
      <c r="A461" s="185" t="s">
        <v>282</v>
      </c>
      <c r="B461" s="70" t="s">
        <v>314</v>
      </c>
      <c r="C461" s="71" t="s">
        <v>321</v>
      </c>
      <c r="D461" s="71">
        <v>2770</v>
      </c>
    </row>
    <row r="462" spans="1:4" ht="15" thickBot="1" x14ac:dyDescent="0.4">
      <c r="A462" s="185" t="s">
        <v>282</v>
      </c>
      <c r="B462" s="70" t="s">
        <v>322</v>
      </c>
      <c r="C462" s="71" t="s">
        <v>323</v>
      </c>
      <c r="D462" s="71">
        <v>2535</v>
      </c>
    </row>
    <row r="463" spans="1:4" ht="15" thickBot="1" x14ac:dyDescent="0.4">
      <c r="A463" s="185" t="s">
        <v>282</v>
      </c>
      <c r="B463" s="70" t="s">
        <v>322</v>
      </c>
      <c r="C463" s="71" t="s">
        <v>323</v>
      </c>
      <c r="D463" s="71">
        <v>2552</v>
      </c>
    </row>
    <row r="464" spans="1:4" ht="15" thickBot="1" x14ac:dyDescent="0.4">
      <c r="A464" s="185" t="s">
        <v>282</v>
      </c>
      <c r="B464" s="70" t="s">
        <v>322</v>
      </c>
      <c r="C464" s="71" t="s">
        <v>324</v>
      </c>
      <c r="D464" s="71">
        <v>2539</v>
      </c>
    </row>
    <row r="465" spans="1:4" ht="15" thickBot="1" x14ac:dyDescent="0.4">
      <c r="A465" s="185" t="s">
        <v>282</v>
      </c>
      <c r="B465" s="70" t="s">
        <v>322</v>
      </c>
      <c r="C465" s="71" t="s">
        <v>322</v>
      </c>
      <c r="D465" s="71">
        <v>2557</v>
      </c>
    </row>
    <row r="466" spans="1:4" ht="15" thickBot="1" x14ac:dyDescent="0.4">
      <c r="A466" s="185" t="s">
        <v>282</v>
      </c>
      <c r="B466" s="70" t="s">
        <v>322</v>
      </c>
      <c r="C466" s="71" t="s">
        <v>325</v>
      </c>
      <c r="D466" s="71">
        <v>2568</v>
      </c>
    </row>
    <row r="467" spans="1:4" ht="15" thickBot="1" x14ac:dyDescent="0.4">
      <c r="A467" s="185" t="s">
        <v>282</v>
      </c>
      <c r="B467" s="70" t="s">
        <v>322</v>
      </c>
      <c r="C467" s="71" t="s">
        <v>325</v>
      </c>
      <c r="D467" s="71">
        <v>2573</v>
      </c>
    </row>
    <row r="468" spans="1:4" ht="15" thickBot="1" x14ac:dyDescent="0.4">
      <c r="A468" s="185" t="s">
        <v>282</v>
      </c>
      <c r="B468" s="70" t="s">
        <v>322</v>
      </c>
      <c r="C468" s="71" t="s">
        <v>326</v>
      </c>
      <c r="D468" s="71">
        <v>2575</v>
      </c>
    </row>
    <row r="469" spans="1:4" ht="15" thickBot="1" x14ac:dyDescent="0.4">
      <c r="A469" s="185" t="s">
        <v>282</v>
      </c>
      <c r="B469" s="70" t="s">
        <v>327</v>
      </c>
      <c r="C469" s="71" t="s">
        <v>328</v>
      </c>
      <c r="D469" s="71">
        <v>2631</v>
      </c>
    </row>
    <row r="470" spans="1:4" ht="15" thickBot="1" x14ac:dyDescent="0.4">
      <c r="A470" s="185" t="s">
        <v>282</v>
      </c>
      <c r="B470" s="70" t="s">
        <v>327</v>
      </c>
      <c r="C470" s="71" t="s">
        <v>329</v>
      </c>
      <c r="D470" s="71">
        <v>2633</v>
      </c>
    </row>
    <row r="471" spans="1:4" ht="15" thickBot="1" x14ac:dyDescent="0.4">
      <c r="A471" s="185" t="s">
        <v>282</v>
      </c>
      <c r="B471" s="70" t="s">
        <v>327</v>
      </c>
      <c r="C471" s="71" t="s">
        <v>329</v>
      </c>
      <c r="D471" s="71">
        <v>2650</v>
      </c>
    </row>
    <row r="472" spans="1:4" ht="15" thickBot="1" x14ac:dyDescent="0.4">
      <c r="A472" s="185" t="s">
        <v>282</v>
      </c>
      <c r="B472" s="70" t="s">
        <v>327</v>
      </c>
      <c r="C472" s="71" t="s">
        <v>329</v>
      </c>
      <c r="D472" s="71">
        <v>2659</v>
      </c>
    </row>
    <row r="473" spans="1:4" ht="15" thickBot="1" x14ac:dyDescent="0.4">
      <c r="A473" s="185" t="s">
        <v>282</v>
      </c>
      <c r="B473" s="70" t="s">
        <v>327</v>
      </c>
      <c r="C473" s="71" t="s">
        <v>329</v>
      </c>
      <c r="D473" s="71">
        <v>2669</v>
      </c>
    </row>
    <row r="474" spans="1:4" ht="15" thickBot="1" x14ac:dyDescent="0.4">
      <c r="A474" s="185" t="s">
        <v>282</v>
      </c>
      <c r="B474" s="70" t="s">
        <v>327</v>
      </c>
      <c r="C474" s="71" t="s">
        <v>330</v>
      </c>
      <c r="D474" s="71">
        <v>2638</v>
      </c>
    </row>
    <row r="475" spans="1:4" ht="15" thickBot="1" x14ac:dyDescent="0.4">
      <c r="A475" s="185" t="s">
        <v>282</v>
      </c>
      <c r="B475" s="70" t="s">
        <v>327</v>
      </c>
      <c r="C475" s="71" t="s">
        <v>330</v>
      </c>
      <c r="D475" s="71">
        <v>2639</v>
      </c>
    </row>
    <row r="476" spans="1:4" ht="15" thickBot="1" x14ac:dyDescent="0.4">
      <c r="A476" s="185" t="s">
        <v>282</v>
      </c>
      <c r="B476" s="70" t="s">
        <v>327</v>
      </c>
      <c r="C476" s="71" t="s">
        <v>330</v>
      </c>
      <c r="D476" s="71">
        <v>2641</v>
      </c>
    </row>
    <row r="477" spans="1:4" ht="15" thickBot="1" x14ac:dyDescent="0.4">
      <c r="A477" s="185" t="s">
        <v>282</v>
      </c>
      <c r="B477" s="70" t="s">
        <v>327</v>
      </c>
      <c r="C477" s="71" t="s">
        <v>330</v>
      </c>
      <c r="D477" s="71">
        <v>2660</v>
      </c>
    </row>
    <row r="478" spans="1:4" ht="15" thickBot="1" x14ac:dyDescent="0.4">
      <c r="A478" s="185" t="s">
        <v>282</v>
      </c>
      <c r="B478" s="70" t="s">
        <v>327</v>
      </c>
      <c r="C478" s="71" t="s">
        <v>330</v>
      </c>
      <c r="D478" s="71">
        <v>2670</v>
      </c>
    </row>
    <row r="479" spans="1:4" ht="15" thickBot="1" x14ac:dyDescent="0.4">
      <c r="A479" s="185" t="s">
        <v>282</v>
      </c>
      <c r="B479" s="70" t="s">
        <v>327</v>
      </c>
      <c r="C479" s="71" t="s">
        <v>331</v>
      </c>
      <c r="D479" s="71">
        <v>2642</v>
      </c>
    </row>
    <row r="480" spans="1:4" ht="15" thickBot="1" x14ac:dyDescent="0.4">
      <c r="A480" s="185" t="s">
        <v>282</v>
      </c>
      <c r="B480" s="70" t="s">
        <v>327</v>
      </c>
      <c r="C480" s="71" t="s">
        <v>331</v>
      </c>
      <c r="D480" s="71">
        <v>2651</v>
      </c>
    </row>
    <row r="481" spans="1:4" ht="15" thickBot="1" x14ac:dyDescent="0.4">
      <c r="A481" s="185" t="s">
        <v>282</v>
      </c>
      <c r="B481" s="70" t="s">
        <v>327</v>
      </c>
      <c r="C481" s="71" t="s">
        <v>332</v>
      </c>
      <c r="D481" s="71">
        <v>2645</v>
      </c>
    </row>
    <row r="482" spans="1:4" ht="15" thickBot="1" x14ac:dyDescent="0.4">
      <c r="A482" s="185" t="s">
        <v>282</v>
      </c>
      <c r="B482" s="70" t="s">
        <v>327</v>
      </c>
      <c r="C482" s="71" t="s">
        <v>332</v>
      </c>
      <c r="D482" s="71">
        <v>2646</v>
      </c>
    </row>
    <row r="483" spans="1:4" ht="15" thickBot="1" x14ac:dyDescent="0.4">
      <c r="A483" s="185" t="s">
        <v>282</v>
      </c>
      <c r="B483" s="70" t="s">
        <v>327</v>
      </c>
      <c r="C483" s="71" t="s">
        <v>332</v>
      </c>
      <c r="D483" s="71">
        <v>2661</v>
      </c>
    </row>
    <row r="484" spans="1:4" ht="15" thickBot="1" x14ac:dyDescent="0.4">
      <c r="A484" s="185" t="s">
        <v>282</v>
      </c>
      <c r="B484" s="70" t="s">
        <v>327</v>
      </c>
      <c r="C484" s="71" t="s">
        <v>332</v>
      </c>
      <c r="D484" s="71">
        <v>2671</v>
      </c>
    </row>
    <row r="485" spans="1:4" ht="15" thickBot="1" x14ac:dyDescent="0.4">
      <c r="A485" s="185" t="s">
        <v>282</v>
      </c>
      <c r="B485" s="70" t="s">
        <v>327</v>
      </c>
      <c r="C485" s="71" t="s">
        <v>327</v>
      </c>
      <c r="D485" s="71">
        <v>2643</v>
      </c>
    </row>
    <row r="486" spans="1:4" ht="15" thickBot="1" x14ac:dyDescent="0.4">
      <c r="A486" s="185" t="s">
        <v>282</v>
      </c>
      <c r="B486" s="70" t="s">
        <v>327</v>
      </c>
      <c r="C486" s="71" t="s">
        <v>327</v>
      </c>
      <c r="D486" s="71">
        <v>2653</v>
      </c>
    </row>
    <row r="487" spans="1:4" ht="15" thickBot="1" x14ac:dyDescent="0.4">
      <c r="A487" s="185" t="s">
        <v>282</v>
      </c>
      <c r="B487" s="70" t="s">
        <v>327</v>
      </c>
      <c r="C487" s="71" t="s">
        <v>327</v>
      </c>
      <c r="D487" s="71">
        <v>2662</v>
      </c>
    </row>
    <row r="488" spans="1:4" ht="15" thickBot="1" x14ac:dyDescent="0.4">
      <c r="A488" s="185" t="s">
        <v>282</v>
      </c>
      <c r="B488" s="70" t="s">
        <v>327</v>
      </c>
      <c r="C488" s="71" t="s">
        <v>333</v>
      </c>
      <c r="D488" s="71">
        <v>2657</v>
      </c>
    </row>
    <row r="489" spans="1:4" ht="15" thickBot="1" x14ac:dyDescent="0.4">
      <c r="A489" s="185" t="s">
        <v>282</v>
      </c>
      <c r="B489" s="70" t="s">
        <v>327</v>
      </c>
      <c r="C489" s="71" t="s">
        <v>334</v>
      </c>
      <c r="D489" s="71">
        <v>2652</v>
      </c>
    </row>
    <row r="490" spans="1:4" ht="15" thickBot="1" x14ac:dyDescent="0.4">
      <c r="A490" s="185" t="s">
        <v>282</v>
      </c>
      <c r="B490" s="70" t="s">
        <v>327</v>
      </c>
      <c r="C490" s="71" t="s">
        <v>334</v>
      </c>
      <c r="D490" s="71">
        <v>2666</v>
      </c>
    </row>
    <row r="491" spans="1:4" ht="15" thickBot="1" x14ac:dyDescent="0.4">
      <c r="A491" s="185" t="s">
        <v>282</v>
      </c>
      <c r="B491" s="70" t="s">
        <v>327</v>
      </c>
      <c r="C491" s="71" t="s">
        <v>335</v>
      </c>
      <c r="D491" s="71">
        <v>2663</v>
      </c>
    </row>
    <row r="492" spans="1:4" ht="15" thickBot="1" x14ac:dyDescent="0.4">
      <c r="A492" s="185" t="s">
        <v>282</v>
      </c>
      <c r="B492" s="70" t="s">
        <v>327</v>
      </c>
      <c r="C492" s="71" t="s">
        <v>335</v>
      </c>
      <c r="D492" s="71">
        <v>2667</v>
      </c>
    </row>
    <row r="493" spans="1:4" ht="15" thickBot="1" x14ac:dyDescent="0.4">
      <c r="A493" s="185" t="s">
        <v>282</v>
      </c>
      <c r="B493" s="70" t="s">
        <v>336</v>
      </c>
      <c r="C493" s="71" t="s">
        <v>337</v>
      </c>
      <c r="D493" s="71">
        <v>2330</v>
      </c>
    </row>
    <row r="494" spans="1:4" ht="15" thickBot="1" x14ac:dyDescent="0.4">
      <c r="A494" s="185" t="s">
        <v>282</v>
      </c>
      <c r="B494" s="70" t="s">
        <v>336</v>
      </c>
      <c r="C494" s="71" t="s">
        <v>337</v>
      </c>
      <c r="D494" s="71">
        <v>2355</v>
      </c>
    </row>
    <row r="495" spans="1:4" ht="15" thickBot="1" x14ac:dyDescent="0.4">
      <c r="A495" s="185" t="s">
        <v>282</v>
      </c>
      <c r="B495" s="70" t="s">
        <v>336</v>
      </c>
      <c r="C495" s="71" t="s">
        <v>337</v>
      </c>
      <c r="D495" s="71">
        <v>2366</v>
      </c>
    </row>
    <row r="496" spans="1:4" ht="15" thickBot="1" x14ac:dyDescent="0.4">
      <c r="A496" s="185" t="s">
        <v>282</v>
      </c>
      <c r="B496" s="70" t="s">
        <v>336</v>
      </c>
      <c r="C496" s="71" t="s">
        <v>338</v>
      </c>
      <c r="D496" s="71">
        <v>2331</v>
      </c>
    </row>
    <row r="497" spans="1:4" ht="15" thickBot="1" x14ac:dyDescent="0.4">
      <c r="A497" s="185" t="s">
        <v>282</v>
      </c>
      <c r="B497" s="70" t="s">
        <v>336</v>
      </c>
      <c r="C497" s="71" t="s">
        <v>338</v>
      </c>
      <c r="D497" s="71">
        <v>2332</v>
      </c>
    </row>
    <row r="498" spans="1:4" ht="15" thickBot="1" x14ac:dyDescent="0.4">
      <c r="A498" s="185" t="s">
        <v>282</v>
      </c>
      <c r="B498" s="70" t="s">
        <v>336</v>
      </c>
      <c r="C498" s="71" t="s">
        <v>339</v>
      </c>
      <c r="D498" s="71">
        <v>2338</v>
      </c>
    </row>
    <row r="499" spans="1:4" ht="15" thickBot="1" x14ac:dyDescent="0.4">
      <c r="A499" s="185" t="s">
        <v>282</v>
      </c>
      <c r="B499" s="70" t="s">
        <v>336</v>
      </c>
      <c r="C499" s="71" t="s">
        <v>340</v>
      </c>
      <c r="D499" s="71">
        <v>2339</v>
      </c>
    </row>
    <row r="500" spans="1:4" ht="15" thickBot="1" x14ac:dyDescent="0.4">
      <c r="A500" s="185" t="s">
        <v>282</v>
      </c>
      <c r="B500" s="70" t="s">
        <v>336</v>
      </c>
      <c r="C500" s="71" t="s">
        <v>340</v>
      </c>
      <c r="D500" s="71">
        <v>2340</v>
      </c>
    </row>
    <row r="501" spans="1:4" ht="15" thickBot="1" x14ac:dyDescent="0.4">
      <c r="A501" s="185" t="s">
        <v>282</v>
      </c>
      <c r="B501" s="70" t="s">
        <v>336</v>
      </c>
      <c r="C501" s="71" t="s">
        <v>341</v>
      </c>
      <c r="D501" s="71">
        <v>2341</v>
      </c>
    </row>
    <row r="502" spans="1:4" ht="15" thickBot="1" x14ac:dyDescent="0.4">
      <c r="A502" s="185" t="s">
        <v>282</v>
      </c>
      <c r="B502" s="70" t="s">
        <v>336</v>
      </c>
      <c r="C502" s="71" t="s">
        <v>341</v>
      </c>
      <c r="D502" s="71">
        <v>2350</v>
      </c>
    </row>
    <row r="503" spans="1:4" ht="15" thickBot="1" x14ac:dyDescent="0.4">
      <c r="A503" s="185" t="s">
        <v>282</v>
      </c>
      <c r="B503" s="70" t="s">
        <v>336</v>
      </c>
      <c r="C503" s="71" t="s">
        <v>342</v>
      </c>
      <c r="D503" s="71">
        <v>2327</v>
      </c>
    </row>
    <row r="504" spans="1:4" ht="15" thickBot="1" x14ac:dyDescent="0.4">
      <c r="A504" s="185" t="s">
        <v>282</v>
      </c>
      <c r="B504" s="70" t="s">
        <v>336</v>
      </c>
      <c r="C504" s="71" t="s">
        <v>343</v>
      </c>
      <c r="D504" s="71">
        <v>2364</v>
      </c>
    </row>
    <row r="505" spans="1:4" ht="15" thickBot="1" x14ac:dyDescent="0.4">
      <c r="A505" s="185" t="s">
        <v>282</v>
      </c>
      <c r="B505" s="70" t="s">
        <v>336</v>
      </c>
      <c r="C505" s="71" t="s">
        <v>344</v>
      </c>
      <c r="D505" s="71">
        <v>2020</v>
      </c>
    </row>
    <row r="506" spans="1:4" ht="15" thickBot="1" x14ac:dyDescent="0.4">
      <c r="A506" s="185" t="s">
        <v>282</v>
      </c>
      <c r="B506" s="70" t="s">
        <v>336</v>
      </c>
      <c r="C506" s="71" t="s">
        <v>344</v>
      </c>
      <c r="D506" s="71">
        <v>2041</v>
      </c>
    </row>
    <row r="507" spans="1:4" ht="15" thickBot="1" x14ac:dyDescent="0.4">
      <c r="A507" s="185" t="s">
        <v>282</v>
      </c>
      <c r="B507" s="70" t="s">
        <v>336</v>
      </c>
      <c r="C507" s="71" t="s">
        <v>344</v>
      </c>
      <c r="D507" s="71">
        <v>2050</v>
      </c>
    </row>
    <row r="508" spans="1:4" ht="15" thickBot="1" x14ac:dyDescent="0.4">
      <c r="A508" s="185" t="s">
        <v>282</v>
      </c>
      <c r="B508" s="70" t="s">
        <v>336</v>
      </c>
      <c r="C508" s="71" t="s">
        <v>344</v>
      </c>
      <c r="D508" s="71">
        <v>2051</v>
      </c>
    </row>
    <row r="509" spans="1:4" ht="15" thickBot="1" x14ac:dyDescent="0.4">
      <c r="A509" s="185" t="s">
        <v>282</v>
      </c>
      <c r="B509" s="70" t="s">
        <v>336</v>
      </c>
      <c r="C509" s="71" t="s">
        <v>344</v>
      </c>
      <c r="D509" s="71">
        <v>2059</v>
      </c>
    </row>
    <row r="510" spans="1:4" ht="15" thickBot="1" x14ac:dyDescent="0.4">
      <c r="A510" s="185" t="s">
        <v>282</v>
      </c>
      <c r="B510" s="70" t="s">
        <v>336</v>
      </c>
      <c r="C510" s="71" t="s">
        <v>344</v>
      </c>
      <c r="D510" s="71">
        <v>2065</v>
      </c>
    </row>
    <row r="511" spans="1:4" ht="15" thickBot="1" x14ac:dyDescent="0.4">
      <c r="A511" s="185" t="s">
        <v>282</v>
      </c>
      <c r="B511" s="70" t="s">
        <v>336</v>
      </c>
      <c r="C511" s="71" t="s">
        <v>344</v>
      </c>
      <c r="D511" s="71">
        <v>2345</v>
      </c>
    </row>
    <row r="512" spans="1:4" ht="15" thickBot="1" x14ac:dyDescent="0.4">
      <c r="A512" s="185" t="s">
        <v>282</v>
      </c>
      <c r="B512" s="70" t="s">
        <v>336</v>
      </c>
      <c r="C512" s="71" t="s">
        <v>345</v>
      </c>
      <c r="D512" s="71">
        <v>2358</v>
      </c>
    </row>
    <row r="513" spans="1:4" ht="15" thickBot="1" x14ac:dyDescent="0.4">
      <c r="A513" s="185" t="s">
        <v>282</v>
      </c>
      <c r="B513" s="70" t="s">
        <v>336</v>
      </c>
      <c r="C513" s="71" t="s">
        <v>345</v>
      </c>
      <c r="D513" s="71">
        <v>2359</v>
      </c>
    </row>
    <row r="514" spans="1:4" ht="15" thickBot="1" x14ac:dyDescent="0.4">
      <c r="A514" s="185" t="s">
        <v>282</v>
      </c>
      <c r="B514" s="70" t="s">
        <v>336</v>
      </c>
      <c r="C514" s="71" t="s">
        <v>336</v>
      </c>
      <c r="D514" s="71">
        <v>2360</v>
      </c>
    </row>
    <row r="515" spans="1:4" ht="15" thickBot="1" x14ac:dyDescent="0.4">
      <c r="A515" s="185" t="s">
        <v>282</v>
      </c>
      <c r="B515" s="70" t="s">
        <v>336</v>
      </c>
      <c r="C515" s="71" t="s">
        <v>336</v>
      </c>
      <c r="D515" s="71">
        <v>2361</v>
      </c>
    </row>
    <row r="516" spans="1:4" ht="15" thickBot="1" x14ac:dyDescent="0.4">
      <c r="A516" s="185" t="s">
        <v>282</v>
      </c>
      <c r="B516" s="70" t="s">
        <v>336</v>
      </c>
      <c r="C516" s="71" t="s">
        <v>336</v>
      </c>
      <c r="D516" s="71">
        <v>2362</v>
      </c>
    </row>
    <row r="517" spans="1:4" ht="15" thickBot="1" x14ac:dyDescent="0.4">
      <c r="A517" s="185" t="s">
        <v>282</v>
      </c>
      <c r="B517" s="70" t="s">
        <v>336</v>
      </c>
      <c r="C517" s="71" t="s">
        <v>336</v>
      </c>
      <c r="D517" s="71">
        <v>2381</v>
      </c>
    </row>
    <row r="518" spans="1:4" ht="15" thickBot="1" x14ac:dyDescent="0.4">
      <c r="A518" s="185" t="s">
        <v>282</v>
      </c>
      <c r="B518" s="70" t="s">
        <v>336</v>
      </c>
      <c r="C518" s="71" t="s">
        <v>346</v>
      </c>
      <c r="D518" s="71">
        <v>2367</v>
      </c>
    </row>
    <row r="519" spans="1:4" ht="15" thickBot="1" x14ac:dyDescent="0.4">
      <c r="A519" s="185" t="s">
        <v>282</v>
      </c>
      <c r="B519" s="70" t="s">
        <v>336</v>
      </c>
      <c r="C519" s="71" t="s">
        <v>109</v>
      </c>
      <c r="D519" s="71">
        <v>2047</v>
      </c>
    </row>
    <row r="520" spans="1:4" ht="15" thickBot="1" x14ac:dyDescent="0.4">
      <c r="A520" s="185" t="s">
        <v>282</v>
      </c>
      <c r="B520" s="70" t="s">
        <v>347</v>
      </c>
      <c r="C520" s="71" t="s">
        <v>348</v>
      </c>
      <c r="D520" s="71">
        <v>2779</v>
      </c>
    </row>
    <row r="521" spans="1:4" ht="15" thickBot="1" x14ac:dyDescent="0.4">
      <c r="A521" s="185" t="s">
        <v>282</v>
      </c>
      <c r="B521" s="70" t="s">
        <v>347</v>
      </c>
      <c r="C521" s="71" t="s">
        <v>349</v>
      </c>
      <c r="D521" s="71">
        <v>2715</v>
      </c>
    </row>
    <row r="522" spans="1:4" ht="15" thickBot="1" x14ac:dyDescent="0.4">
      <c r="A522" s="185" t="s">
        <v>282</v>
      </c>
      <c r="B522" s="70" t="s">
        <v>347</v>
      </c>
      <c r="C522" s="71" t="s">
        <v>349</v>
      </c>
      <c r="D522" s="71">
        <v>2764</v>
      </c>
    </row>
    <row r="523" spans="1:4" ht="15" thickBot="1" x14ac:dyDescent="0.4">
      <c r="A523" s="185" t="s">
        <v>282</v>
      </c>
      <c r="B523" s="70" t="s">
        <v>347</v>
      </c>
      <c r="C523" s="71" t="s">
        <v>350</v>
      </c>
      <c r="D523" s="71">
        <v>2347</v>
      </c>
    </row>
    <row r="524" spans="1:4" ht="15" thickBot="1" x14ac:dyDescent="0.4">
      <c r="A524" s="185" t="s">
        <v>282</v>
      </c>
      <c r="B524" s="70" t="s">
        <v>347</v>
      </c>
      <c r="C524" s="71" t="s">
        <v>351</v>
      </c>
      <c r="D524" s="71">
        <v>2346</v>
      </c>
    </row>
    <row r="525" spans="1:4" ht="15" thickBot="1" x14ac:dyDescent="0.4">
      <c r="A525" s="185" t="s">
        <v>282</v>
      </c>
      <c r="B525" s="70" t="s">
        <v>347</v>
      </c>
      <c r="C525" s="71" t="s">
        <v>351</v>
      </c>
      <c r="D525" s="71">
        <v>2348</v>
      </c>
    </row>
    <row r="526" spans="1:4" ht="15" thickBot="1" x14ac:dyDescent="0.4">
      <c r="A526" s="185" t="s">
        <v>282</v>
      </c>
      <c r="B526" s="70" t="s">
        <v>347</v>
      </c>
      <c r="C526" s="71" t="s">
        <v>351</v>
      </c>
      <c r="D526" s="71">
        <v>2349</v>
      </c>
    </row>
    <row r="527" spans="1:4" ht="15" thickBot="1" x14ac:dyDescent="0.4">
      <c r="A527" s="185" t="s">
        <v>282</v>
      </c>
      <c r="B527" s="70" t="s">
        <v>347</v>
      </c>
      <c r="C527" s="71" t="s">
        <v>352</v>
      </c>
      <c r="D527" s="71">
        <v>2767</v>
      </c>
    </row>
    <row r="528" spans="1:4" ht="15" thickBot="1" x14ac:dyDescent="0.4">
      <c r="A528" s="185" t="s">
        <v>282</v>
      </c>
      <c r="B528" s="70" t="s">
        <v>347</v>
      </c>
      <c r="C528" s="71" t="s">
        <v>352</v>
      </c>
      <c r="D528" s="71">
        <v>2768</v>
      </c>
    </row>
    <row r="529" spans="1:4" ht="15" thickBot="1" x14ac:dyDescent="0.4">
      <c r="A529" s="185" t="s">
        <v>282</v>
      </c>
      <c r="B529" s="70" t="s">
        <v>347</v>
      </c>
      <c r="C529" s="71" t="s">
        <v>353</v>
      </c>
      <c r="D529" s="71">
        <v>2769</v>
      </c>
    </row>
    <row r="530" spans="1:4" ht="15" thickBot="1" x14ac:dyDescent="0.4">
      <c r="A530" s="185" t="s">
        <v>282</v>
      </c>
      <c r="B530" s="70" t="s">
        <v>347</v>
      </c>
      <c r="C530" s="71" t="s">
        <v>354</v>
      </c>
      <c r="D530" s="71">
        <v>2771</v>
      </c>
    </row>
    <row r="531" spans="1:4" ht="15" thickBot="1" x14ac:dyDescent="0.4">
      <c r="A531" s="185" t="s">
        <v>282</v>
      </c>
      <c r="B531" s="70" t="s">
        <v>347</v>
      </c>
      <c r="C531" s="71" t="s">
        <v>347</v>
      </c>
      <c r="D531" s="71">
        <v>2718</v>
      </c>
    </row>
    <row r="532" spans="1:4" ht="15" thickBot="1" x14ac:dyDescent="0.4">
      <c r="A532" s="185" t="s">
        <v>282</v>
      </c>
      <c r="B532" s="70" t="s">
        <v>347</v>
      </c>
      <c r="C532" s="71" t="s">
        <v>347</v>
      </c>
      <c r="D532" s="71">
        <v>2780</v>
      </c>
    </row>
    <row r="533" spans="1:4" ht="15" thickBot="1" x14ac:dyDescent="0.4">
      <c r="A533" s="185" t="s">
        <v>282</v>
      </c>
      <c r="B533" s="70" t="s">
        <v>355</v>
      </c>
      <c r="C533" s="71" t="s">
        <v>355</v>
      </c>
      <c r="D533" s="71">
        <v>2538</v>
      </c>
    </row>
    <row r="534" spans="1:4" ht="15" thickBot="1" x14ac:dyDescent="0.4">
      <c r="A534" s="185" t="s">
        <v>282</v>
      </c>
      <c r="B534" s="70" t="s">
        <v>355</v>
      </c>
      <c r="C534" s="71" t="s">
        <v>355</v>
      </c>
      <c r="D534" s="71">
        <v>2558</v>
      </c>
    </row>
    <row r="535" spans="1:4" ht="15" thickBot="1" x14ac:dyDescent="0.4">
      <c r="A535" s="185" t="s">
        <v>282</v>
      </c>
      <c r="B535" s="70" t="s">
        <v>355</v>
      </c>
      <c r="C535" s="71" t="s">
        <v>355</v>
      </c>
      <c r="D535" s="71">
        <v>2571</v>
      </c>
    </row>
    <row r="536" spans="1:4" ht="15" thickBot="1" x14ac:dyDescent="0.4">
      <c r="A536" s="185" t="s">
        <v>282</v>
      </c>
      <c r="B536" s="70" t="s">
        <v>355</v>
      </c>
      <c r="C536" s="71" t="s">
        <v>355</v>
      </c>
      <c r="D536" s="71">
        <v>2576</v>
      </c>
    </row>
    <row r="537" spans="1:4" ht="15" thickBot="1" x14ac:dyDescent="0.4">
      <c r="A537" s="185" t="s">
        <v>356</v>
      </c>
      <c r="B537" s="70" t="s">
        <v>357</v>
      </c>
      <c r="C537" s="71" t="s">
        <v>357</v>
      </c>
      <c r="D537" s="71">
        <v>1220</v>
      </c>
    </row>
    <row r="538" spans="1:4" ht="15" thickBot="1" x14ac:dyDescent="0.4">
      <c r="A538" s="185" t="s">
        <v>356</v>
      </c>
      <c r="B538" s="70" t="s">
        <v>357</v>
      </c>
      <c r="C538" s="71" t="s">
        <v>358</v>
      </c>
      <c r="D538" s="71">
        <v>1225</v>
      </c>
    </row>
    <row r="539" spans="1:4" ht="15" thickBot="1" x14ac:dyDescent="0.4">
      <c r="A539" s="185" t="s">
        <v>356</v>
      </c>
      <c r="B539" s="70" t="s">
        <v>357</v>
      </c>
      <c r="C539" s="71" t="s">
        <v>359</v>
      </c>
      <c r="D539" s="71">
        <v>1343</v>
      </c>
    </row>
    <row r="540" spans="1:4" ht="15" thickBot="1" x14ac:dyDescent="0.4">
      <c r="A540" s="185" t="s">
        <v>356</v>
      </c>
      <c r="B540" s="70" t="s">
        <v>357</v>
      </c>
      <c r="C540" s="71" t="s">
        <v>360</v>
      </c>
      <c r="D540" s="71">
        <v>1237</v>
      </c>
    </row>
    <row r="541" spans="1:4" ht="15" thickBot="1" x14ac:dyDescent="0.4">
      <c r="A541" s="185" t="s">
        <v>356</v>
      </c>
      <c r="B541" s="70" t="s">
        <v>357</v>
      </c>
      <c r="C541" s="71" t="s">
        <v>361</v>
      </c>
      <c r="D541" s="71">
        <v>1350</v>
      </c>
    </row>
    <row r="542" spans="1:4" ht="15" thickBot="1" x14ac:dyDescent="0.4">
      <c r="A542" s="185" t="s">
        <v>356</v>
      </c>
      <c r="B542" s="70" t="s">
        <v>357</v>
      </c>
      <c r="C542" s="71" t="s">
        <v>362</v>
      </c>
      <c r="D542" s="71">
        <v>1247</v>
      </c>
    </row>
    <row r="543" spans="1:4" ht="15" thickBot="1" x14ac:dyDescent="0.4">
      <c r="A543" s="185" t="s">
        <v>356</v>
      </c>
      <c r="B543" s="70" t="s">
        <v>357</v>
      </c>
      <c r="C543" s="71" t="s">
        <v>363</v>
      </c>
      <c r="D543" s="71">
        <v>1256</v>
      </c>
    </row>
    <row r="544" spans="1:4" ht="15" thickBot="1" x14ac:dyDescent="0.4">
      <c r="A544" s="185" t="s">
        <v>356</v>
      </c>
      <c r="B544" s="70" t="s">
        <v>357</v>
      </c>
      <c r="C544" s="71" t="s">
        <v>364</v>
      </c>
      <c r="D544" s="71">
        <v>1267</v>
      </c>
    </row>
    <row r="545" spans="1:4" ht="15" thickBot="1" x14ac:dyDescent="0.4">
      <c r="A545" s="185" t="s">
        <v>356</v>
      </c>
      <c r="B545" s="70" t="s">
        <v>357</v>
      </c>
      <c r="C545" s="71" t="s">
        <v>365</v>
      </c>
      <c r="D545" s="71">
        <v>1270</v>
      </c>
    </row>
    <row r="546" spans="1:4" ht="15" thickBot="1" x14ac:dyDescent="0.4">
      <c r="A546" s="185" t="s">
        <v>356</v>
      </c>
      <c r="B546" s="70" t="s">
        <v>366</v>
      </c>
      <c r="C546" s="71" t="s">
        <v>367</v>
      </c>
      <c r="D546" s="71">
        <v>1330</v>
      </c>
    </row>
    <row r="547" spans="1:4" ht="15" thickBot="1" x14ac:dyDescent="0.4">
      <c r="A547" s="185" t="s">
        <v>356</v>
      </c>
      <c r="B547" s="70" t="s">
        <v>366</v>
      </c>
      <c r="C547" s="71" t="s">
        <v>368</v>
      </c>
      <c r="D547" s="71">
        <v>1337</v>
      </c>
    </row>
    <row r="548" spans="1:4" ht="15" thickBot="1" x14ac:dyDescent="0.4">
      <c r="A548" s="185" t="s">
        <v>356</v>
      </c>
      <c r="B548" s="70" t="s">
        <v>366</v>
      </c>
      <c r="C548" s="71" t="s">
        <v>369</v>
      </c>
      <c r="D548" s="71">
        <v>1338</v>
      </c>
    </row>
    <row r="549" spans="1:4" ht="15" thickBot="1" x14ac:dyDescent="0.4">
      <c r="A549" s="185" t="s">
        <v>356</v>
      </c>
      <c r="B549" s="70" t="s">
        <v>366</v>
      </c>
      <c r="C549" s="71" t="s">
        <v>370</v>
      </c>
      <c r="D549" s="71">
        <v>1339</v>
      </c>
    </row>
    <row r="550" spans="1:4" ht="15" thickBot="1" x14ac:dyDescent="0.4">
      <c r="A550" s="185" t="s">
        <v>356</v>
      </c>
      <c r="B550" s="70" t="s">
        <v>366</v>
      </c>
      <c r="C550" s="71" t="s">
        <v>371</v>
      </c>
      <c r="D550" s="71">
        <v>1340</v>
      </c>
    </row>
    <row r="551" spans="1:4" ht="15" thickBot="1" x14ac:dyDescent="0.4">
      <c r="A551" s="185" t="s">
        <v>356</v>
      </c>
      <c r="B551" s="70" t="s">
        <v>366</v>
      </c>
      <c r="C551" s="71" t="s">
        <v>372</v>
      </c>
      <c r="D551" s="71">
        <v>1341</v>
      </c>
    </row>
    <row r="552" spans="1:4" ht="15" thickBot="1" x14ac:dyDescent="0.4">
      <c r="A552" s="185" t="s">
        <v>356</v>
      </c>
      <c r="B552" s="70" t="s">
        <v>366</v>
      </c>
      <c r="C552" s="71" t="s">
        <v>373</v>
      </c>
      <c r="D552" s="71">
        <v>1342</v>
      </c>
    </row>
    <row r="553" spans="1:4" ht="15" thickBot="1" x14ac:dyDescent="0.4">
      <c r="A553" s="185" t="s">
        <v>356</v>
      </c>
      <c r="B553" s="70" t="s">
        <v>366</v>
      </c>
      <c r="C553" s="71" t="s">
        <v>373</v>
      </c>
      <c r="D553" s="71">
        <v>1373</v>
      </c>
    </row>
    <row r="554" spans="1:4" ht="15" thickBot="1" x14ac:dyDescent="0.4">
      <c r="A554" s="185" t="s">
        <v>356</v>
      </c>
      <c r="B554" s="70" t="s">
        <v>366</v>
      </c>
      <c r="C554" s="71" t="s">
        <v>374</v>
      </c>
      <c r="D554" s="71">
        <v>1344</v>
      </c>
    </row>
    <row r="555" spans="1:4" ht="15" thickBot="1" x14ac:dyDescent="0.4">
      <c r="A555" s="185" t="s">
        <v>356</v>
      </c>
      <c r="B555" s="70" t="s">
        <v>366</v>
      </c>
      <c r="C555" s="71" t="s">
        <v>375</v>
      </c>
      <c r="D555" s="71">
        <v>1376</v>
      </c>
    </row>
    <row r="556" spans="1:4" ht="15" thickBot="1" x14ac:dyDescent="0.4">
      <c r="A556" s="185" t="s">
        <v>356</v>
      </c>
      <c r="B556" s="70" t="s">
        <v>366</v>
      </c>
      <c r="C556" s="71" t="s">
        <v>366</v>
      </c>
      <c r="D556" s="71">
        <v>1301</v>
      </c>
    </row>
    <row r="557" spans="1:4" ht="15" thickBot="1" x14ac:dyDescent="0.4">
      <c r="A557" s="185" t="s">
        <v>356</v>
      </c>
      <c r="B557" s="70" t="s">
        <v>366</v>
      </c>
      <c r="C557" s="71" t="s">
        <v>366</v>
      </c>
      <c r="D557" s="71">
        <v>1302</v>
      </c>
    </row>
    <row r="558" spans="1:4" ht="15" thickBot="1" x14ac:dyDescent="0.4">
      <c r="A558" s="185" t="s">
        <v>356</v>
      </c>
      <c r="B558" s="70" t="s">
        <v>366</v>
      </c>
      <c r="C558" s="71" t="s">
        <v>376</v>
      </c>
      <c r="D558" s="71">
        <v>1346</v>
      </c>
    </row>
    <row r="559" spans="1:4" ht="15" thickBot="1" x14ac:dyDescent="0.4">
      <c r="A559" s="185" t="s">
        <v>356</v>
      </c>
      <c r="B559" s="70" t="s">
        <v>366</v>
      </c>
      <c r="C559" s="71" t="s">
        <v>377</v>
      </c>
      <c r="D559" s="71">
        <v>1054</v>
      </c>
    </row>
    <row r="560" spans="1:4" ht="15" thickBot="1" x14ac:dyDescent="0.4">
      <c r="A560" s="185" t="s">
        <v>356</v>
      </c>
      <c r="B560" s="70" t="s">
        <v>366</v>
      </c>
      <c r="C560" s="71" t="s">
        <v>378</v>
      </c>
      <c r="D560" s="71">
        <v>1347</v>
      </c>
    </row>
    <row r="561" spans="1:4" ht="15" thickBot="1" x14ac:dyDescent="0.4">
      <c r="A561" s="185" t="s">
        <v>356</v>
      </c>
      <c r="B561" s="70" t="s">
        <v>366</v>
      </c>
      <c r="C561" s="71" t="s">
        <v>378</v>
      </c>
      <c r="D561" s="71">
        <v>1349</v>
      </c>
    </row>
    <row r="562" spans="1:4" ht="15" thickBot="1" x14ac:dyDescent="0.4">
      <c r="A562" s="185" t="s">
        <v>356</v>
      </c>
      <c r="B562" s="70" t="s">
        <v>366</v>
      </c>
      <c r="C562" s="71" t="s">
        <v>378</v>
      </c>
      <c r="D562" s="71">
        <v>1351</v>
      </c>
    </row>
    <row r="563" spans="1:4" ht="15" thickBot="1" x14ac:dyDescent="0.4">
      <c r="A563" s="185" t="s">
        <v>356</v>
      </c>
      <c r="B563" s="70" t="s">
        <v>366</v>
      </c>
      <c r="C563" s="71" t="s">
        <v>379</v>
      </c>
      <c r="D563" s="71">
        <v>1354</v>
      </c>
    </row>
    <row r="564" spans="1:4" ht="15" thickBot="1" x14ac:dyDescent="0.4">
      <c r="A564" s="185" t="s">
        <v>356</v>
      </c>
      <c r="B564" s="70" t="s">
        <v>366</v>
      </c>
      <c r="C564" s="71" t="s">
        <v>379</v>
      </c>
      <c r="D564" s="71">
        <v>1360</v>
      </c>
    </row>
    <row r="565" spans="1:4" ht="15" thickBot="1" x14ac:dyDescent="0.4">
      <c r="A565" s="185" t="s">
        <v>356</v>
      </c>
      <c r="B565" s="70" t="s">
        <v>366</v>
      </c>
      <c r="C565" s="71" t="s">
        <v>380</v>
      </c>
      <c r="D565" s="71">
        <v>1367</v>
      </c>
    </row>
    <row r="566" spans="1:4" ht="15" thickBot="1" x14ac:dyDescent="0.4">
      <c r="A566" s="185" t="s">
        <v>356</v>
      </c>
      <c r="B566" s="70" t="s">
        <v>366</v>
      </c>
      <c r="C566" s="71" t="s">
        <v>381</v>
      </c>
      <c r="D566" s="71">
        <v>1370</v>
      </c>
    </row>
    <row r="567" spans="1:4" ht="15" thickBot="1" x14ac:dyDescent="0.4">
      <c r="A567" s="185" t="s">
        <v>356</v>
      </c>
      <c r="B567" s="70" t="s">
        <v>366</v>
      </c>
      <c r="C567" s="71" t="s">
        <v>382</v>
      </c>
      <c r="D567" s="71">
        <v>1072</v>
      </c>
    </row>
    <row r="568" spans="1:4" ht="15" thickBot="1" x14ac:dyDescent="0.4">
      <c r="A568" s="185" t="s">
        <v>356</v>
      </c>
      <c r="B568" s="70" t="s">
        <v>366</v>
      </c>
      <c r="C568" s="71" t="s">
        <v>383</v>
      </c>
      <c r="D568" s="71">
        <v>1375</v>
      </c>
    </row>
    <row r="569" spans="1:4" ht="15" thickBot="1" x14ac:dyDescent="0.4">
      <c r="A569" s="185" t="s">
        <v>356</v>
      </c>
      <c r="B569" s="70" t="s">
        <v>366</v>
      </c>
      <c r="C569" s="71" t="s">
        <v>384</v>
      </c>
      <c r="D569" s="71">
        <v>1379</v>
      </c>
    </row>
    <row r="570" spans="1:4" ht="15" thickBot="1" x14ac:dyDescent="0.4">
      <c r="A570" s="185" t="s">
        <v>356</v>
      </c>
      <c r="B570" s="70" t="s">
        <v>366</v>
      </c>
      <c r="C570" s="71" t="s">
        <v>384</v>
      </c>
      <c r="D570" s="71">
        <v>1380</v>
      </c>
    </row>
    <row r="571" spans="1:4" ht="15" thickBot="1" x14ac:dyDescent="0.4">
      <c r="A571" s="185" t="s">
        <v>356</v>
      </c>
      <c r="B571" s="70" t="s">
        <v>385</v>
      </c>
      <c r="C571" s="71" t="s">
        <v>386</v>
      </c>
      <c r="D571" s="71">
        <v>1007</v>
      </c>
    </row>
    <row r="572" spans="1:4" ht="15" thickBot="1" x14ac:dyDescent="0.4">
      <c r="A572" s="185" t="s">
        <v>356</v>
      </c>
      <c r="B572" s="70" t="s">
        <v>385</v>
      </c>
      <c r="C572" s="71" t="s">
        <v>387</v>
      </c>
      <c r="D572" s="71">
        <v>1033</v>
      </c>
    </row>
    <row r="573" spans="1:4" ht="15" thickBot="1" x14ac:dyDescent="0.4">
      <c r="A573" s="185" t="s">
        <v>356</v>
      </c>
      <c r="B573" s="70" t="s">
        <v>385</v>
      </c>
      <c r="C573" s="71" t="s">
        <v>385</v>
      </c>
      <c r="D573" s="71">
        <v>1040</v>
      </c>
    </row>
    <row r="574" spans="1:4" ht="15" thickBot="1" x14ac:dyDescent="0.4">
      <c r="A574" s="185" t="s">
        <v>356</v>
      </c>
      <c r="B574" s="70" t="s">
        <v>385</v>
      </c>
      <c r="C574" s="71" t="s">
        <v>385</v>
      </c>
      <c r="D574" s="71">
        <v>1041</v>
      </c>
    </row>
    <row r="575" spans="1:4" ht="15" thickBot="1" x14ac:dyDescent="0.4">
      <c r="A575" s="185" t="s">
        <v>356</v>
      </c>
      <c r="B575" s="70" t="s">
        <v>385</v>
      </c>
      <c r="C575" s="71" t="s">
        <v>388</v>
      </c>
      <c r="D575" s="71">
        <v>1075</v>
      </c>
    </row>
    <row r="576" spans="1:4" ht="15" thickBot="1" x14ac:dyDescent="0.4">
      <c r="A576" s="185" t="s">
        <v>356</v>
      </c>
      <c r="B576" s="70" t="s">
        <v>385</v>
      </c>
      <c r="C576" s="71" t="s">
        <v>389</v>
      </c>
      <c r="D576" s="71">
        <v>1073</v>
      </c>
    </row>
    <row r="577" spans="1:4" ht="15" thickBot="1" x14ac:dyDescent="0.4">
      <c r="A577" s="185" t="s">
        <v>356</v>
      </c>
      <c r="B577" s="70" t="s">
        <v>390</v>
      </c>
      <c r="C577" s="71" t="s">
        <v>391</v>
      </c>
      <c r="D577" s="71">
        <v>1003</v>
      </c>
    </row>
    <row r="578" spans="1:4" ht="15" thickBot="1" x14ac:dyDescent="0.4">
      <c r="A578" s="185" t="s">
        <v>356</v>
      </c>
      <c r="B578" s="70" t="s">
        <v>390</v>
      </c>
      <c r="C578" s="71" t="s">
        <v>391</v>
      </c>
      <c r="D578" s="71">
        <v>1004</v>
      </c>
    </row>
    <row r="579" spans="1:4" ht="15" thickBot="1" x14ac:dyDescent="0.4">
      <c r="A579" s="185" t="s">
        <v>356</v>
      </c>
      <c r="B579" s="70" t="s">
        <v>390</v>
      </c>
      <c r="C579" s="71" t="s">
        <v>391</v>
      </c>
      <c r="D579" s="71">
        <v>1059</v>
      </c>
    </row>
    <row r="580" spans="1:4" ht="15" thickBot="1" x14ac:dyDescent="0.4">
      <c r="A580" s="185" t="s">
        <v>356</v>
      </c>
      <c r="B580" s="70" t="s">
        <v>390</v>
      </c>
      <c r="C580" s="71" t="s">
        <v>392</v>
      </c>
      <c r="D580" s="71">
        <v>1012</v>
      </c>
    </row>
    <row r="581" spans="1:4" ht="15" thickBot="1" x14ac:dyDescent="0.4">
      <c r="A581" s="185" t="s">
        <v>356</v>
      </c>
      <c r="B581" s="70" t="s">
        <v>390</v>
      </c>
      <c r="C581" s="71" t="s">
        <v>392</v>
      </c>
      <c r="D581" s="71">
        <v>1084</v>
      </c>
    </row>
    <row r="582" spans="1:4" ht="15" thickBot="1" x14ac:dyDescent="0.4">
      <c r="A582" s="185" t="s">
        <v>356</v>
      </c>
      <c r="B582" s="70" t="s">
        <v>390</v>
      </c>
      <c r="C582" s="71" t="s">
        <v>393</v>
      </c>
      <c r="D582" s="71">
        <v>1026</v>
      </c>
    </row>
    <row r="583" spans="1:4" ht="15" thickBot="1" x14ac:dyDescent="0.4">
      <c r="A583" s="185" t="s">
        <v>356</v>
      </c>
      <c r="B583" s="70" t="s">
        <v>390</v>
      </c>
      <c r="C583" s="71" t="s">
        <v>394</v>
      </c>
      <c r="D583" s="71">
        <v>1027</v>
      </c>
    </row>
    <row r="584" spans="1:4" ht="15" thickBot="1" x14ac:dyDescent="0.4">
      <c r="A584" s="185" t="s">
        <v>356</v>
      </c>
      <c r="B584" s="70" t="s">
        <v>390</v>
      </c>
      <c r="C584" s="71" t="s">
        <v>395</v>
      </c>
      <c r="D584" s="71">
        <v>1032</v>
      </c>
    </row>
    <row r="585" spans="1:4" ht="15" thickBot="1" x14ac:dyDescent="0.4">
      <c r="A585" s="185" t="s">
        <v>356</v>
      </c>
      <c r="B585" s="70" t="s">
        <v>390</v>
      </c>
      <c r="C585" s="71" t="s">
        <v>396</v>
      </c>
      <c r="D585" s="71">
        <v>1035</v>
      </c>
    </row>
    <row r="586" spans="1:4" ht="15" thickBot="1" x14ac:dyDescent="0.4">
      <c r="A586" s="185" t="s">
        <v>356</v>
      </c>
      <c r="B586" s="70" t="s">
        <v>390</v>
      </c>
      <c r="C586" s="71" t="s">
        <v>397</v>
      </c>
      <c r="D586" s="71">
        <v>1038</v>
      </c>
    </row>
    <row r="587" spans="1:4" ht="15" thickBot="1" x14ac:dyDescent="0.4">
      <c r="A587" s="185" t="s">
        <v>356</v>
      </c>
      <c r="B587" s="70" t="s">
        <v>390</v>
      </c>
      <c r="C587" s="71" t="s">
        <v>397</v>
      </c>
      <c r="D587" s="71">
        <v>1066</v>
      </c>
    </row>
    <row r="588" spans="1:4" ht="15" thickBot="1" x14ac:dyDescent="0.4">
      <c r="A588" s="185" t="s">
        <v>356</v>
      </c>
      <c r="B588" s="70" t="s">
        <v>390</v>
      </c>
      <c r="C588" s="71" t="s">
        <v>397</v>
      </c>
      <c r="D588" s="71">
        <v>1088</v>
      </c>
    </row>
    <row r="589" spans="1:4" ht="15" thickBot="1" x14ac:dyDescent="0.4">
      <c r="A589" s="185" t="s">
        <v>356</v>
      </c>
      <c r="B589" s="70" t="s">
        <v>390</v>
      </c>
      <c r="C589" s="71" t="s">
        <v>398</v>
      </c>
      <c r="D589" s="71">
        <v>1243</v>
      </c>
    </row>
    <row r="590" spans="1:4" ht="15" thickBot="1" x14ac:dyDescent="0.4">
      <c r="A590" s="185" t="s">
        <v>356</v>
      </c>
      <c r="B590" s="70" t="s">
        <v>390</v>
      </c>
      <c r="C590" s="71" t="s">
        <v>390</v>
      </c>
      <c r="D590" s="71">
        <v>1053</v>
      </c>
    </row>
    <row r="591" spans="1:4" ht="15" thickBot="1" x14ac:dyDescent="0.4">
      <c r="A591" s="185" t="s">
        <v>356</v>
      </c>
      <c r="B591" s="70" t="s">
        <v>390</v>
      </c>
      <c r="C591" s="71" t="s">
        <v>390</v>
      </c>
      <c r="D591" s="71">
        <v>1060</v>
      </c>
    </row>
    <row r="592" spans="1:4" ht="15" thickBot="1" x14ac:dyDescent="0.4">
      <c r="A592" s="185" t="s">
        <v>356</v>
      </c>
      <c r="B592" s="70" t="s">
        <v>390</v>
      </c>
      <c r="C592" s="71" t="s">
        <v>390</v>
      </c>
      <c r="D592" s="71">
        <v>1061</v>
      </c>
    </row>
    <row r="593" spans="1:4" ht="15" thickBot="1" x14ac:dyDescent="0.4">
      <c r="A593" s="185" t="s">
        <v>356</v>
      </c>
      <c r="B593" s="70" t="s">
        <v>390</v>
      </c>
      <c r="C593" s="71" t="s">
        <v>390</v>
      </c>
      <c r="D593" s="71">
        <v>1062</v>
      </c>
    </row>
    <row r="594" spans="1:4" ht="15" thickBot="1" x14ac:dyDescent="0.4">
      <c r="A594" s="185" t="s">
        <v>356</v>
      </c>
      <c r="B594" s="70" t="s">
        <v>390</v>
      </c>
      <c r="C594" s="71" t="s">
        <v>390</v>
      </c>
      <c r="D594" s="71">
        <v>1063</v>
      </c>
    </row>
    <row r="595" spans="1:4" ht="15" thickBot="1" x14ac:dyDescent="0.4">
      <c r="A595" s="185" t="s">
        <v>356</v>
      </c>
      <c r="B595" s="70" t="s">
        <v>390</v>
      </c>
      <c r="C595" s="71" t="s">
        <v>399</v>
      </c>
      <c r="D595" s="71">
        <v>1002</v>
      </c>
    </row>
    <row r="596" spans="1:4" ht="15" thickBot="1" x14ac:dyDescent="0.4">
      <c r="A596" s="185" t="s">
        <v>356</v>
      </c>
      <c r="B596" s="70" t="s">
        <v>390</v>
      </c>
      <c r="C596" s="71" t="s">
        <v>400</v>
      </c>
      <c r="D596" s="71">
        <v>1070</v>
      </c>
    </row>
    <row r="597" spans="1:4" ht="15" thickBot="1" x14ac:dyDescent="0.4">
      <c r="A597" s="185" t="s">
        <v>356</v>
      </c>
      <c r="B597" s="70" t="s">
        <v>390</v>
      </c>
      <c r="C597" s="71" t="s">
        <v>401</v>
      </c>
      <c r="D597" s="71">
        <v>1093</v>
      </c>
    </row>
    <row r="598" spans="1:4" ht="15" thickBot="1" x14ac:dyDescent="0.4">
      <c r="A598" s="185" t="s">
        <v>356</v>
      </c>
      <c r="B598" s="70" t="s">
        <v>390</v>
      </c>
      <c r="C598" s="71" t="s">
        <v>402</v>
      </c>
      <c r="D598" s="71">
        <v>1039</v>
      </c>
    </row>
    <row r="599" spans="1:4" ht="15" thickBot="1" x14ac:dyDescent="0.4">
      <c r="A599" s="185" t="s">
        <v>356</v>
      </c>
      <c r="B599" s="70" t="s">
        <v>390</v>
      </c>
      <c r="C599" s="71" t="s">
        <v>402</v>
      </c>
      <c r="D599" s="71">
        <v>1096</v>
      </c>
    </row>
    <row r="600" spans="1:4" ht="15" thickBot="1" x14ac:dyDescent="0.4">
      <c r="A600" s="185" t="s">
        <v>356</v>
      </c>
      <c r="B600" s="70" t="s">
        <v>390</v>
      </c>
      <c r="C600" s="71" t="s">
        <v>403</v>
      </c>
      <c r="D600" s="71">
        <v>1098</v>
      </c>
    </row>
    <row r="601" spans="1:4" ht="15" thickBot="1" x14ac:dyDescent="0.4">
      <c r="A601" s="185" t="s">
        <v>356</v>
      </c>
      <c r="B601" s="70" t="s">
        <v>404</v>
      </c>
      <c r="C601" s="71" t="s">
        <v>405</v>
      </c>
      <c r="D601" s="71">
        <v>1223</v>
      </c>
    </row>
    <row r="602" spans="1:4" ht="15" thickBot="1" x14ac:dyDescent="0.4">
      <c r="A602" s="185" t="s">
        <v>356</v>
      </c>
      <c r="B602" s="70" t="s">
        <v>404</v>
      </c>
      <c r="C602" s="71" t="s">
        <v>406</v>
      </c>
      <c r="D602" s="71">
        <v>1226</v>
      </c>
    </row>
    <row r="603" spans="1:4" ht="15" thickBot="1" x14ac:dyDescent="0.4">
      <c r="A603" s="185" t="s">
        <v>356</v>
      </c>
      <c r="B603" s="70" t="s">
        <v>404</v>
      </c>
      <c r="C603" s="71" t="s">
        <v>406</v>
      </c>
      <c r="D603" s="71">
        <v>1227</v>
      </c>
    </row>
    <row r="604" spans="1:4" ht="15" thickBot="1" x14ac:dyDescent="0.4">
      <c r="A604" s="185" t="s">
        <v>356</v>
      </c>
      <c r="B604" s="70" t="s">
        <v>404</v>
      </c>
      <c r="C604" s="71" t="s">
        <v>407</v>
      </c>
      <c r="D604" s="71">
        <v>1252</v>
      </c>
    </row>
    <row r="605" spans="1:4" ht="15" thickBot="1" x14ac:dyDescent="0.4">
      <c r="A605" s="185" t="s">
        <v>356</v>
      </c>
      <c r="B605" s="70" t="s">
        <v>404</v>
      </c>
      <c r="C605" s="71" t="s">
        <v>407</v>
      </c>
      <c r="D605" s="71">
        <v>1258</v>
      </c>
    </row>
    <row r="606" spans="1:4" ht="15" thickBot="1" x14ac:dyDescent="0.4">
      <c r="A606" s="185" t="s">
        <v>356</v>
      </c>
      <c r="B606" s="70" t="s">
        <v>404</v>
      </c>
      <c r="C606" s="71" t="s">
        <v>408</v>
      </c>
      <c r="D606" s="71">
        <v>1230</v>
      </c>
    </row>
    <row r="607" spans="1:4" ht="15" thickBot="1" x14ac:dyDescent="0.4">
      <c r="A607" s="185" t="s">
        <v>356</v>
      </c>
      <c r="B607" s="70" t="s">
        <v>404</v>
      </c>
      <c r="C607" s="71" t="s">
        <v>408</v>
      </c>
      <c r="D607" s="71">
        <v>1236</v>
      </c>
    </row>
    <row r="608" spans="1:4" ht="15" thickBot="1" x14ac:dyDescent="0.4">
      <c r="A608" s="185" t="s">
        <v>356</v>
      </c>
      <c r="B608" s="70" t="s">
        <v>404</v>
      </c>
      <c r="C608" s="71" t="s">
        <v>360</v>
      </c>
      <c r="D608" s="71">
        <v>1224</v>
      </c>
    </row>
    <row r="609" spans="1:4" ht="15" thickBot="1" x14ac:dyDescent="0.4">
      <c r="A609" s="185" t="s">
        <v>356</v>
      </c>
      <c r="B609" s="70" t="s">
        <v>404</v>
      </c>
      <c r="C609" s="71" t="s">
        <v>409</v>
      </c>
      <c r="D609" s="71">
        <v>1238</v>
      </c>
    </row>
    <row r="610" spans="1:4" ht="15" thickBot="1" x14ac:dyDescent="0.4">
      <c r="A610" s="185" t="s">
        <v>356</v>
      </c>
      <c r="B610" s="70" t="s">
        <v>404</v>
      </c>
      <c r="C610" s="71" t="s">
        <v>409</v>
      </c>
      <c r="D610" s="71">
        <v>1260</v>
      </c>
    </row>
    <row r="611" spans="1:4" ht="15" thickBot="1" x14ac:dyDescent="0.4">
      <c r="A611" s="185" t="s">
        <v>356</v>
      </c>
      <c r="B611" s="70" t="s">
        <v>404</v>
      </c>
      <c r="C611" s="71" t="s">
        <v>410</v>
      </c>
      <c r="D611" s="71">
        <v>1240</v>
      </c>
    </row>
    <row r="612" spans="1:4" ht="15" thickBot="1" x14ac:dyDescent="0.4">
      <c r="A612" s="185" t="s">
        <v>356</v>
      </c>
      <c r="B612" s="70" t="s">
        <v>404</v>
      </c>
      <c r="C612" s="71" t="s">
        <v>410</v>
      </c>
      <c r="D612" s="71">
        <v>1242</v>
      </c>
    </row>
    <row r="613" spans="1:4" ht="15" thickBot="1" x14ac:dyDescent="0.4">
      <c r="A613" s="185" t="s">
        <v>356</v>
      </c>
      <c r="B613" s="70" t="s">
        <v>404</v>
      </c>
      <c r="C613" s="71" t="s">
        <v>411</v>
      </c>
      <c r="D613" s="71">
        <v>1245</v>
      </c>
    </row>
    <row r="614" spans="1:4" ht="15" thickBot="1" x14ac:dyDescent="0.4">
      <c r="A614" s="185" t="s">
        <v>356</v>
      </c>
      <c r="B614" s="70" t="s">
        <v>404</v>
      </c>
      <c r="C614" s="71" t="s">
        <v>412</v>
      </c>
      <c r="D614" s="71">
        <v>1244</v>
      </c>
    </row>
    <row r="615" spans="1:4" ht="15" thickBot="1" x14ac:dyDescent="0.4">
      <c r="A615" s="185" t="s">
        <v>356</v>
      </c>
      <c r="B615" s="70" t="s">
        <v>404</v>
      </c>
      <c r="C615" s="71" t="s">
        <v>412</v>
      </c>
      <c r="D615" s="71">
        <v>1259</v>
      </c>
    </row>
    <row r="616" spans="1:4" ht="15" thickBot="1" x14ac:dyDescent="0.4">
      <c r="A616" s="185" t="s">
        <v>356</v>
      </c>
      <c r="B616" s="70" t="s">
        <v>404</v>
      </c>
      <c r="C616" s="71" t="s">
        <v>413</v>
      </c>
      <c r="D616" s="71">
        <v>1029</v>
      </c>
    </row>
    <row r="617" spans="1:4" ht="15" thickBot="1" x14ac:dyDescent="0.4">
      <c r="A617" s="185" t="s">
        <v>356</v>
      </c>
      <c r="B617" s="70" t="s">
        <v>404</v>
      </c>
      <c r="C617" s="71" t="s">
        <v>413</v>
      </c>
      <c r="D617" s="71">
        <v>1253</v>
      </c>
    </row>
    <row r="618" spans="1:4" ht="15" thickBot="1" x14ac:dyDescent="0.4">
      <c r="A618" s="185" t="s">
        <v>356</v>
      </c>
      <c r="B618" s="70" t="s">
        <v>404</v>
      </c>
      <c r="C618" s="71" t="s">
        <v>414</v>
      </c>
      <c r="D618" s="71">
        <v>1235</v>
      </c>
    </row>
    <row r="619" spans="1:4" ht="15" thickBot="1" x14ac:dyDescent="0.4">
      <c r="A619" s="185" t="s">
        <v>356</v>
      </c>
      <c r="B619" s="70" t="s">
        <v>404</v>
      </c>
      <c r="C619" s="71" t="s">
        <v>404</v>
      </c>
      <c r="D619" s="71">
        <v>1201</v>
      </c>
    </row>
    <row r="620" spans="1:4" ht="15" thickBot="1" x14ac:dyDescent="0.4">
      <c r="A620" s="185" t="s">
        <v>356</v>
      </c>
      <c r="B620" s="70" t="s">
        <v>404</v>
      </c>
      <c r="C620" s="71" t="s">
        <v>404</v>
      </c>
      <c r="D620" s="71">
        <v>1202</v>
      </c>
    </row>
    <row r="621" spans="1:4" ht="15" thickBot="1" x14ac:dyDescent="0.4">
      <c r="A621" s="185" t="s">
        <v>356</v>
      </c>
      <c r="B621" s="70" t="s">
        <v>404</v>
      </c>
      <c r="C621" s="71" t="s">
        <v>404</v>
      </c>
      <c r="D621" s="71">
        <v>1203</v>
      </c>
    </row>
    <row r="622" spans="1:4" ht="15" thickBot="1" x14ac:dyDescent="0.4">
      <c r="A622" s="185" t="s">
        <v>356</v>
      </c>
      <c r="B622" s="70" t="s">
        <v>404</v>
      </c>
      <c r="C622" s="71" t="s">
        <v>415</v>
      </c>
      <c r="D622" s="71">
        <v>1254</v>
      </c>
    </row>
    <row r="623" spans="1:4" ht="15" thickBot="1" x14ac:dyDescent="0.4">
      <c r="A623" s="185" t="s">
        <v>356</v>
      </c>
      <c r="B623" s="70" t="s">
        <v>404</v>
      </c>
      <c r="C623" s="71" t="s">
        <v>416</v>
      </c>
      <c r="D623" s="71">
        <v>1255</v>
      </c>
    </row>
    <row r="624" spans="1:4" ht="15" thickBot="1" x14ac:dyDescent="0.4">
      <c r="A624" s="185" t="s">
        <v>356</v>
      </c>
      <c r="B624" s="70" t="s">
        <v>404</v>
      </c>
      <c r="C624" s="71" t="s">
        <v>417</v>
      </c>
      <c r="D624" s="71">
        <v>1222</v>
      </c>
    </row>
    <row r="625" spans="1:4" ht="15" thickBot="1" x14ac:dyDescent="0.4">
      <c r="A625" s="185" t="s">
        <v>356</v>
      </c>
      <c r="B625" s="70" t="s">
        <v>404</v>
      </c>
      <c r="C625" s="71" t="s">
        <v>417</v>
      </c>
      <c r="D625" s="71">
        <v>1257</v>
      </c>
    </row>
    <row r="626" spans="1:4" ht="15" thickBot="1" x14ac:dyDescent="0.4">
      <c r="A626" s="185" t="s">
        <v>356</v>
      </c>
      <c r="B626" s="70" t="s">
        <v>404</v>
      </c>
      <c r="C626" s="71" t="s">
        <v>418</v>
      </c>
      <c r="D626" s="71">
        <v>1229</v>
      </c>
    </row>
    <row r="627" spans="1:4" ht="15" thickBot="1" x14ac:dyDescent="0.4">
      <c r="A627" s="185" t="s">
        <v>356</v>
      </c>
      <c r="B627" s="70" t="s">
        <v>404</v>
      </c>
      <c r="C627" s="71" t="s">
        <v>418</v>
      </c>
      <c r="D627" s="71">
        <v>1262</v>
      </c>
    </row>
    <row r="628" spans="1:4" ht="15" thickBot="1" x14ac:dyDescent="0.4">
      <c r="A628" s="185" t="s">
        <v>356</v>
      </c>
      <c r="B628" s="70" t="s">
        <v>404</v>
      </c>
      <c r="C628" s="71" t="s">
        <v>418</v>
      </c>
      <c r="D628" s="71">
        <v>1263</v>
      </c>
    </row>
    <row r="629" spans="1:4" ht="15" thickBot="1" x14ac:dyDescent="0.4">
      <c r="A629" s="185" t="s">
        <v>356</v>
      </c>
      <c r="B629" s="70" t="s">
        <v>404</v>
      </c>
      <c r="C629" s="71" t="s">
        <v>419</v>
      </c>
      <c r="D629" s="71">
        <v>1264</v>
      </c>
    </row>
    <row r="630" spans="1:4" ht="15" thickBot="1" x14ac:dyDescent="0.4">
      <c r="A630" s="185" t="s">
        <v>356</v>
      </c>
      <c r="B630" s="70" t="s">
        <v>404</v>
      </c>
      <c r="C630" s="71" t="s">
        <v>420</v>
      </c>
      <c r="D630" s="71">
        <v>1266</v>
      </c>
    </row>
    <row r="631" spans="1:4" ht="15" thickBot="1" x14ac:dyDescent="0.4">
      <c r="A631" s="185" t="s">
        <v>356</v>
      </c>
      <c r="B631" s="70" t="s">
        <v>421</v>
      </c>
      <c r="C631" s="71" t="s">
        <v>422</v>
      </c>
      <c r="D631" s="71">
        <v>1013</v>
      </c>
    </row>
    <row r="632" spans="1:4" ht="15" thickBot="1" x14ac:dyDescent="0.4">
      <c r="A632" s="185" t="s">
        <v>356</v>
      </c>
      <c r="B632" s="70" t="s">
        <v>421</v>
      </c>
      <c r="C632" s="71" t="s">
        <v>422</v>
      </c>
      <c r="D632" s="71">
        <v>1014</v>
      </c>
    </row>
    <row r="633" spans="1:4" ht="15" thickBot="1" x14ac:dyDescent="0.4">
      <c r="A633" s="185" t="s">
        <v>356</v>
      </c>
      <c r="B633" s="70" t="s">
        <v>421</v>
      </c>
      <c r="C633" s="71" t="s">
        <v>422</v>
      </c>
      <c r="D633" s="71">
        <v>1020</v>
      </c>
    </row>
    <row r="634" spans="1:4" ht="15" thickBot="1" x14ac:dyDescent="0.4">
      <c r="A634" s="185" t="s">
        <v>356</v>
      </c>
      <c r="B634" s="70" t="s">
        <v>421</v>
      </c>
      <c r="C634" s="71" t="s">
        <v>422</v>
      </c>
      <c r="D634" s="71">
        <v>1021</v>
      </c>
    </row>
    <row r="635" spans="1:4" ht="15" thickBot="1" x14ac:dyDescent="0.4">
      <c r="A635" s="185" t="s">
        <v>356</v>
      </c>
      <c r="B635" s="70" t="s">
        <v>421</v>
      </c>
      <c r="C635" s="71" t="s">
        <v>422</v>
      </c>
      <c r="D635" s="71">
        <v>1022</v>
      </c>
    </row>
    <row r="636" spans="1:4" ht="15" thickBot="1" x14ac:dyDescent="0.4">
      <c r="A636" s="185" t="s">
        <v>356</v>
      </c>
      <c r="B636" s="70" t="s">
        <v>421</v>
      </c>
      <c r="C636" s="71" t="s">
        <v>423</v>
      </c>
      <c r="D636" s="71">
        <v>1028</v>
      </c>
    </row>
    <row r="637" spans="1:4" ht="15" thickBot="1" x14ac:dyDescent="0.4">
      <c r="A637" s="185" t="s">
        <v>356</v>
      </c>
      <c r="B637" s="70" t="s">
        <v>421</v>
      </c>
      <c r="C637" s="71" t="s">
        <v>424</v>
      </c>
      <c r="D637" s="71">
        <v>1036</v>
      </c>
    </row>
    <row r="638" spans="1:4" ht="15" thickBot="1" x14ac:dyDescent="0.4">
      <c r="A638" s="185" t="s">
        <v>356</v>
      </c>
      <c r="B638" s="70" t="s">
        <v>421</v>
      </c>
      <c r="C638" s="71" t="s">
        <v>425</v>
      </c>
      <c r="D638" s="71">
        <v>1106</v>
      </c>
    </row>
    <row r="639" spans="1:4" ht="15" thickBot="1" x14ac:dyDescent="0.4">
      <c r="A639" s="185" t="s">
        <v>356</v>
      </c>
      <c r="B639" s="70" t="s">
        <v>421</v>
      </c>
      <c r="C639" s="71" t="s">
        <v>425</v>
      </c>
      <c r="D639" s="71">
        <v>1116</v>
      </c>
    </row>
    <row r="640" spans="1:4" ht="15" thickBot="1" x14ac:dyDescent="0.4">
      <c r="A640" s="185" t="s">
        <v>356</v>
      </c>
      <c r="B640" s="70" t="s">
        <v>421</v>
      </c>
      <c r="C640" s="71" t="s">
        <v>426</v>
      </c>
      <c r="D640" s="71">
        <v>1056</v>
      </c>
    </row>
    <row r="641" spans="1:4" ht="15" thickBot="1" x14ac:dyDescent="0.4">
      <c r="A641" s="185" t="s">
        <v>356</v>
      </c>
      <c r="B641" s="70" t="s">
        <v>421</v>
      </c>
      <c r="C641" s="71" t="s">
        <v>427</v>
      </c>
      <c r="D641" s="71">
        <v>1057</v>
      </c>
    </row>
    <row r="642" spans="1:4" ht="15" thickBot="1" x14ac:dyDescent="0.4">
      <c r="A642" s="185" t="s">
        <v>356</v>
      </c>
      <c r="B642" s="70" t="s">
        <v>421</v>
      </c>
      <c r="C642" s="71" t="s">
        <v>428</v>
      </c>
      <c r="D642" s="71">
        <v>1009</v>
      </c>
    </row>
    <row r="643" spans="1:4" ht="15" thickBot="1" x14ac:dyDescent="0.4">
      <c r="A643" s="185" t="s">
        <v>356</v>
      </c>
      <c r="B643" s="70" t="s">
        <v>421</v>
      </c>
      <c r="C643" s="71" t="s">
        <v>428</v>
      </c>
      <c r="D643" s="71">
        <v>1069</v>
      </c>
    </row>
    <row r="644" spans="1:4" ht="15" thickBot="1" x14ac:dyDescent="0.4">
      <c r="A644" s="185" t="s">
        <v>356</v>
      </c>
      <c r="B644" s="70" t="s">
        <v>421</v>
      </c>
      <c r="C644" s="71" t="s">
        <v>428</v>
      </c>
      <c r="D644" s="71">
        <v>1079</v>
      </c>
    </row>
    <row r="645" spans="1:4" ht="15" thickBot="1" x14ac:dyDescent="0.4">
      <c r="A645" s="185" t="s">
        <v>356</v>
      </c>
      <c r="B645" s="70" t="s">
        <v>421</v>
      </c>
      <c r="C645" s="71" t="s">
        <v>428</v>
      </c>
      <c r="D645" s="71">
        <v>1080</v>
      </c>
    </row>
    <row r="646" spans="1:4" ht="15" thickBot="1" x14ac:dyDescent="0.4">
      <c r="A646" s="185" t="s">
        <v>356</v>
      </c>
      <c r="B646" s="70" t="s">
        <v>421</v>
      </c>
      <c r="C646" s="71" t="s">
        <v>421</v>
      </c>
      <c r="D646" s="71">
        <v>1101</v>
      </c>
    </row>
    <row r="647" spans="1:4" ht="15" thickBot="1" x14ac:dyDescent="0.4">
      <c r="A647" s="185" t="s">
        <v>356</v>
      </c>
      <c r="B647" s="70" t="s">
        <v>421</v>
      </c>
      <c r="C647" s="71" t="s">
        <v>421</v>
      </c>
      <c r="D647" s="71">
        <v>1102</v>
      </c>
    </row>
    <row r="648" spans="1:4" ht="15" thickBot="1" x14ac:dyDescent="0.4">
      <c r="A648" s="185" t="s">
        <v>356</v>
      </c>
      <c r="B648" s="70" t="s">
        <v>421</v>
      </c>
      <c r="C648" s="71" t="s">
        <v>421</v>
      </c>
      <c r="D648" s="71">
        <v>1103</v>
      </c>
    </row>
    <row r="649" spans="1:4" ht="15" thickBot="1" x14ac:dyDescent="0.4">
      <c r="A649" s="185" t="s">
        <v>356</v>
      </c>
      <c r="B649" s="70" t="s">
        <v>421</v>
      </c>
      <c r="C649" s="71" t="s">
        <v>421</v>
      </c>
      <c r="D649" s="71">
        <v>1104</v>
      </c>
    </row>
    <row r="650" spans="1:4" ht="15" thickBot="1" x14ac:dyDescent="0.4">
      <c r="A650" s="185" t="s">
        <v>356</v>
      </c>
      <c r="B650" s="70" t="s">
        <v>421</v>
      </c>
      <c r="C650" s="71" t="s">
        <v>421</v>
      </c>
      <c r="D650" s="71">
        <v>1105</v>
      </c>
    </row>
    <row r="651" spans="1:4" ht="15" thickBot="1" x14ac:dyDescent="0.4">
      <c r="A651" s="185" t="s">
        <v>356</v>
      </c>
      <c r="B651" s="70" t="s">
        <v>421</v>
      </c>
      <c r="C651" s="71" t="s">
        <v>421</v>
      </c>
      <c r="D651" s="71">
        <v>1107</v>
      </c>
    </row>
    <row r="652" spans="1:4" ht="15" thickBot="1" x14ac:dyDescent="0.4">
      <c r="A652" s="185" t="s">
        <v>356</v>
      </c>
      <c r="B652" s="70" t="s">
        <v>421</v>
      </c>
      <c r="C652" s="71" t="s">
        <v>421</v>
      </c>
      <c r="D652" s="71">
        <v>1108</v>
      </c>
    </row>
    <row r="653" spans="1:4" ht="15" thickBot="1" x14ac:dyDescent="0.4">
      <c r="A653" s="185" t="s">
        <v>356</v>
      </c>
      <c r="B653" s="70" t="s">
        <v>421</v>
      </c>
      <c r="C653" s="71" t="s">
        <v>421</v>
      </c>
      <c r="D653" s="71">
        <v>1109</v>
      </c>
    </row>
    <row r="654" spans="1:4" ht="15" thickBot="1" x14ac:dyDescent="0.4">
      <c r="A654" s="185" t="s">
        <v>356</v>
      </c>
      <c r="B654" s="70" t="s">
        <v>421</v>
      </c>
      <c r="C654" s="71" t="s">
        <v>421</v>
      </c>
      <c r="D654" s="71">
        <v>1111</v>
      </c>
    </row>
    <row r="655" spans="1:4" ht="15" thickBot="1" x14ac:dyDescent="0.4">
      <c r="A655" s="185" t="s">
        <v>356</v>
      </c>
      <c r="B655" s="70" t="s">
        <v>421</v>
      </c>
      <c r="C655" s="71" t="s">
        <v>421</v>
      </c>
      <c r="D655" s="71">
        <v>1114</v>
      </c>
    </row>
    <row r="656" spans="1:4" ht="15" thickBot="1" x14ac:dyDescent="0.4">
      <c r="A656" s="185" t="s">
        <v>356</v>
      </c>
      <c r="B656" s="70" t="s">
        <v>421</v>
      </c>
      <c r="C656" s="71" t="s">
        <v>421</v>
      </c>
      <c r="D656" s="71">
        <v>1115</v>
      </c>
    </row>
    <row r="657" spans="1:4" ht="15" thickBot="1" x14ac:dyDescent="0.4">
      <c r="A657" s="185" t="s">
        <v>356</v>
      </c>
      <c r="B657" s="70" t="s">
        <v>421</v>
      </c>
      <c r="C657" s="71" t="s">
        <v>421</v>
      </c>
      <c r="D657" s="71">
        <v>1118</v>
      </c>
    </row>
    <row r="658" spans="1:4" ht="15" thickBot="1" x14ac:dyDescent="0.4">
      <c r="A658" s="185" t="s">
        <v>356</v>
      </c>
      <c r="B658" s="70" t="s">
        <v>421</v>
      </c>
      <c r="C658" s="71" t="s">
        <v>421</v>
      </c>
      <c r="D658" s="71">
        <v>1119</v>
      </c>
    </row>
    <row r="659" spans="1:4" ht="15" thickBot="1" x14ac:dyDescent="0.4">
      <c r="A659" s="185" t="s">
        <v>356</v>
      </c>
      <c r="B659" s="70" t="s">
        <v>421</v>
      </c>
      <c r="C659" s="71" t="s">
        <v>421</v>
      </c>
      <c r="D659" s="71">
        <v>1128</v>
      </c>
    </row>
    <row r="660" spans="1:4" ht="15" thickBot="1" x14ac:dyDescent="0.4">
      <c r="A660" s="185" t="s">
        <v>356</v>
      </c>
      <c r="B660" s="70" t="s">
        <v>421</v>
      </c>
      <c r="C660" s="71" t="s">
        <v>421</v>
      </c>
      <c r="D660" s="71">
        <v>1129</v>
      </c>
    </row>
    <row r="661" spans="1:4" ht="15" thickBot="1" x14ac:dyDescent="0.4">
      <c r="A661" s="185" t="s">
        <v>356</v>
      </c>
      <c r="B661" s="70" t="s">
        <v>421</v>
      </c>
      <c r="C661" s="71" t="s">
        <v>421</v>
      </c>
      <c r="D661" s="71">
        <v>1138</v>
      </c>
    </row>
    <row r="662" spans="1:4" ht="15" thickBot="1" x14ac:dyDescent="0.4">
      <c r="A662" s="185" t="s">
        <v>356</v>
      </c>
      <c r="B662" s="70" t="s">
        <v>421</v>
      </c>
      <c r="C662" s="71" t="s">
        <v>421</v>
      </c>
      <c r="D662" s="71">
        <v>1139</v>
      </c>
    </row>
    <row r="663" spans="1:4" ht="15" thickBot="1" x14ac:dyDescent="0.4">
      <c r="A663" s="185" t="s">
        <v>356</v>
      </c>
      <c r="B663" s="70" t="s">
        <v>421</v>
      </c>
      <c r="C663" s="71" t="s">
        <v>421</v>
      </c>
      <c r="D663" s="71">
        <v>1144</v>
      </c>
    </row>
    <row r="664" spans="1:4" ht="15" thickBot="1" x14ac:dyDescent="0.4">
      <c r="A664" s="185" t="s">
        <v>356</v>
      </c>
      <c r="B664" s="70" t="s">
        <v>421</v>
      </c>
      <c r="C664" s="71" t="s">
        <v>421</v>
      </c>
      <c r="D664" s="71">
        <v>1151</v>
      </c>
    </row>
    <row r="665" spans="1:4" ht="15" thickBot="1" x14ac:dyDescent="0.4">
      <c r="A665" s="185" t="s">
        <v>356</v>
      </c>
      <c r="B665" s="70" t="s">
        <v>421</v>
      </c>
      <c r="C665" s="71" t="s">
        <v>421</v>
      </c>
      <c r="D665" s="71">
        <v>1199</v>
      </c>
    </row>
    <row r="666" spans="1:4" ht="15" thickBot="1" x14ac:dyDescent="0.4">
      <c r="A666" s="185" t="s">
        <v>356</v>
      </c>
      <c r="B666" s="70" t="s">
        <v>421</v>
      </c>
      <c r="C666" s="71" t="s">
        <v>429</v>
      </c>
      <c r="D666" s="71">
        <v>1082</v>
      </c>
    </row>
    <row r="667" spans="1:4" ht="15" thickBot="1" x14ac:dyDescent="0.4">
      <c r="A667" s="185" t="s">
        <v>356</v>
      </c>
      <c r="B667" s="70" t="s">
        <v>421</v>
      </c>
      <c r="C667" s="71" t="s">
        <v>430</v>
      </c>
      <c r="D667" s="71">
        <v>1095</v>
      </c>
    </row>
    <row r="668" spans="1:4" ht="15" thickBot="1" x14ac:dyDescent="0.4">
      <c r="A668" s="185" t="s">
        <v>356</v>
      </c>
      <c r="B668" s="70" t="s">
        <v>431</v>
      </c>
      <c r="C668" s="71" t="s">
        <v>432</v>
      </c>
      <c r="D668" s="71">
        <v>1001</v>
      </c>
    </row>
    <row r="669" spans="1:4" ht="15" thickBot="1" x14ac:dyDescent="0.4">
      <c r="A669" s="185" t="s">
        <v>356</v>
      </c>
      <c r="B669" s="70" t="s">
        <v>431</v>
      </c>
      <c r="C669" s="71" t="s">
        <v>432</v>
      </c>
      <c r="D669" s="71">
        <v>1030</v>
      </c>
    </row>
    <row r="670" spans="1:4" ht="15" thickBot="1" x14ac:dyDescent="0.4">
      <c r="A670" s="185" t="s">
        <v>356</v>
      </c>
      <c r="B670" s="70" t="s">
        <v>431</v>
      </c>
      <c r="C670" s="71" t="s">
        <v>433</v>
      </c>
      <c r="D670" s="71">
        <v>1008</v>
      </c>
    </row>
    <row r="671" spans="1:4" ht="15" thickBot="1" x14ac:dyDescent="0.4">
      <c r="A671" s="185" t="s">
        <v>356</v>
      </c>
      <c r="B671" s="70" t="s">
        <v>431</v>
      </c>
      <c r="C671" s="71" t="s">
        <v>434</v>
      </c>
      <c r="D671" s="71">
        <v>1011</v>
      </c>
    </row>
    <row r="672" spans="1:4" ht="15" thickBot="1" x14ac:dyDescent="0.4">
      <c r="A672" s="185" t="s">
        <v>356</v>
      </c>
      <c r="B672" s="70" t="s">
        <v>431</v>
      </c>
      <c r="C672" s="71" t="s">
        <v>435</v>
      </c>
      <c r="D672" s="71">
        <v>1034</v>
      </c>
    </row>
    <row r="673" spans="1:4" ht="15" thickBot="1" x14ac:dyDescent="0.4">
      <c r="A673" s="185" t="s">
        <v>356</v>
      </c>
      <c r="B673" s="70" t="s">
        <v>431</v>
      </c>
      <c r="C673" s="71" t="s">
        <v>436</v>
      </c>
      <c r="D673" s="71">
        <v>1050</v>
      </c>
    </row>
    <row r="674" spans="1:4" ht="15" thickBot="1" x14ac:dyDescent="0.4">
      <c r="A674" s="185" t="s">
        <v>356</v>
      </c>
      <c r="B674" s="70" t="s">
        <v>431</v>
      </c>
      <c r="C674" s="71" t="s">
        <v>437</v>
      </c>
      <c r="D674" s="71">
        <v>1071</v>
      </c>
    </row>
    <row r="675" spans="1:4" ht="15" thickBot="1" x14ac:dyDescent="0.4">
      <c r="A675" s="185" t="s">
        <v>356</v>
      </c>
      <c r="B675" s="70" t="s">
        <v>431</v>
      </c>
      <c r="C675" s="71" t="s">
        <v>437</v>
      </c>
      <c r="D675" s="71">
        <v>1097</v>
      </c>
    </row>
    <row r="676" spans="1:4" ht="15" thickBot="1" x14ac:dyDescent="0.4">
      <c r="A676" s="185" t="s">
        <v>356</v>
      </c>
      <c r="B676" s="70" t="s">
        <v>431</v>
      </c>
      <c r="C676" s="71" t="s">
        <v>438</v>
      </c>
      <c r="D676" s="71">
        <v>1077</v>
      </c>
    </row>
    <row r="677" spans="1:4" ht="15" thickBot="1" x14ac:dyDescent="0.4">
      <c r="A677" s="185" t="s">
        <v>356</v>
      </c>
      <c r="B677" s="70" t="s">
        <v>431</v>
      </c>
      <c r="C677" s="71" t="s">
        <v>439</v>
      </c>
      <c r="D677" s="71">
        <v>1089</v>
      </c>
    </row>
    <row r="678" spans="1:4" ht="15" thickBot="1" x14ac:dyDescent="0.4">
      <c r="A678" s="185" t="s">
        <v>356</v>
      </c>
      <c r="B678" s="70" t="s">
        <v>431</v>
      </c>
      <c r="C678" s="71" t="s">
        <v>439</v>
      </c>
      <c r="D678" s="71">
        <v>1090</v>
      </c>
    </row>
    <row r="679" spans="1:4" ht="15" thickBot="1" x14ac:dyDescent="0.4">
      <c r="A679" s="185" t="s">
        <v>356</v>
      </c>
      <c r="B679" s="70" t="s">
        <v>431</v>
      </c>
      <c r="C679" s="71" t="s">
        <v>431</v>
      </c>
      <c r="D679" s="71">
        <v>1085</v>
      </c>
    </row>
    <row r="680" spans="1:4" ht="15" thickBot="1" x14ac:dyDescent="0.4">
      <c r="A680" s="185" t="s">
        <v>356</v>
      </c>
      <c r="B680" s="70" t="s">
        <v>431</v>
      </c>
      <c r="C680" s="71" t="s">
        <v>431</v>
      </c>
      <c r="D680" s="71">
        <v>1086</v>
      </c>
    </row>
    <row r="681" spans="1:4" ht="15" thickBot="1" x14ac:dyDescent="0.4">
      <c r="A681" s="185" t="s">
        <v>440</v>
      </c>
      <c r="B681" s="70" t="s">
        <v>440</v>
      </c>
      <c r="C681" s="71" t="s">
        <v>97</v>
      </c>
      <c r="D681" s="71">
        <v>2212</v>
      </c>
    </row>
    <row r="682" spans="1:4" ht="15" thickBot="1" x14ac:dyDescent="0.4">
      <c r="A682" s="185" t="s">
        <v>440</v>
      </c>
      <c r="B682" s="70" t="s">
        <v>440</v>
      </c>
      <c r="C682" s="71" t="s">
        <v>351</v>
      </c>
      <c r="D682" s="71">
        <v>2344</v>
      </c>
    </row>
    <row r="683" spans="1:4" ht="15" thickBot="1" x14ac:dyDescent="0.4">
      <c r="A683" s="185" t="s">
        <v>440</v>
      </c>
      <c r="B683" s="70" t="s">
        <v>440</v>
      </c>
      <c r="C683" s="71" t="s">
        <v>421</v>
      </c>
      <c r="D683" s="71">
        <v>1152</v>
      </c>
    </row>
    <row r="684" spans="1:4" ht="15" thickBot="1" x14ac:dyDescent="0.4">
      <c r="A684" s="185"/>
      <c r="B684" s="70"/>
      <c r="C684" s="71"/>
      <c r="D684" s="71"/>
    </row>
    <row r="685" spans="1:4" ht="15" thickBot="1" x14ac:dyDescent="0.4">
      <c r="A685" s="185" t="s">
        <v>440</v>
      </c>
      <c r="B685" s="70" t="s">
        <v>440</v>
      </c>
      <c r="C685" s="71" t="s">
        <v>440</v>
      </c>
      <c r="D685" s="71" t="s">
        <v>441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DBC4A-BB02-4BC3-B259-DD677D54D8AB}">
  <dimension ref="A1:D7"/>
  <sheetViews>
    <sheetView zoomScale="75" zoomScaleNormal="75" workbookViewId="0">
      <selection sqref="A1:D7"/>
    </sheetView>
  </sheetViews>
  <sheetFormatPr defaultRowHeight="14.5" x14ac:dyDescent="0.35"/>
  <cols>
    <col min="1" max="1" width="32.26953125" customWidth="1"/>
    <col min="2" max="4" width="18.54296875" customWidth="1"/>
  </cols>
  <sheetData>
    <row r="1" spans="1:4" ht="19" thickBot="1" x14ac:dyDescent="0.4">
      <c r="A1" s="44" t="s">
        <v>633</v>
      </c>
      <c r="B1" s="14"/>
      <c r="C1" s="6"/>
      <c r="D1" s="14"/>
    </row>
    <row r="2" spans="1:4" ht="15.5" thickTop="1" thickBot="1" x14ac:dyDescent="0.4">
      <c r="A2" s="168" t="s">
        <v>532</v>
      </c>
      <c r="B2" s="169" t="s">
        <v>632</v>
      </c>
      <c r="C2" s="169" t="s">
        <v>5</v>
      </c>
      <c r="D2" s="169" t="s">
        <v>533</v>
      </c>
    </row>
    <row r="3" spans="1:4" ht="15" thickTop="1" x14ac:dyDescent="0.35">
      <c r="A3" s="160" t="s">
        <v>531</v>
      </c>
      <c r="B3" s="161">
        <v>13</v>
      </c>
      <c r="C3" s="161">
        <v>19</v>
      </c>
      <c r="D3" s="162">
        <f>+B3/C3</f>
        <v>0.68421052631578949</v>
      </c>
    </row>
    <row r="4" spans="1:4" x14ac:dyDescent="0.35">
      <c r="A4" s="163" t="s">
        <v>529</v>
      </c>
      <c r="B4" s="164"/>
      <c r="C4" s="164">
        <v>2</v>
      </c>
      <c r="D4" s="164"/>
    </row>
    <row r="5" spans="1:4" ht="15" thickBot="1" x14ac:dyDescent="0.4">
      <c r="A5" s="165" t="s">
        <v>530</v>
      </c>
      <c r="B5" s="166">
        <f>+B3</f>
        <v>13</v>
      </c>
      <c r="C5" s="166">
        <f>+C3+C4</f>
        <v>21</v>
      </c>
      <c r="D5" s="167">
        <f>+B5/C5</f>
        <v>0.61904761904761907</v>
      </c>
    </row>
    <row r="6" spans="1:4" ht="15" thickTop="1" x14ac:dyDescent="0.35"/>
    <row r="7" spans="1:4" x14ac:dyDescent="0.35">
      <c r="A7" s="207" t="s">
        <v>592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CEA3-981C-4D29-B624-FD6F854A1F0D}">
  <dimension ref="A1:K158"/>
  <sheetViews>
    <sheetView zoomScale="75" zoomScaleNormal="75" workbookViewId="0">
      <selection activeCell="F7" sqref="F7"/>
    </sheetView>
  </sheetViews>
  <sheetFormatPr defaultColWidth="3.6328125" defaultRowHeight="14.5" x14ac:dyDescent="0.35"/>
  <cols>
    <col min="1" max="1" width="3.6328125" style="6"/>
    <col min="2" max="2" width="57.453125" style="22" customWidth="1"/>
    <col min="3" max="3" width="12.7265625" style="14" customWidth="1"/>
    <col min="4" max="4" width="5.54296875" style="14" customWidth="1"/>
    <col min="5" max="5" width="5.1796875" style="14" customWidth="1"/>
    <col min="6" max="6" width="13.54296875" style="14" customWidth="1"/>
    <col min="7" max="7" width="7.81640625" style="6" customWidth="1"/>
    <col min="8" max="8" width="8" style="6" customWidth="1"/>
    <col min="9" max="9" width="3.6328125" style="6"/>
    <col min="10" max="11" width="4.7265625" style="6" bestFit="1" customWidth="1"/>
    <col min="12" max="16384" width="3.6328125" style="6"/>
  </cols>
  <sheetData>
    <row r="1" spans="1:10" ht="18.5" x14ac:dyDescent="0.35">
      <c r="A1" s="44" t="s">
        <v>543</v>
      </c>
      <c r="B1" s="45"/>
      <c r="C1" s="6"/>
    </row>
    <row r="2" spans="1:10" ht="18.5" x14ac:dyDescent="0.35">
      <c r="A2" s="44"/>
      <c r="B2" s="45"/>
      <c r="C2" s="6"/>
    </row>
    <row r="3" spans="1:10" ht="18.5" x14ac:dyDescent="0.35">
      <c r="A3" s="44" t="s">
        <v>591</v>
      </c>
      <c r="B3" s="45"/>
      <c r="C3" s="6"/>
    </row>
    <row r="4" spans="1:10" x14ac:dyDescent="0.35">
      <c r="A4" s="41"/>
      <c r="B4"/>
      <c r="C4"/>
      <c r="D4"/>
      <c r="E4"/>
      <c r="F4"/>
      <c r="G4"/>
      <c r="H4"/>
    </row>
    <row r="5" spans="1:10" ht="15" thickBot="1" x14ac:dyDescent="0.4">
      <c r="A5" s="242" t="s">
        <v>12</v>
      </c>
      <c r="B5" s="242"/>
      <c r="C5" s="242"/>
      <c r="D5" s="242"/>
      <c r="E5" s="242"/>
      <c r="F5" s="242"/>
      <c r="G5" s="242"/>
    </row>
    <row r="6" spans="1:10" ht="15" thickTop="1" x14ac:dyDescent="0.35">
      <c r="A6" s="7"/>
      <c r="B6" s="19"/>
      <c r="C6" s="241" t="s">
        <v>18</v>
      </c>
      <c r="D6" s="241"/>
      <c r="E6" s="57"/>
      <c r="F6" s="241" t="s">
        <v>19</v>
      </c>
      <c r="G6" s="241"/>
      <c r="J6" s="172"/>
    </row>
    <row r="7" spans="1:10" ht="15" thickBot="1" x14ac:dyDescent="0.4">
      <c r="A7" s="8" t="s">
        <v>8</v>
      </c>
      <c r="B7" s="20" t="s">
        <v>13</v>
      </c>
      <c r="C7" s="9" t="s">
        <v>17</v>
      </c>
      <c r="D7" s="9" t="s">
        <v>7</v>
      </c>
      <c r="E7" s="9"/>
      <c r="F7" s="9" t="s">
        <v>17</v>
      </c>
      <c r="G7" s="9" t="s">
        <v>7</v>
      </c>
    </row>
    <row r="8" spans="1:10" ht="15" thickTop="1" x14ac:dyDescent="0.35">
      <c r="A8" s="10">
        <v>1</v>
      </c>
      <c r="B8" s="60" t="s">
        <v>10</v>
      </c>
      <c r="C8" s="119">
        <v>2</v>
      </c>
      <c r="D8" s="11">
        <f>+C8/C$11</f>
        <v>0.15384615384615385</v>
      </c>
      <c r="E8" s="11"/>
      <c r="F8" s="113">
        <v>11723</v>
      </c>
      <c r="G8" s="11">
        <f>+F8/F$11</f>
        <v>0.54985928705440901</v>
      </c>
      <c r="H8" s="171"/>
    </row>
    <row r="9" spans="1:10" x14ac:dyDescent="0.35">
      <c r="A9" s="12">
        <v>2</v>
      </c>
      <c r="B9" s="61" t="s">
        <v>11</v>
      </c>
      <c r="C9" s="120">
        <v>10</v>
      </c>
      <c r="D9" s="13">
        <f>+C9/C$11</f>
        <v>0.76923076923076927</v>
      </c>
      <c r="E9" s="13"/>
      <c r="F9" s="118">
        <v>9533</v>
      </c>
      <c r="G9" s="13">
        <f>+F9/F$11</f>
        <v>0.44713883677298311</v>
      </c>
      <c r="H9" s="171"/>
    </row>
    <row r="10" spans="1:10" x14ac:dyDescent="0.35">
      <c r="A10" s="12">
        <v>3</v>
      </c>
      <c r="B10" s="21" t="s">
        <v>72</v>
      </c>
      <c r="C10" s="120">
        <v>1</v>
      </c>
      <c r="D10" s="13">
        <f>+C10/C$11</f>
        <v>7.6923076923076927E-2</v>
      </c>
      <c r="E10" s="13"/>
      <c r="F10" s="118">
        <v>64</v>
      </c>
      <c r="G10" s="170">
        <f>+F10/F$11</f>
        <v>3.0018761726078799E-3</v>
      </c>
      <c r="H10" s="171"/>
    </row>
    <row r="11" spans="1:10" ht="15" thickBot="1" x14ac:dyDescent="0.4">
      <c r="A11" s="48" t="s">
        <v>0</v>
      </c>
      <c r="B11" s="49"/>
      <c r="C11" s="121">
        <f>SUM(C8:C10)</f>
        <v>13</v>
      </c>
      <c r="D11" s="43">
        <f>+C11/C$11</f>
        <v>1</v>
      </c>
      <c r="E11" s="43"/>
      <c r="F11" s="115">
        <f>SUM(F8:F10)</f>
        <v>21320</v>
      </c>
      <c r="G11" s="43">
        <f>+F11/F$11</f>
        <v>1</v>
      </c>
    </row>
    <row r="12" spans="1:10" s="4" customFormat="1" ht="11" thickTop="1" x14ac:dyDescent="0.25">
      <c r="A12" s="30" t="s">
        <v>14</v>
      </c>
      <c r="B12" s="31"/>
      <c r="C12" s="32"/>
      <c r="D12" s="32"/>
      <c r="E12" s="32"/>
      <c r="F12" s="32"/>
      <c r="G12" s="30"/>
    </row>
    <row r="13" spans="1:10" s="4" customFormat="1" ht="10.5" x14ac:dyDescent="0.25">
      <c r="A13" s="26" t="s">
        <v>15</v>
      </c>
      <c r="B13" s="27"/>
      <c r="C13" s="28"/>
      <c r="D13" s="28"/>
      <c r="E13" s="28"/>
      <c r="F13" s="28"/>
      <c r="G13" s="26"/>
    </row>
    <row r="14" spans="1:10" s="4" customFormat="1" ht="10.5" x14ac:dyDescent="0.25">
      <c r="A14" s="82" t="s">
        <v>447</v>
      </c>
      <c r="B14" s="83"/>
      <c r="C14" s="84"/>
      <c r="D14" s="84"/>
      <c r="E14" s="84"/>
      <c r="F14" s="84"/>
      <c r="G14" s="82"/>
    </row>
    <row r="15" spans="1:10" s="4" customFormat="1" ht="10.5" x14ac:dyDescent="0.25">
      <c r="A15" s="147" t="s">
        <v>456</v>
      </c>
      <c r="B15" s="148"/>
      <c r="C15" s="149"/>
      <c r="D15" s="150"/>
      <c r="E15" s="150"/>
      <c r="F15" s="78"/>
      <c r="G15" s="76"/>
    </row>
    <row r="16" spans="1:10" s="159" customFormat="1" ht="11" thickBot="1" x14ac:dyDescent="0.3">
      <c r="A16" s="157" t="s">
        <v>544</v>
      </c>
      <c r="B16" s="158"/>
      <c r="C16" s="154"/>
      <c r="D16" s="155"/>
      <c r="E16" s="155"/>
      <c r="F16" s="154"/>
      <c r="G16" s="157"/>
    </row>
    <row r="19" spans="1:10" ht="15" thickBot="1" x14ac:dyDescent="0.4">
      <c r="A19" s="240" t="s">
        <v>445</v>
      </c>
      <c r="B19" s="240"/>
      <c r="C19" s="240"/>
      <c r="D19" s="240"/>
      <c r="E19" s="240"/>
      <c r="F19" s="240"/>
      <c r="G19" s="240"/>
    </row>
    <row r="20" spans="1:10" ht="15" thickTop="1" x14ac:dyDescent="0.35">
      <c r="A20" s="7"/>
      <c r="B20" s="19"/>
      <c r="C20" s="241" t="s">
        <v>18</v>
      </c>
      <c r="D20" s="241"/>
      <c r="E20" s="57"/>
      <c r="F20" s="241" t="s">
        <v>19</v>
      </c>
      <c r="G20" s="241"/>
      <c r="J20" s="172"/>
    </row>
    <row r="21" spans="1:10" ht="15" thickBot="1" x14ac:dyDescent="0.4">
      <c r="A21" s="8" t="s">
        <v>8</v>
      </c>
      <c r="B21" s="20" t="s">
        <v>77</v>
      </c>
      <c r="C21" s="9" t="s">
        <v>17</v>
      </c>
      <c r="D21" s="9" t="s">
        <v>7</v>
      </c>
      <c r="E21" s="9"/>
      <c r="F21" s="9" t="s">
        <v>17</v>
      </c>
      <c r="G21" s="9" t="s">
        <v>7</v>
      </c>
    </row>
    <row r="22" spans="1:10" ht="15" thickTop="1" x14ac:dyDescent="0.35">
      <c r="A22" s="15">
        <v>1</v>
      </c>
      <c r="B22" s="23" t="s">
        <v>26</v>
      </c>
      <c r="C22" s="122">
        <v>12</v>
      </c>
      <c r="D22" s="123">
        <f t="shared" ref="D22:D29" si="0">+C22/C$29</f>
        <v>0.92307692307692313</v>
      </c>
      <c r="E22" s="123"/>
      <c r="F22" s="113">
        <v>18399</v>
      </c>
      <c r="G22" s="16">
        <f t="shared" ref="G22:G29" si="1">+F22/F$29</f>
        <v>0.86299249530956845</v>
      </c>
    </row>
    <row r="23" spans="1:10" x14ac:dyDescent="0.35">
      <c r="A23" s="15">
        <v>2</v>
      </c>
      <c r="B23" s="23" t="s">
        <v>449</v>
      </c>
      <c r="C23" s="156" t="s">
        <v>450</v>
      </c>
      <c r="D23" s="156"/>
      <c r="E23" s="123"/>
      <c r="F23" s="110">
        <v>2921</v>
      </c>
      <c r="G23" s="16">
        <f t="shared" si="1"/>
        <v>0.13700750469043152</v>
      </c>
    </row>
    <row r="24" spans="1:10" x14ac:dyDescent="0.35">
      <c r="A24" s="12">
        <v>3</v>
      </c>
      <c r="B24" s="21" t="s">
        <v>28</v>
      </c>
      <c r="C24" s="120">
        <v>0</v>
      </c>
      <c r="D24" s="123">
        <f t="shared" si="0"/>
        <v>0</v>
      </c>
      <c r="E24" s="123"/>
      <c r="F24" s="137" t="s">
        <v>450</v>
      </c>
      <c r="G24" s="16"/>
    </row>
    <row r="25" spans="1:10" x14ac:dyDescent="0.35">
      <c r="A25" s="12">
        <v>4</v>
      </c>
      <c r="B25" s="21" t="s">
        <v>27</v>
      </c>
      <c r="C25" s="120">
        <v>0</v>
      </c>
      <c r="D25" s="123">
        <f t="shared" si="0"/>
        <v>0</v>
      </c>
      <c r="E25" s="123"/>
      <c r="F25" s="137" t="s">
        <v>450</v>
      </c>
      <c r="G25" s="16"/>
    </row>
    <row r="26" spans="1:10" x14ac:dyDescent="0.35">
      <c r="A26" s="12">
        <v>5</v>
      </c>
      <c r="B26" s="21" t="s">
        <v>29</v>
      </c>
      <c r="C26" s="120">
        <v>0</v>
      </c>
      <c r="D26" s="123">
        <f t="shared" si="0"/>
        <v>0</v>
      </c>
      <c r="E26" s="123"/>
      <c r="F26" s="137" t="s">
        <v>450</v>
      </c>
      <c r="G26" s="16"/>
    </row>
    <row r="27" spans="1:10" ht="29" x14ac:dyDescent="0.35">
      <c r="A27" s="12">
        <v>6</v>
      </c>
      <c r="B27" s="21" t="s">
        <v>71</v>
      </c>
      <c r="C27" s="120">
        <v>1</v>
      </c>
      <c r="D27" s="123">
        <f t="shared" si="0"/>
        <v>7.6923076923076927E-2</v>
      </c>
      <c r="E27" s="123"/>
      <c r="F27" s="137" t="s">
        <v>450</v>
      </c>
      <c r="G27" s="16"/>
    </row>
    <row r="28" spans="1:10" x14ac:dyDescent="0.35">
      <c r="A28" s="12">
        <v>7</v>
      </c>
      <c r="B28" s="21" t="s">
        <v>9</v>
      </c>
      <c r="C28" s="120">
        <v>0</v>
      </c>
      <c r="D28" s="123">
        <f t="shared" si="0"/>
        <v>0</v>
      </c>
      <c r="E28" s="123"/>
      <c r="F28" s="137" t="s">
        <v>450</v>
      </c>
      <c r="G28" s="16"/>
    </row>
    <row r="29" spans="1:10" ht="15" thickBot="1" x14ac:dyDescent="0.4">
      <c r="A29" s="48" t="s">
        <v>0</v>
      </c>
      <c r="B29" s="49"/>
      <c r="C29" s="121">
        <f>SUM(C22:C28)</f>
        <v>13</v>
      </c>
      <c r="D29" s="43">
        <f t="shared" si="0"/>
        <v>1</v>
      </c>
      <c r="E29" s="43"/>
      <c r="F29" s="115">
        <f>SUM(F22:F28)</f>
        <v>21320</v>
      </c>
      <c r="G29" s="43">
        <f t="shared" si="1"/>
        <v>1</v>
      </c>
    </row>
    <row r="30" spans="1:10" ht="15" thickTop="1" x14ac:dyDescent="0.35">
      <c r="A30" s="151" t="s">
        <v>14</v>
      </c>
      <c r="B30" s="152"/>
      <c r="C30" s="153"/>
      <c r="D30" s="153"/>
      <c r="E30" s="153"/>
      <c r="F30" s="153"/>
      <c r="G30" s="151"/>
    </row>
    <row r="31" spans="1:10" x14ac:dyDescent="0.35">
      <c r="A31" s="76" t="s">
        <v>15</v>
      </c>
      <c r="B31" s="77"/>
      <c r="C31" s="78"/>
      <c r="D31" s="78"/>
      <c r="E31" s="78"/>
      <c r="F31" s="78"/>
      <c r="G31" s="76"/>
    </row>
    <row r="32" spans="1:10" s="4" customFormat="1" ht="10.5" x14ac:dyDescent="0.25">
      <c r="A32" s="76" t="s">
        <v>68</v>
      </c>
      <c r="B32" s="77"/>
      <c r="C32" s="78"/>
      <c r="D32" s="78"/>
      <c r="E32" s="78"/>
      <c r="F32" s="78"/>
      <c r="G32" s="76"/>
    </row>
    <row r="33" spans="1:10" s="4" customFormat="1" ht="10.5" x14ac:dyDescent="0.25">
      <c r="A33" s="147" t="s">
        <v>448</v>
      </c>
      <c r="B33" s="148"/>
      <c r="C33" s="149"/>
      <c r="D33" s="150"/>
      <c r="E33" s="150"/>
      <c r="F33" s="78"/>
      <c r="G33" s="76"/>
    </row>
    <row r="34" spans="1:10" s="4" customFormat="1" ht="11" thickBot="1" x14ac:dyDescent="0.3">
      <c r="A34" s="186" t="s">
        <v>549</v>
      </c>
      <c r="B34" s="187"/>
      <c r="C34" s="188"/>
      <c r="D34" s="188"/>
      <c r="E34" s="5"/>
      <c r="F34" s="5"/>
      <c r="G34" s="80"/>
    </row>
    <row r="35" spans="1:10" ht="15" thickTop="1" x14ac:dyDescent="0.35"/>
    <row r="37" spans="1:10" ht="15" thickBot="1" x14ac:dyDescent="0.4">
      <c r="A37" s="240" t="s">
        <v>446</v>
      </c>
      <c r="B37" s="240"/>
      <c r="C37" s="240"/>
      <c r="D37" s="240"/>
      <c r="E37" s="240"/>
      <c r="F37" s="240"/>
      <c r="G37" s="240"/>
    </row>
    <row r="38" spans="1:10" ht="15" thickTop="1" x14ac:dyDescent="0.35">
      <c r="A38" s="7"/>
      <c r="B38" s="19"/>
      <c r="C38" s="241" t="s">
        <v>18</v>
      </c>
      <c r="D38" s="241"/>
      <c r="E38" s="57"/>
      <c r="F38" s="241" t="s">
        <v>19</v>
      </c>
      <c r="G38" s="241"/>
      <c r="J38" s="172"/>
    </row>
    <row r="39" spans="1:10" ht="15" thickBot="1" x14ac:dyDescent="0.4">
      <c r="A39" s="8" t="s">
        <v>8</v>
      </c>
      <c r="B39" s="20" t="s">
        <v>25</v>
      </c>
      <c r="C39" s="9" t="s">
        <v>17</v>
      </c>
      <c r="D39" s="9" t="s">
        <v>7</v>
      </c>
      <c r="E39" s="9"/>
      <c r="F39" s="9" t="s">
        <v>17</v>
      </c>
      <c r="G39" s="9" t="s">
        <v>7</v>
      </c>
    </row>
    <row r="40" spans="1:10" ht="15" thickTop="1" x14ac:dyDescent="0.35">
      <c r="A40" s="15">
        <v>1</v>
      </c>
      <c r="B40" s="23" t="s">
        <v>20</v>
      </c>
      <c r="C40" s="122">
        <v>9</v>
      </c>
      <c r="D40" s="123">
        <f t="shared" ref="D40:D47" si="2">+C40/C$47</f>
        <v>0.69230769230769229</v>
      </c>
      <c r="E40" s="123"/>
      <c r="F40" s="109">
        <v>16370</v>
      </c>
      <c r="G40" s="89">
        <f t="shared" ref="G40:G47" si="3">+F40/F$47</f>
        <v>0.76782363977485923</v>
      </c>
    </row>
    <row r="41" spans="1:10" ht="29" x14ac:dyDescent="0.35">
      <c r="A41" s="12">
        <v>2</v>
      </c>
      <c r="B41" s="21" t="s">
        <v>21</v>
      </c>
      <c r="C41" s="120">
        <v>3</v>
      </c>
      <c r="D41" s="224">
        <f t="shared" si="2"/>
        <v>0.23076923076923078</v>
      </c>
      <c r="E41" s="224"/>
      <c r="F41" s="109">
        <v>3439</v>
      </c>
      <c r="G41" s="225">
        <f t="shared" si="3"/>
        <v>0.16130393996247655</v>
      </c>
    </row>
    <row r="42" spans="1:10" x14ac:dyDescent="0.35">
      <c r="A42" s="12">
        <v>3</v>
      </c>
      <c r="B42" s="21" t="s">
        <v>22</v>
      </c>
      <c r="C42" s="120">
        <v>0</v>
      </c>
      <c r="D42" s="224">
        <f t="shared" si="2"/>
        <v>0</v>
      </c>
      <c r="E42" s="224"/>
      <c r="F42" s="109">
        <v>96</v>
      </c>
      <c r="G42" s="225">
        <f t="shared" si="3"/>
        <v>4.5028142589118199E-3</v>
      </c>
    </row>
    <row r="43" spans="1:10" x14ac:dyDescent="0.35">
      <c r="A43" s="12">
        <v>4</v>
      </c>
      <c r="B43" s="21" t="s">
        <v>23</v>
      </c>
      <c r="C43" s="120">
        <v>0</v>
      </c>
      <c r="D43" s="224">
        <f t="shared" si="2"/>
        <v>0</v>
      </c>
      <c r="E43" s="224"/>
      <c r="F43" s="109">
        <v>671</v>
      </c>
      <c r="G43" s="225">
        <f t="shared" si="3"/>
        <v>3.1472795497185742E-2</v>
      </c>
      <c r="J43" s="25"/>
    </row>
    <row r="44" spans="1:10" x14ac:dyDescent="0.35">
      <c r="A44" s="12">
        <v>5</v>
      </c>
      <c r="B44" s="21" t="s">
        <v>24</v>
      </c>
      <c r="C44" s="120">
        <v>0</v>
      </c>
      <c r="D44" s="224">
        <f t="shared" si="2"/>
        <v>0</v>
      </c>
      <c r="E44" s="224"/>
      <c r="F44" s="109">
        <v>30</v>
      </c>
      <c r="G44" s="225">
        <f t="shared" si="3"/>
        <v>1.4071294559099437E-3</v>
      </c>
    </row>
    <row r="45" spans="1:10" x14ac:dyDescent="0.35">
      <c r="A45" s="12">
        <v>6</v>
      </c>
      <c r="B45" s="21" t="s">
        <v>69</v>
      </c>
      <c r="C45" s="120">
        <v>1</v>
      </c>
      <c r="D45" s="224">
        <f t="shared" si="2"/>
        <v>7.6923076923076927E-2</v>
      </c>
      <c r="E45" s="224"/>
      <c r="F45" s="109">
        <v>473</v>
      </c>
      <c r="G45" s="225">
        <f t="shared" si="3"/>
        <v>2.2185741088180111E-2</v>
      </c>
    </row>
    <row r="46" spans="1:10" x14ac:dyDescent="0.35">
      <c r="A46" s="12">
        <v>7</v>
      </c>
      <c r="B46" s="21" t="s">
        <v>9</v>
      </c>
      <c r="C46" s="120">
        <v>0</v>
      </c>
      <c r="D46" s="224">
        <f t="shared" si="2"/>
        <v>0</v>
      </c>
      <c r="E46" s="224"/>
      <c r="F46" s="109">
        <v>241</v>
      </c>
      <c r="G46" s="225">
        <f t="shared" si="3"/>
        <v>1.1303939962476547E-2</v>
      </c>
    </row>
    <row r="47" spans="1:10" x14ac:dyDescent="0.35">
      <c r="A47" s="220" t="s">
        <v>0</v>
      </c>
      <c r="B47" s="221"/>
      <c r="C47" s="226">
        <f>SUM(C40:C46)</f>
        <v>13</v>
      </c>
      <c r="D47" s="227">
        <f t="shared" si="2"/>
        <v>1</v>
      </c>
      <c r="E47" s="227"/>
      <c r="F47" s="228">
        <f>SUM(F40:F46)</f>
        <v>21320</v>
      </c>
      <c r="G47" s="229">
        <f t="shared" si="3"/>
        <v>1</v>
      </c>
    </row>
    <row r="48" spans="1:10" ht="15" thickBot="1" x14ac:dyDescent="0.4">
      <c r="A48" s="74" t="s">
        <v>605</v>
      </c>
      <c r="B48" s="75"/>
      <c r="C48" s="121">
        <f>+C47-C40</f>
        <v>4</v>
      </c>
      <c r="D48" s="193">
        <f>+D47-D40</f>
        <v>0.30769230769230771</v>
      </c>
      <c r="E48" s="125"/>
      <c r="F48" s="173">
        <f>+F47-F40</f>
        <v>4950</v>
      </c>
      <c r="G48" s="193">
        <f>+G47-G40</f>
        <v>0.23217636022514077</v>
      </c>
    </row>
    <row r="49" spans="1:11" ht="15" thickTop="1" x14ac:dyDescent="0.35">
      <c r="A49" s="151" t="s">
        <v>14</v>
      </c>
      <c r="B49" s="152"/>
      <c r="C49" s="153"/>
      <c r="D49" s="153"/>
      <c r="E49" s="153"/>
      <c r="F49" s="153"/>
      <c r="G49" s="151"/>
    </row>
    <row r="50" spans="1:11" x14ac:dyDescent="0.35">
      <c r="A50" s="76" t="s">
        <v>15</v>
      </c>
      <c r="B50" s="77"/>
      <c r="C50" s="78"/>
      <c r="D50" s="78"/>
      <c r="E50" s="78"/>
      <c r="F50" s="78"/>
      <c r="G50" s="76"/>
    </row>
    <row r="51" spans="1:11" x14ac:dyDescent="0.35">
      <c r="A51" s="76" t="s">
        <v>68</v>
      </c>
      <c r="B51" s="77"/>
      <c r="C51" s="78"/>
      <c r="D51" s="78"/>
      <c r="E51" s="78"/>
      <c r="F51" s="78"/>
      <c r="G51" s="76"/>
      <c r="J51" s="231"/>
      <c r="K51" s="231"/>
    </row>
    <row r="52" spans="1:11" x14ac:dyDescent="0.35">
      <c r="A52" s="147" t="s">
        <v>456</v>
      </c>
      <c r="B52" s="148"/>
      <c r="C52" s="149"/>
      <c r="D52" s="150"/>
      <c r="E52" s="150"/>
      <c r="F52" s="78"/>
      <c r="G52" s="76"/>
    </row>
    <row r="53" spans="1:11" ht="15" thickBot="1" x14ac:dyDescent="0.4">
      <c r="A53" s="186" t="s">
        <v>564</v>
      </c>
      <c r="B53" s="187"/>
      <c r="C53" s="188"/>
      <c r="D53" s="188"/>
      <c r="E53" s="5"/>
      <c r="F53" s="5"/>
      <c r="G53" s="80"/>
    </row>
    <row r="54" spans="1:11" ht="15" thickTop="1" x14ac:dyDescent="0.35">
      <c r="A54" s="76"/>
      <c r="B54" s="77"/>
      <c r="C54" s="78"/>
      <c r="D54" s="78"/>
      <c r="E54" s="78"/>
      <c r="F54" s="78"/>
      <c r="G54" s="76"/>
    </row>
    <row r="55" spans="1:11" ht="15" customHeight="1" x14ac:dyDescent="0.35"/>
    <row r="56" spans="1:11" ht="15" thickBot="1" x14ac:dyDescent="0.4">
      <c r="A56" s="240" t="s">
        <v>40</v>
      </c>
      <c r="B56" s="240"/>
      <c r="C56" s="240"/>
      <c r="D56" s="240"/>
      <c r="E56" s="240"/>
      <c r="F56" s="240"/>
      <c r="G56" s="240"/>
    </row>
    <row r="57" spans="1:11" ht="15" thickTop="1" x14ac:dyDescent="0.35">
      <c r="A57" s="7"/>
      <c r="B57" s="19"/>
      <c r="C57" s="241" t="s">
        <v>18</v>
      </c>
      <c r="D57" s="241"/>
      <c r="E57" s="57"/>
      <c r="F57" s="241" t="s">
        <v>19</v>
      </c>
      <c r="G57" s="241"/>
    </row>
    <row r="58" spans="1:11" ht="15" thickBot="1" x14ac:dyDescent="0.4">
      <c r="A58" s="8" t="s">
        <v>8</v>
      </c>
      <c r="B58" s="20" t="s">
        <v>32</v>
      </c>
      <c r="C58" s="9" t="s">
        <v>17</v>
      </c>
      <c r="D58" s="9" t="s">
        <v>7</v>
      </c>
      <c r="E58" s="9"/>
      <c r="F58" s="9" t="s">
        <v>17</v>
      </c>
      <c r="G58" s="9" t="s">
        <v>7</v>
      </c>
      <c r="J58" s="172"/>
    </row>
    <row r="59" spans="1:11" ht="15" thickTop="1" x14ac:dyDescent="0.35">
      <c r="A59" s="15">
        <v>1</v>
      </c>
      <c r="B59" s="23" t="s">
        <v>30</v>
      </c>
      <c r="C59" s="122">
        <v>13</v>
      </c>
      <c r="D59" s="123">
        <f>+C59/C$70</f>
        <v>1</v>
      </c>
      <c r="E59" s="123"/>
      <c r="F59" s="110">
        <v>19619</v>
      </c>
      <c r="G59" s="93">
        <f>+F59/F$70</f>
        <v>0.92021575984990622</v>
      </c>
    </row>
    <row r="60" spans="1:11" x14ac:dyDescent="0.35">
      <c r="A60" s="12">
        <v>2</v>
      </c>
      <c r="B60" s="21" t="s">
        <v>31</v>
      </c>
      <c r="C60" s="120">
        <v>0</v>
      </c>
      <c r="D60" s="123">
        <f t="shared" ref="D60:G69" si="4">+C60/C$70</f>
        <v>0</v>
      </c>
      <c r="E60" s="123"/>
      <c r="F60" s="118">
        <v>465</v>
      </c>
      <c r="G60" s="93">
        <f t="shared" si="4"/>
        <v>2.1810506566604129E-2</v>
      </c>
    </row>
    <row r="61" spans="1:11" x14ac:dyDescent="0.35">
      <c r="A61" s="12">
        <v>3</v>
      </c>
      <c r="B61" s="21" t="s">
        <v>33</v>
      </c>
      <c r="C61" s="120">
        <v>0</v>
      </c>
      <c r="D61" s="123">
        <f t="shared" si="4"/>
        <v>0</v>
      </c>
      <c r="E61" s="123"/>
      <c r="F61" s="118">
        <v>17</v>
      </c>
      <c r="G61" s="93">
        <f t="shared" si="4"/>
        <v>7.973733583489681E-4</v>
      </c>
    </row>
    <row r="62" spans="1:11" x14ac:dyDescent="0.35">
      <c r="A62" s="12">
        <v>4</v>
      </c>
      <c r="B62" s="21" t="s">
        <v>34</v>
      </c>
      <c r="C62" s="120">
        <v>0</v>
      </c>
      <c r="D62" s="123">
        <f t="shared" si="4"/>
        <v>0</v>
      </c>
      <c r="E62" s="123"/>
      <c r="F62" s="118">
        <v>12</v>
      </c>
      <c r="G62" s="93">
        <f t="shared" si="4"/>
        <v>5.6285178236397749E-4</v>
      </c>
      <c r="J62" s="172"/>
    </row>
    <row r="63" spans="1:11" x14ac:dyDescent="0.35">
      <c r="A63" s="12">
        <v>5</v>
      </c>
      <c r="B63" s="21" t="s">
        <v>35</v>
      </c>
      <c r="C63" s="120">
        <v>0</v>
      </c>
      <c r="D63" s="123">
        <f t="shared" si="4"/>
        <v>0</v>
      </c>
      <c r="E63" s="123"/>
      <c r="F63" s="118">
        <v>0</v>
      </c>
      <c r="G63" s="93">
        <v>0</v>
      </c>
    </row>
    <row r="64" spans="1:11" x14ac:dyDescent="0.35">
      <c r="A64" s="12">
        <v>6</v>
      </c>
      <c r="B64" s="21" t="s">
        <v>36</v>
      </c>
      <c r="C64" s="120">
        <v>0</v>
      </c>
      <c r="D64" s="123">
        <f t="shared" si="4"/>
        <v>0</v>
      </c>
      <c r="E64" s="123"/>
      <c r="F64" s="118">
        <v>73</v>
      </c>
      <c r="G64" s="93">
        <f t="shared" si="4"/>
        <v>3.4240150093808631E-3</v>
      </c>
    </row>
    <row r="65" spans="1:10" x14ac:dyDescent="0.35">
      <c r="A65" s="12">
        <v>7</v>
      </c>
      <c r="B65" s="21" t="s">
        <v>37</v>
      </c>
      <c r="C65" s="120">
        <v>0</v>
      </c>
      <c r="D65" s="123">
        <f t="shared" si="4"/>
        <v>0</v>
      </c>
      <c r="E65" s="123"/>
      <c r="F65" s="118">
        <v>35</v>
      </c>
      <c r="G65" s="93">
        <f t="shared" si="4"/>
        <v>1.6416510318949344E-3</v>
      </c>
    </row>
    <row r="66" spans="1:10" x14ac:dyDescent="0.35">
      <c r="A66" s="12">
        <v>8</v>
      </c>
      <c r="B66" s="21" t="s">
        <v>38</v>
      </c>
      <c r="C66" s="120">
        <v>0</v>
      </c>
      <c r="D66" s="123">
        <f t="shared" si="4"/>
        <v>0</v>
      </c>
      <c r="E66" s="123"/>
      <c r="F66" s="118">
        <v>1</v>
      </c>
      <c r="G66" s="93">
        <f t="shared" si="4"/>
        <v>4.6904315196998124E-5</v>
      </c>
    </row>
    <row r="67" spans="1:10" x14ac:dyDescent="0.35">
      <c r="A67" s="12">
        <v>9</v>
      </c>
      <c r="B67" s="21" t="s">
        <v>39</v>
      </c>
      <c r="C67" s="120">
        <v>0</v>
      </c>
      <c r="D67" s="123">
        <f t="shared" si="4"/>
        <v>0</v>
      </c>
      <c r="E67" s="123"/>
      <c r="F67" s="134">
        <v>246</v>
      </c>
      <c r="G67" s="94">
        <f t="shared" si="4"/>
        <v>1.1538461538461539E-2</v>
      </c>
    </row>
    <row r="68" spans="1:10" x14ac:dyDescent="0.35">
      <c r="A68" s="12">
        <v>10</v>
      </c>
      <c r="B68" s="21" t="s">
        <v>9</v>
      </c>
      <c r="C68" s="120">
        <v>0</v>
      </c>
      <c r="D68" s="123">
        <f t="shared" si="4"/>
        <v>0</v>
      </c>
      <c r="E68" s="123"/>
      <c r="F68" s="118">
        <v>42</v>
      </c>
      <c r="G68" s="93">
        <f t="shared" si="4"/>
        <v>1.9699812382739214E-3</v>
      </c>
    </row>
    <row r="69" spans="1:10" x14ac:dyDescent="0.35">
      <c r="A69" s="17">
        <v>11</v>
      </c>
      <c r="B69" s="24" t="s">
        <v>453</v>
      </c>
      <c r="C69" s="124"/>
      <c r="D69" s="125"/>
      <c r="E69" s="125"/>
      <c r="F69" s="126">
        <v>810</v>
      </c>
      <c r="G69" s="95">
        <f t="shared" si="4"/>
        <v>3.7992495309568483E-2</v>
      </c>
    </row>
    <row r="70" spans="1:10" ht="15" thickBot="1" x14ac:dyDescent="0.4">
      <c r="A70" s="48" t="s">
        <v>0</v>
      </c>
      <c r="B70" s="49"/>
      <c r="C70" s="121">
        <f>SUM(C59:C68)</f>
        <v>13</v>
      </c>
      <c r="D70" s="43">
        <f>+C70/C$70</f>
        <v>1</v>
      </c>
      <c r="E70" s="43"/>
      <c r="F70" s="115">
        <f>SUM(F59:F69)</f>
        <v>21320</v>
      </c>
      <c r="G70" s="53">
        <f>+F70/F$70</f>
        <v>1</v>
      </c>
    </row>
    <row r="71" spans="1:10" ht="15" thickTop="1" x14ac:dyDescent="0.35">
      <c r="A71" s="151" t="s">
        <v>14</v>
      </c>
      <c r="B71" s="152"/>
      <c r="C71" s="153"/>
      <c r="D71" s="153"/>
      <c r="E71" s="153"/>
      <c r="F71" s="153"/>
      <c r="G71" s="151"/>
    </row>
    <row r="72" spans="1:10" x14ac:dyDescent="0.35">
      <c r="A72" s="76" t="s">
        <v>15</v>
      </c>
      <c r="B72" s="77"/>
      <c r="C72" s="78"/>
      <c r="D72" s="78"/>
      <c r="E72" s="78"/>
      <c r="F72" s="78"/>
      <c r="G72" s="76"/>
    </row>
    <row r="73" spans="1:10" x14ac:dyDescent="0.35">
      <c r="A73" s="76" t="s">
        <v>68</v>
      </c>
      <c r="B73" s="77"/>
      <c r="C73" s="78"/>
      <c r="D73" s="78"/>
      <c r="E73" s="78"/>
      <c r="F73" s="78"/>
      <c r="G73" s="76"/>
    </row>
    <row r="74" spans="1:10" s="54" customFormat="1" ht="15" thickBot="1" x14ac:dyDescent="0.4">
      <c r="A74" s="186" t="s">
        <v>563</v>
      </c>
      <c r="B74" s="187"/>
      <c r="C74" s="188"/>
      <c r="D74" s="199"/>
      <c r="E74" s="199"/>
      <c r="F74" s="5"/>
      <c r="G74" s="80"/>
    </row>
    <row r="75" spans="1:10" ht="15" thickTop="1" x14ac:dyDescent="0.35"/>
    <row r="77" spans="1:10" ht="15" thickBot="1" x14ac:dyDescent="0.4">
      <c r="A77" s="240" t="s">
        <v>593</v>
      </c>
      <c r="B77" s="240"/>
      <c r="C77" s="240"/>
      <c r="D77" s="240"/>
      <c r="E77" s="240"/>
      <c r="F77" s="240"/>
      <c r="G77" s="240"/>
      <c r="J77" s="172"/>
    </row>
    <row r="78" spans="1:10" ht="15" thickTop="1" x14ac:dyDescent="0.35">
      <c r="A78" s="7"/>
      <c r="B78" s="19"/>
      <c r="C78" s="241" t="s">
        <v>18</v>
      </c>
      <c r="D78" s="241"/>
      <c r="E78" s="57"/>
      <c r="F78" s="241" t="s">
        <v>19</v>
      </c>
      <c r="G78" s="241"/>
    </row>
    <row r="79" spans="1:10" ht="15" thickBot="1" x14ac:dyDescent="0.4">
      <c r="A79" s="8" t="s">
        <v>8</v>
      </c>
      <c r="B79" s="20" t="s">
        <v>41</v>
      </c>
      <c r="C79" s="9" t="s">
        <v>17</v>
      </c>
      <c r="D79" s="9" t="s">
        <v>7</v>
      </c>
      <c r="E79" s="9"/>
      <c r="F79" s="9" t="s">
        <v>17</v>
      </c>
      <c r="G79" s="9" t="s">
        <v>7</v>
      </c>
    </row>
    <row r="80" spans="1:10" ht="15" thickTop="1" x14ac:dyDescent="0.35">
      <c r="A80" s="15">
        <v>1</v>
      </c>
      <c r="B80" s="23" t="s">
        <v>30</v>
      </c>
      <c r="C80" s="122">
        <v>13</v>
      </c>
      <c r="D80" s="123">
        <f>+C80/C$91</f>
        <v>1</v>
      </c>
      <c r="E80" s="123"/>
      <c r="F80" s="110">
        <v>19619</v>
      </c>
      <c r="G80" s="89">
        <f>+F80/F$91</f>
        <v>0.92021575984990622</v>
      </c>
    </row>
    <row r="81" spans="1:10" x14ac:dyDescent="0.35">
      <c r="A81" s="12">
        <v>2</v>
      </c>
      <c r="B81" s="21" t="s">
        <v>31</v>
      </c>
      <c r="C81" s="120">
        <v>0</v>
      </c>
      <c r="D81" s="123">
        <f t="shared" ref="D81:G89" si="5">+C81/C$91</f>
        <v>0</v>
      </c>
      <c r="E81" s="123"/>
      <c r="F81" s="118">
        <v>465</v>
      </c>
      <c r="G81" s="89">
        <f t="shared" si="5"/>
        <v>2.1810506566604129E-2</v>
      </c>
      <c r="J81" s="172"/>
    </row>
    <row r="82" spans="1:10" x14ac:dyDescent="0.35">
      <c r="A82" s="12">
        <v>3</v>
      </c>
      <c r="B82" s="21" t="s">
        <v>33</v>
      </c>
      <c r="C82" s="120">
        <v>0</v>
      </c>
      <c r="D82" s="123">
        <f t="shared" si="5"/>
        <v>0</v>
      </c>
      <c r="E82" s="123"/>
      <c r="F82" s="118">
        <v>17</v>
      </c>
      <c r="G82" s="89">
        <f t="shared" si="5"/>
        <v>7.973733583489681E-4</v>
      </c>
    </row>
    <row r="83" spans="1:10" x14ac:dyDescent="0.35">
      <c r="A83" s="12">
        <v>4</v>
      </c>
      <c r="B83" s="21" t="s">
        <v>42</v>
      </c>
      <c r="C83" s="120">
        <v>0</v>
      </c>
      <c r="D83" s="123">
        <f t="shared" si="5"/>
        <v>0</v>
      </c>
      <c r="E83" s="123"/>
      <c r="F83" s="118">
        <v>12</v>
      </c>
      <c r="G83" s="89">
        <f t="shared" si="5"/>
        <v>5.6285178236397749E-4</v>
      </c>
    </row>
    <row r="84" spans="1:10" x14ac:dyDescent="0.35">
      <c r="A84" s="12">
        <v>5</v>
      </c>
      <c r="B84" s="21" t="s">
        <v>43</v>
      </c>
      <c r="C84" s="120">
        <v>0</v>
      </c>
      <c r="D84" s="123">
        <f t="shared" si="5"/>
        <v>0</v>
      </c>
      <c r="E84" s="123"/>
      <c r="F84" s="118">
        <v>0</v>
      </c>
      <c r="G84" s="89">
        <f t="shared" si="5"/>
        <v>0</v>
      </c>
    </row>
    <row r="85" spans="1:10" x14ac:dyDescent="0.35">
      <c r="A85" s="12">
        <v>6</v>
      </c>
      <c r="B85" s="21" t="s">
        <v>36</v>
      </c>
      <c r="C85" s="120">
        <v>0</v>
      </c>
      <c r="D85" s="123">
        <f t="shared" si="5"/>
        <v>0</v>
      </c>
      <c r="E85" s="123"/>
      <c r="F85" s="118">
        <v>73</v>
      </c>
      <c r="G85" s="89">
        <f t="shared" si="5"/>
        <v>3.4240150093808631E-3</v>
      </c>
    </row>
    <row r="86" spans="1:10" x14ac:dyDescent="0.35">
      <c r="A86" s="12">
        <v>7</v>
      </c>
      <c r="B86" s="21" t="s">
        <v>46</v>
      </c>
      <c r="C86" s="120">
        <v>0</v>
      </c>
      <c r="D86" s="123">
        <f t="shared" si="5"/>
        <v>0</v>
      </c>
      <c r="E86" s="123"/>
      <c r="F86" s="118">
        <v>35</v>
      </c>
      <c r="G86" s="89">
        <f t="shared" si="5"/>
        <v>1.6416510318949344E-3</v>
      </c>
    </row>
    <row r="87" spans="1:10" x14ac:dyDescent="0.35">
      <c r="A87" s="12">
        <v>8</v>
      </c>
      <c r="B87" s="21" t="s">
        <v>38</v>
      </c>
      <c r="C87" s="120">
        <v>0</v>
      </c>
      <c r="D87" s="123">
        <f t="shared" si="5"/>
        <v>0</v>
      </c>
      <c r="E87" s="123"/>
      <c r="F87" s="118">
        <v>1</v>
      </c>
      <c r="G87" s="89">
        <f t="shared" si="5"/>
        <v>4.6904315196998124E-5</v>
      </c>
    </row>
    <row r="88" spans="1:10" x14ac:dyDescent="0.35">
      <c r="A88" s="12">
        <v>9</v>
      </c>
      <c r="B88" s="21" t="s">
        <v>39</v>
      </c>
      <c r="C88" s="120">
        <v>0</v>
      </c>
      <c r="D88" s="123">
        <f t="shared" si="5"/>
        <v>0</v>
      </c>
      <c r="E88" s="123"/>
      <c r="F88" s="118">
        <v>246</v>
      </c>
      <c r="G88" s="89">
        <f t="shared" si="5"/>
        <v>1.1538461538461539E-2</v>
      </c>
    </row>
    <row r="89" spans="1:10" x14ac:dyDescent="0.35">
      <c r="A89" s="12">
        <v>10</v>
      </c>
      <c r="B89" s="21" t="s">
        <v>9</v>
      </c>
      <c r="C89" s="120">
        <v>0</v>
      </c>
      <c r="D89" s="123">
        <f t="shared" si="5"/>
        <v>0</v>
      </c>
      <c r="E89" s="123"/>
      <c r="F89" s="118">
        <v>42</v>
      </c>
      <c r="G89" s="89">
        <f t="shared" si="5"/>
        <v>1.9699812382739214E-3</v>
      </c>
    </row>
    <row r="90" spans="1:10" x14ac:dyDescent="0.35">
      <c r="A90" s="17">
        <v>11</v>
      </c>
      <c r="B90" s="24" t="s">
        <v>453</v>
      </c>
      <c r="C90" s="124"/>
      <c r="D90" s="125"/>
      <c r="E90" s="125"/>
      <c r="F90" s="126">
        <v>810</v>
      </c>
      <c r="G90" s="127">
        <f t="shared" ref="G90" si="6">+F90/F$70</f>
        <v>3.7992495309568483E-2</v>
      </c>
    </row>
    <row r="91" spans="1:10" ht="15" thickBot="1" x14ac:dyDescent="0.4">
      <c r="A91" s="48" t="s">
        <v>0</v>
      </c>
      <c r="B91" s="49"/>
      <c r="C91" s="121">
        <f>SUM(C80:C89)</f>
        <v>13</v>
      </c>
      <c r="D91" s="43">
        <f>+C91/C$91</f>
        <v>1</v>
      </c>
      <c r="E91" s="43"/>
      <c r="F91" s="115">
        <f>SUM(F80:F90)</f>
        <v>21320</v>
      </c>
      <c r="G91" s="53">
        <f>+F91/F$91</f>
        <v>1</v>
      </c>
    </row>
    <row r="92" spans="1:10" ht="15" thickTop="1" x14ac:dyDescent="0.35">
      <c r="A92" s="151" t="s">
        <v>14</v>
      </c>
      <c r="B92" s="152"/>
      <c r="C92" s="153"/>
      <c r="D92" s="153"/>
      <c r="E92" s="153"/>
      <c r="F92" s="153"/>
      <c r="G92" s="151"/>
    </row>
    <row r="93" spans="1:10" x14ac:dyDescent="0.35">
      <c r="A93" s="76" t="s">
        <v>15</v>
      </c>
      <c r="B93" s="77"/>
      <c r="C93" s="78"/>
      <c r="D93" s="78"/>
      <c r="E93" s="78"/>
      <c r="F93" s="78"/>
      <c r="G93" s="76"/>
    </row>
    <row r="94" spans="1:10" x14ac:dyDescent="0.35">
      <c r="A94" s="76" t="s">
        <v>68</v>
      </c>
      <c r="B94" s="77"/>
      <c r="C94" s="78"/>
      <c r="D94" s="78"/>
      <c r="E94" s="78"/>
      <c r="F94" s="78"/>
      <c r="G94" s="76"/>
    </row>
    <row r="95" spans="1:10" ht="15" thickBot="1" x14ac:dyDescent="0.4">
      <c r="A95" s="186" t="s">
        <v>563</v>
      </c>
      <c r="B95" s="187"/>
      <c r="C95" s="188"/>
      <c r="D95" s="199"/>
      <c r="E95" s="199"/>
      <c r="F95" s="5"/>
      <c r="G95" s="80"/>
    </row>
    <row r="96" spans="1:10" ht="15" thickTop="1" x14ac:dyDescent="0.35"/>
    <row r="98" spans="1:10" ht="15" thickBot="1" x14ac:dyDescent="0.4">
      <c r="A98" s="240" t="s">
        <v>65</v>
      </c>
      <c r="B98" s="240"/>
      <c r="C98" s="240"/>
      <c r="D98" s="240"/>
      <c r="E98" s="240"/>
      <c r="F98" s="240"/>
      <c r="G98" s="240"/>
      <c r="J98" s="172"/>
    </row>
    <row r="99" spans="1:10" ht="15" thickTop="1" x14ac:dyDescent="0.35">
      <c r="A99" s="7"/>
      <c r="B99" s="19"/>
      <c r="C99" s="241" t="s">
        <v>18</v>
      </c>
      <c r="D99" s="241"/>
      <c r="E99" s="57"/>
      <c r="F99" s="241" t="s">
        <v>19</v>
      </c>
      <c r="G99" s="241"/>
    </row>
    <row r="100" spans="1:10" ht="15" thickBot="1" x14ac:dyDescent="0.4">
      <c r="A100" s="8" t="s">
        <v>8</v>
      </c>
      <c r="B100" s="20" t="s">
        <v>66</v>
      </c>
      <c r="C100" s="9" t="s">
        <v>17</v>
      </c>
      <c r="D100" s="9" t="s">
        <v>7</v>
      </c>
      <c r="E100" s="9"/>
      <c r="F100" s="9" t="s">
        <v>17</v>
      </c>
      <c r="G100" s="9" t="s">
        <v>7</v>
      </c>
    </row>
    <row r="101" spans="1:10" ht="15" thickTop="1" x14ac:dyDescent="0.35"/>
    <row r="102" spans="1:10" x14ac:dyDescent="0.35">
      <c r="A102" s="18" t="s">
        <v>45</v>
      </c>
      <c r="B102" s="23"/>
      <c r="C102" s="128"/>
      <c r="D102" s="128"/>
      <c r="E102" s="128"/>
      <c r="F102" s="129"/>
      <c r="G102" s="90"/>
      <c r="H102" s="91"/>
      <c r="J102" s="172"/>
    </row>
    <row r="103" spans="1:10" x14ac:dyDescent="0.35">
      <c r="A103" s="15">
        <v>1</v>
      </c>
      <c r="B103" s="23" t="s">
        <v>6</v>
      </c>
      <c r="C103" s="122">
        <v>6</v>
      </c>
      <c r="D103" s="123">
        <f>+C103/C$105</f>
        <v>0.46153846153846156</v>
      </c>
      <c r="E103" s="123"/>
      <c r="F103" s="110">
        <v>0</v>
      </c>
      <c r="G103" s="89">
        <f>+F103/F$105</f>
        <v>0</v>
      </c>
      <c r="H103" s="91"/>
    </row>
    <row r="104" spans="1:10" x14ac:dyDescent="0.35">
      <c r="A104" s="12">
        <v>2</v>
      </c>
      <c r="B104" s="21" t="s">
        <v>44</v>
      </c>
      <c r="C104" s="120">
        <v>7</v>
      </c>
      <c r="D104" s="123">
        <f>+C104/C$105</f>
        <v>0.53846153846153844</v>
      </c>
      <c r="E104" s="123"/>
      <c r="F104" s="118">
        <v>21320</v>
      </c>
      <c r="G104" s="89">
        <f>+F104/F$105</f>
        <v>1</v>
      </c>
      <c r="H104" s="91"/>
    </row>
    <row r="105" spans="1:10" x14ac:dyDescent="0.35">
      <c r="A105" s="50" t="s">
        <v>0</v>
      </c>
      <c r="B105" s="51"/>
      <c r="C105" s="130">
        <f>+C103+C104</f>
        <v>13</v>
      </c>
      <c r="D105" s="52">
        <f>+C105/C$105</f>
        <v>1</v>
      </c>
      <c r="E105" s="52"/>
      <c r="F105" s="132">
        <f>+F103+F104</f>
        <v>21320</v>
      </c>
      <c r="G105" s="92">
        <f>+F105/F$105</f>
        <v>1</v>
      </c>
      <c r="H105" s="91"/>
    </row>
    <row r="106" spans="1:10" x14ac:dyDescent="0.35">
      <c r="A106" s="15"/>
      <c r="B106" s="23"/>
      <c r="C106" s="128"/>
      <c r="D106" s="128"/>
      <c r="E106" s="128"/>
      <c r="F106" s="133"/>
      <c r="G106" s="15"/>
    </row>
    <row r="107" spans="1:10" x14ac:dyDescent="0.35">
      <c r="A107" s="18" t="s">
        <v>75</v>
      </c>
      <c r="B107" s="23"/>
      <c r="C107" s="128"/>
      <c r="D107" s="128"/>
      <c r="E107" s="128"/>
      <c r="F107" s="133"/>
      <c r="G107" s="15"/>
    </row>
    <row r="108" spans="1:10" x14ac:dyDescent="0.35">
      <c r="A108" s="12">
        <v>1</v>
      </c>
      <c r="B108" s="61" t="s">
        <v>64</v>
      </c>
      <c r="C108" s="120">
        <v>2</v>
      </c>
      <c r="D108" s="123">
        <f t="shared" ref="D108:D117" si="7">+C108/C$118</f>
        <v>0.2857142857142857</v>
      </c>
      <c r="E108" s="123"/>
      <c r="F108" s="118">
        <v>12100</v>
      </c>
      <c r="G108" s="93">
        <f t="shared" ref="G108:G117" si="8">+F108/F$118</f>
        <v>0.56754221388367732</v>
      </c>
    </row>
    <row r="109" spans="1:10" x14ac:dyDescent="0.35">
      <c r="A109" s="12">
        <v>2</v>
      </c>
      <c r="B109" s="61" t="s">
        <v>443</v>
      </c>
      <c r="C109" s="120">
        <v>1</v>
      </c>
      <c r="D109" s="123">
        <f t="shared" si="7"/>
        <v>0.14285714285714285</v>
      </c>
      <c r="E109" s="123"/>
      <c r="F109" s="118">
        <v>549</v>
      </c>
      <c r="G109" s="93">
        <f t="shared" si="8"/>
        <v>2.575046904315197E-2</v>
      </c>
      <c r="H109" s="6" t="s">
        <v>451</v>
      </c>
    </row>
    <row r="110" spans="1:10" x14ac:dyDescent="0.35">
      <c r="A110" s="12">
        <v>3</v>
      </c>
      <c r="B110" s="61" t="s">
        <v>63</v>
      </c>
      <c r="C110" s="120">
        <v>4</v>
      </c>
      <c r="D110" s="123">
        <f t="shared" si="7"/>
        <v>0.5714285714285714</v>
      </c>
      <c r="E110" s="123"/>
      <c r="F110" s="118">
        <f>1061+562+167+317+264</f>
        <v>2371</v>
      </c>
      <c r="G110" s="93">
        <f t="shared" si="8"/>
        <v>0.11121013133208255</v>
      </c>
    </row>
    <row r="111" spans="1:10" x14ac:dyDescent="0.35">
      <c r="A111" s="12">
        <v>4</v>
      </c>
      <c r="B111" s="61" t="s">
        <v>47</v>
      </c>
      <c r="C111" s="120">
        <v>0</v>
      </c>
      <c r="D111" s="131">
        <f t="shared" si="7"/>
        <v>0</v>
      </c>
      <c r="E111" s="123"/>
      <c r="F111" s="134">
        <v>292</v>
      </c>
      <c r="G111" s="94">
        <f t="shared" si="8"/>
        <v>1.3696060037523453E-2</v>
      </c>
    </row>
    <row r="112" spans="1:10" x14ac:dyDescent="0.35">
      <c r="A112" s="12">
        <v>5</v>
      </c>
      <c r="B112" s="61" t="s">
        <v>48</v>
      </c>
      <c r="C112" s="120">
        <v>0</v>
      </c>
      <c r="D112" s="123">
        <f t="shared" si="7"/>
        <v>0</v>
      </c>
      <c r="E112" s="123"/>
      <c r="F112" s="118">
        <v>1546</v>
      </c>
      <c r="G112" s="93">
        <f t="shared" si="8"/>
        <v>7.2514071294559099E-2</v>
      </c>
    </row>
    <row r="113" spans="1:7" x14ac:dyDescent="0.35">
      <c r="A113" s="12">
        <v>6</v>
      </c>
      <c r="B113" s="61" t="s">
        <v>49</v>
      </c>
      <c r="C113" s="120">
        <v>0</v>
      </c>
      <c r="D113" s="123">
        <f t="shared" si="7"/>
        <v>0</v>
      </c>
      <c r="E113" s="123"/>
      <c r="F113" s="118">
        <v>90</v>
      </c>
      <c r="G113" s="93">
        <f t="shared" si="8"/>
        <v>4.2213883677298314E-3</v>
      </c>
    </row>
    <row r="114" spans="1:7" x14ac:dyDescent="0.35">
      <c r="A114" s="12">
        <v>7</v>
      </c>
      <c r="B114" s="61" t="s">
        <v>50</v>
      </c>
      <c r="C114" s="120">
        <v>1</v>
      </c>
      <c r="D114" s="123">
        <f t="shared" si="7"/>
        <v>0.14285714285714285</v>
      </c>
      <c r="E114" s="123"/>
      <c r="F114" s="135">
        <v>1132</v>
      </c>
      <c r="G114" s="93">
        <f t="shared" si="8"/>
        <v>5.3095684803001877E-2</v>
      </c>
    </row>
    <row r="115" spans="1:7" x14ac:dyDescent="0.35">
      <c r="A115" s="12">
        <v>8</v>
      </c>
      <c r="B115" s="61" t="s">
        <v>51</v>
      </c>
      <c r="C115" s="120">
        <v>1</v>
      </c>
      <c r="D115" s="123">
        <f t="shared" si="7"/>
        <v>0.14285714285714285</v>
      </c>
      <c r="E115" s="123"/>
      <c r="F115" s="118">
        <v>2400</v>
      </c>
      <c r="G115" s="93">
        <f t="shared" si="8"/>
        <v>0.11257035647279549</v>
      </c>
    </row>
    <row r="116" spans="1:7" x14ac:dyDescent="0.35">
      <c r="A116" s="12">
        <v>9</v>
      </c>
      <c r="B116" s="61" t="s">
        <v>52</v>
      </c>
      <c r="C116" s="120">
        <v>0</v>
      </c>
      <c r="D116" s="123">
        <f t="shared" si="7"/>
        <v>0</v>
      </c>
      <c r="E116" s="123"/>
      <c r="F116" s="118">
        <v>546</v>
      </c>
      <c r="G116" s="93">
        <f t="shared" si="8"/>
        <v>2.5609756097560974E-2</v>
      </c>
    </row>
    <row r="117" spans="1:7" x14ac:dyDescent="0.35">
      <c r="A117" s="6">
        <v>10</v>
      </c>
      <c r="B117" s="61" t="s">
        <v>9</v>
      </c>
      <c r="C117" s="120">
        <v>0</v>
      </c>
      <c r="D117" s="123">
        <f t="shared" si="7"/>
        <v>0</v>
      </c>
      <c r="E117" s="123"/>
      <c r="F117" s="118">
        <v>294</v>
      </c>
      <c r="G117" s="93">
        <f t="shared" si="8"/>
        <v>1.3789868667917449E-2</v>
      </c>
    </row>
    <row r="118" spans="1:7" ht="15" thickBot="1" x14ac:dyDescent="0.4">
      <c r="A118" s="48"/>
      <c r="B118" s="49" t="s">
        <v>528</v>
      </c>
      <c r="C118" s="121">
        <v>7</v>
      </c>
      <c r="D118" s="43"/>
      <c r="E118" s="43"/>
      <c r="F118" s="173">
        <f>SUM(F108:F117)</f>
        <v>21320</v>
      </c>
      <c r="G118" s="53"/>
    </row>
    <row r="119" spans="1:7" ht="15.5" thickTop="1" thickBot="1" x14ac:dyDescent="0.4">
      <c r="A119" s="48"/>
      <c r="B119" s="48" t="s">
        <v>545</v>
      </c>
      <c r="C119" s="121">
        <v>13</v>
      </c>
      <c r="D119" s="43"/>
      <c r="E119" s="43"/>
      <c r="F119" s="173"/>
      <c r="G119" s="53"/>
    </row>
    <row r="120" spans="1:7" ht="15" thickTop="1" x14ac:dyDescent="0.35">
      <c r="A120" s="30" t="s">
        <v>14</v>
      </c>
      <c r="B120" s="31"/>
      <c r="C120" s="32"/>
      <c r="D120" s="32"/>
      <c r="E120" s="32"/>
      <c r="F120" s="32"/>
      <c r="G120" s="30"/>
    </row>
    <row r="121" spans="1:7" x14ac:dyDescent="0.35">
      <c r="A121" s="26" t="s">
        <v>15</v>
      </c>
      <c r="B121" s="27"/>
      <c r="C121" s="28"/>
      <c r="D121" s="28"/>
      <c r="E121" s="28"/>
      <c r="F121" s="28"/>
      <c r="G121" s="26"/>
    </row>
    <row r="122" spans="1:7" x14ac:dyDescent="0.35">
      <c r="A122" s="26" t="s">
        <v>68</v>
      </c>
      <c r="B122" s="27"/>
      <c r="C122" s="28"/>
      <c r="D122" s="28"/>
      <c r="E122" s="28"/>
      <c r="F122" s="28"/>
      <c r="G122" s="26"/>
    </row>
    <row r="123" spans="1:7" x14ac:dyDescent="0.35">
      <c r="A123" s="64" t="s">
        <v>563</v>
      </c>
      <c r="B123" s="65"/>
      <c r="C123" s="66"/>
      <c r="D123" s="67"/>
      <c r="E123" s="29"/>
      <c r="F123" s="28"/>
      <c r="G123" s="26"/>
    </row>
    <row r="124" spans="1:7" x14ac:dyDescent="0.35">
      <c r="A124" s="82" t="s">
        <v>452</v>
      </c>
      <c r="B124" s="83"/>
      <c r="C124" s="84"/>
      <c r="D124" s="85"/>
      <c r="E124" s="85"/>
      <c r="F124" s="84"/>
      <c r="G124" s="82"/>
    </row>
    <row r="125" spans="1:7" ht="15" thickBot="1" x14ac:dyDescent="0.4">
      <c r="A125" s="80" t="s">
        <v>444</v>
      </c>
      <c r="B125" s="81"/>
      <c r="C125" s="5"/>
      <c r="D125" s="5"/>
      <c r="E125" s="5"/>
      <c r="F125" s="9"/>
      <c r="G125" s="8"/>
    </row>
    <row r="126" spans="1:7" ht="15" thickTop="1" x14ac:dyDescent="0.35"/>
    <row r="128" spans="1:7" ht="15" thickBot="1" x14ac:dyDescent="0.4">
      <c r="A128" s="240" t="s">
        <v>58</v>
      </c>
      <c r="B128" s="240"/>
      <c r="C128" s="240"/>
      <c r="D128" s="240"/>
      <c r="E128" s="240"/>
      <c r="F128" s="240"/>
      <c r="G128" s="240"/>
    </row>
    <row r="129" spans="1:10" ht="15" thickTop="1" x14ac:dyDescent="0.35">
      <c r="A129" s="7"/>
      <c r="B129" s="19"/>
      <c r="C129" s="241" t="s">
        <v>18</v>
      </c>
      <c r="D129" s="241"/>
      <c r="E129" s="57"/>
      <c r="F129" s="241" t="s">
        <v>19</v>
      </c>
      <c r="G129" s="241"/>
      <c r="J129" s="172"/>
    </row>
    <row r="130" spans="1:10" ht="15" thickBot="1" x14ac:dyDescent="0.4">
      <c r="A130" s="8" t="s">
        <v>8</v>
      </c>
      <c r="B130" s="20" t="s">
        <v>73</v>
      </c>
      <c r="C130" s="9" t="s">
        <v>17</v>
      </c>
      <c r="D130" s="9" t="s">
        <v>7</v>
      </c>
      <c r="E130" s="9" t="s">
        <v>573</v>
      </c>
      <c r="F130" s="9" t="s">
        <v>17</v>
      </c>
      <c r="G130" s="55" t="s">
        <v>7</v>
      </c>
    </row>
    <row r="131" spans="1:10" ht="15" thickTop="1" x14ac:dyDescent="0.35">
      <c r="A131" s="15">
        <v>1</v>
      </c>
      <c r="B131" s="23" t="s">
        <v>53</v>
      </c>
      <c r="C131" s="122">
        <v>3</v>
      </c>
      <c r="D131" s="123">
        <f t="shared" ref="D131:D136" si="9">+C131/C$136</f>
        <v>0.25</v>
      </c>
      <c r="E131" s="123"/>
      <c r="F131" s="114"/>
      <c r="G131" s="16"/>
    </row>
    <row r="132" spans="1:10" x14ac:dyDescent="0.35">
      <c r="A132" s="12">
        <v>2</v>
      </c>
      <c r="B132" s="72" t="s">
        <v>455</v>
      </c>
      <c r="C132" s="120">
        <v>3</v>
      </c>
      <c r="D132" s="123">
        <f t="shared" si="9"/>
        <v>0.25</v>
      </c>
      <c r="E132" s="123">
        <f>+D132</f>
        <v>0.25</v>
      </c>
      <c r="F132" s="118">
        <v>7015</v>
      </c>
      <c r="G132" s="16">
        <f>+F132/F$136</f>
        <v>0.32903377110694182</v>
      </c>
    </row>
    <row r="133" spans="1:10" x14ac:dyDescent="0.35">
      <c r="A133" s="12">
        <v>3</v>
      </c>
      <c r="B133" s="21" t="s">
        <v>454</v>
      </c>
      <c r="C133" s="120">
        <v>6</v>
      </c>
      <c r="D133" s="123">
        <f t="shared" si="9"/>
        <v>0.5</v>
      </c>
      <c r="E133" s="123"/>
      <c r="F133" s="118"/>
      <c r="G133" s="16"/>
    </row>
    <row r="134" spans="1:10" x14ac:dyDescent="0.35">
      <c r="A134" s="12">
        <v>4</v>
      </c>
      <c r="B134" s="72" t="s">
        <v>56</v>
      </c>
      <c r="C134" s="120">
        <v>0</v>
      </c>
      <c r="D134" s="123"/>
      <c r="E134" s="123">
        <f>+D134+D131</f>
        <v>0.25</v>
      </c>
      <c r="F134" s="118">
        <v>8681</v>
      </c>
      <c r="G134" s="16">
        <f>+F134/F$136</f>
        <v>0.4071763602251407</v>
      </c>
    </row>
    <row r="135" spans="1:10" x14ac:dyDescent="0.35">
      <c r="A135" s="12">
        <v>5</v>
      </c>
      <c r="B135" s="72" t="s">
        <v>57</v>
      </c>
      <c r="C135" s="120">
        <v>0</v>
      </c>
      <c r="D135" s="123"/>
      <c r="E135" s="123">
        <f>+D133</f>
        <v>0.5</v>
      </c>
      <c r="F135" s="118">
        <v>5624</v>
      </c>
      <c r="G135" s="16">
        <f>+F135/F$136</f>
        <v>0.26378986866791743</v>
      </c>
    </row>
    <row r="136" spans="1:10" ht="15" thickBot="1" x14ac:dyDescent="0.4">
      <c r="A136" s="48" t="s">
        <v>566</v>
      </c>
      <c r="B136" s="49"/>
      <c r="C136" s="121">
        <f>SUM(C131:C135)</f>
        <v>12</v>
      </c>
      <c r="D136" s="43">
        <f t="shared" si="9"/>
        <v>1</v>
      </c>
      <c r="E136" s="43"/>
      <c r="F136" s="115">
        <f>SUM(F131:F135)</f>
        <v>21320</v>
      </c>
      <c r="G136" s="43">
        <f>+F136/F$136</f>
        <v>1</v>
      </c>
      <c r="H136" s="54"/>
    </row>
    <row r="137" spans="1:10" ht="15" thickTop="1" x14ac:dyDescent="0.35">
      <c r="A137" s="30" t="s">
        <v>14</v>
      </c>
      <c r="B137" s="31"/>
      <c r="C137" s="32"/>
      <c r="D137" s="32"/>
      <c r="E137" s="32"/>
      <c r="F137" s="32"/>
      <c r="G137" s="30"/>
    </row>
    <row r="138" spans="1:10" x14ac:dyDescent="0.35">
      <c r="A138" s="26" t="s">
        <v>15</v>
      </c>
      <c r="B138" s="27"/>
      <c r="C138" s="28"/>
      <c r="D138" s="28"/>
      <c r="E138" s="28"/>
      <c r="F138" s="28"/>
      <c r="G138" s="26"/>
    </row>
    <row r="139" spans="1:10" x14ac:dyDescent="0.35">
      <c r="A139" s="26" t="s">
        <v>16</v>
      </c>
      <c r="B139" s="27"/>
      <c r="C139" s="28"/>
      <c r="D139" s="28"/>
      <c r="E139" s="28"/>
      <c r="F139" s="28"/>
      <c r="G139" s="26"/>
    </row>
    <row r="140" spans="1:10" x14ac:dyDescent="0.35">
      <c r="A140" s="26" t="s">
        <v>539</v>
      </c>
      <c r="B140" s="27"/>
      <c r="C140" s="28"/>
      <c r="D140" s="28"/>
      <c r="E140" s="28"/>
      <c r="F140" s="28"/>
      <c r="G140" s="26"/>
    </row>
    <row r="141" spans="1:10" x14ac:dyDescent="0.35">
      <c r="A141" s="26" t="s">
        <v>442</v>
      </c>
      <c r="B141" s="27"/>
      <c r="C141" s="28"/>
      <c r="D141" s="28"/>
      <c r="E141" s="28"/>
      <c r="F141" s="28"/>
      <c r="G141" s="26"/>
    </row>
    <row r="142" spans="1:10" x14ac:dyDescent="0.35">
      <c r="A142" s="147" t="s">
        <v>561</v>
      </c>
      <c r="B142" s="148"/>
      <c r="C142" s="149"/>
      <c r="D142" s="149"/>
      <c r="E142" s="78"/>
      <c r="F142" s="78"/>
      <c r="G142" s="76"/>
    </row>
    <row r="143" spans="1:10" x14ac:dyDescent="0.35">
      <c r="A143" s="147" t="s">
        <v>562</v>
      </c>
      <c r="B143" s="148"/>
      <c r="C143" s="149"/>
      <c r="D143" s="149"/>
      <c r="E143" s="78"/>
      <c r="F143" s="78"/>
      <c r="G143" s="76"/>
      <c r="H143" s="4"/>
      <c r="I143" s="4"/>
      <c r="J143" s="4"/>
    </row>
    <row r="144" spans="1:10" ht="15" thickBot="1" x14ac:dyDescent="0.4">
      <c r="A144" s="80" t="s">
        <v>565</v>
      </c>
      <c r="B144" s="81"/>
      <c r="C144" s="5"/>
      <c r="D144" s="5"/>
      <c r="E144" s="5"/>
      <c r="F144" s="5"/>
      <c r="G144" s="80"/>
      <c r="H144" s="4"/>
      <c r="I144" s="4"/>
      <c r="J144" s="4"/>
    </row>
    <row r="145" spans="1:10" ht="15" thickTop="1" x14ac:dyDescent="0.35">
      <c r="H145" s="4"/>
      <c r="I145" s="4"/>
      <c r="J145" s="4"/>
    </row>
    <row r="146" spans="1:10" x14ac:dyDescent="0.35">
      <c r="I146" s="4"/>
      <c r="J146" s="4"/>
    </row>
    <row r="147" spans="1:10" ht="15" thickBot="1" x14ac:dyDescent="0.4">
      <c r="A147" s="59" t="s">
        <v>59</v>
      </c>
      <c r="B147" s="59"/>
      <c r="C147" s="59"/>
      <c r="D147" s="59"/>
      <c r="E147" s="59"/>
      <c r="F147" s="59"/>
      <c r="G147" s="59"/>
    </row>
    <row r="148" spans="1:10" ht="15" thickTop="1" x14ac:dyDescent="0.35">
      <c r="A148" s="7"/>
      <c r="B148" s="19"/>
      <c r="C148" s="58" t="s">
        <v>18</v>
      </c>
      <c r="D148" s="58"/>
      <c r="E148" s="58"/>
      <c r="F148" s="58" t="s">
        <v>19</v>
      </c>
      <c r="G148" s="58"/>
      <c r="J148" s="172"/>
    </row>
    <row r="149" spans="1:10" ht="15" thickBot="1" x14ac:dyDescent="0.4">
      <c r="A149" s="8" t="s">
        <v>8</v>
      </c>
      <c r="B149" s="20" t="s">
        <v>74</v>
      </c>
      <c r="C149" s="9" t="s">
        <v>17</v>
      </c>
      <c r="D149" s="9" t="s">
        <v>7</v>
      </c>
      <c r="E149" s="9"/>
      <c r="F149" s="9" t="s">
        <v>17</v>
      </c>
      <c r="G149" s="9" t="s">
        <v>7</v>
      </c>
    </row>
    <row r="150" spans="1:10" ht="15" thickTop="1" x14ac:dyDescent="0.35">
      <c r="A150" s="15">
        <v>1</v>
      </c>
      <c r="B150" s="23" t="s">
        <v>60</v>
      </c>
      <c r="C150" s="122">
        <v>5</v>
      </c>
      <c r="D150" s="123">
        <f>+C150/C$153</f>
        <v>0.38461538461538464</v>
      </c>
      <c r="E150" s="123"/>
      <c r="F150" s="117" t="s">
        <v>450</v>
      </c>
      <c r="G150" s="16">
        <v>0</v>
      </c>
    </row>
    <row r="151" spans="1:10" x14ac:dyDescent="0.35">
      <c r="A151" s="12">
        <v>2</v>
      </c>
      <c r="B151" s="21" t="s">
        <v>61</v>
      </c>
      <c r="C151" s="120">
        <v>8</v>
      </c>
      <c r="D151" s="123">
        <f>+C151/C$153</f>
        <v>0.61538461538461542</v>
      </c>
      <c r="E151" s="123"/>
      <c r="F151" s="136" t="s">
        <v>450</v>
      </c>
      <c r="G151" s="16">
        <v>0</v>
      </c>
    </row>
    <row r="152" spans="1:10" x14ac:dyDescent="0.35">
      <c r="A152" s="12">
        <v>3</v>
      </c>
      <c r="B152" s="21" t="s">
        <v>62</v>
      </c>
      <c r="C152" s="120">
        <v>0</v>
      </c>
      <c r="D152" s="123">
        <f>+C152/C$153</f>
        <v>0</v>
      </c>
      <c r="E152" s="123"/>
      <c r="F152" s="118">
        <v>21320</v>
      </c>
      <c r="G152" s="16">
        <v>1</v>
      </c>
    </row>
    <row r="153" spans="1:10" ht="15" thickBot="1" x14ac:dyDescent="0.4">
      <c r="A153" s="48" t="s">
        <v>0</v>
      </c>
      <c r="B153" s="49"/>
      <c r="C153" s="121">
        <f>SUM(C150:C152)</f>
        <v>13</v>
      </c>
      <c r="D153" s="43">
        <f>+C153/C$153</f>
        <v>1</v>
      </c>
      <c r="E153" s="43"/>
      <c r="F153" s="115">
        <f>SUM(F150:F152)</f>
        <v>21320</v>
      </c>
      <c r="G153" s="43">
        <f>+F153/F$153</f>
        <v>1</v>
      </c>
    </row>
    <row r="154" spans="1:10" ht="15" thickTop="1" x14ac:dyDescent="0.35">
      <c r="A154" s="30" t="s">
        <v>14</v>
      </c>
      <c r="B154" s="31"/>
      <c r="C154" s="32"/>
      <c r="D154" s="32"/>
      <c r="E154" s="32"/>
      <c r="F154" s="32"/>
      <c r="G154" s="30"/>
    </row>
    <row r="155" spans="1:10" x14ac:dyDescent="0.35">
      <c r="A155" s="26" t="s">
        <v>15</v>
      </c>
      <c r="B155" s="27"/>
      <c r="C155" s="28"/>
      <c r="D155" s="28"/>
      <c r="E155" s="28"/>
      <c r="F155" s="28"/>
      <c r="G155" s="26"/>
    </row>
    <row r="156" spans="1:10" x14ac:dyDescent="0.35">
      <c r="A156" s="26" t="s">
        <v>16</v>
      </c>
      <c r="B156" s="27"/>
      <c r="C156" s="28"/>
      <c r="D156" s="28"/>
      <c r="E156" s="28"/>
      <c r="F156" s="28"/>
      <c r="G156" s="26"/>
    </row>
    <row r="157" spans="1:10" ht="15" thickBot="1" x14ac:dyDescent="0.4">
      <c r="A157" s="62" t="s">
        <v>546</v>
      </c>
      <c r="B157" s="63"/>
      <c r="C157" s="35"/>
      <c r="D157" s="35"/>
      <c r="E157" s="35"/>
      <c r="F157" s="35"/>
      <c r="G157" s="33"/>
    </row>
    <row r="158" spans="1:10" ht="15" thickTop="1" x14ac:dyDescent="0.35"/>
  </sheetData>
  <mergeCells count="21">
    <mergeCell ref="A5:G5"/>
    <mergeCell ref="C6:D6"/>
    <mergeCell ref="F6:G6"/>
    <mergeCell ref="A37:G37"/>
    <mergeCell ref="C38:D38"/>
    <mergeCell ref="F38:G38"/>
    <mergeCell ref="A19:G19"/>
    <mergeCell ref="C20:D20"/>
    <mergeCell ref="F20:G20"/>
    <mergeCell ref="A56:G56"/>
    <mergeCell ref="C57:D57"/>
    <mergeCell ref="F57:G57"/>
    <mergeCell ref="A77:G77"/>
    <mergeCell ref="C78:D78"/>
    <mergeCell ref="F78:G78"/>
    <mergeCell ref="A98:G98"/>
    <mergeCell ref="C99:D99"/>
    <mergeCell ref="F99:G99"/>
    <mergeCell ref="A128:G128"/>
    <mergeCell ref="C129:D129"/>
    <mergeCell ref="F129:G1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2A35-2935-4C6D-9297-E8A8CF49C57D}">
  <dimension ref="A1:L73"/>
  <sheetViews>
    <sheetView zoomScale="75" zoomScaleNormal="75" workbookViewId="0">
      <selection activeCell="A3" sqref="A3"/>
    </sheetView>
  </sheetViews>
  <sheetFormatPr defaultRowHeight="14.5" x14ac:dyDescent="0.35"/>
  <cols>
    <col min="2" max="2" width="28.90625" customWidth="1"/>
    <col min="3" max="3" width="2.6328125" customWidth="1"/>
    <col min="4" max="7" width="9.90625" customWidth="1"/>
    <col min="8" max="8" width="2.6328125" customWidth="1"/>
    <col min="9" max="11" width="13.54296875" customWidth="1"/>
  </cols>
  <sheetData>
    <row r="1" spans="1:11" ht="18.5" x14ac:dyDescent="0.35">
      <c r="A1" s="44" t="s">
        <v>78</v>
      </c>
    </row>
    <row r="2" spans="1:11" ht="18.5" x14ac:dyDescent="0.35">
      <c r="A2" s="44" t="s">
        <v>642</v>
      </c>
    </row>
    <row r="3" spans="1:11" ht="18.5" x14ac:dyDescent="0.35">
      <c r="A3" s="44" t="s">
        <v>590</v>
      </c>
    </row>
    <row r="4" spans="1:11" x14ac:dyDescent="0.35">
      <c r="A4" s="42"/>
    </row>
    <row r="5" spans="1:11" ht="15" thickBot="1" x14ac:dyDescent="0.4">
      <c r="A5" s="242" t="s">
        <v>635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</row>
    <row r="6" spans="1:11" ht="42.5" thickTop="1" x14ac:dyDescent="0.35">
      <c r="A6" s="7"/>
      <c r="B6" s="19"/>
      <c r="C6" s="39"/>
      <c r="D6" s="39" t="s">
        <v>568</v>
      </c>
      <c r="E6" s="39" t="s">
        <v>81</v>
      </c>
      <c r="F6" s="39" t="s">
        <v>82</v>
      </c>
      <c r="G6" s="39" t="s">
        <v>83</v>
      </c>
      <c r="H6" s="39"/>
      <c r="I6" s="39" t="s">
        <v>621</v>
      </c>
      <c r="J6" s="39" t="s">
        <v>622</v>
      </c>
      <c r="K6" s="39" t="s">
        <v>623</v>
      </c>
    </row>
    <row r="7" spans="1:11" ht="15" thickBot="1" x14ac:dyDescent="0.4">
      <c r="A7" s="8" t="s">
        <v>8</v>
      </c>
      <c r="B7" s="20" t="s">
        <v>77</v>
      </c>
      <c r="C7" s="5"/>
      <c r="D7" s="5" t="s">
        <v>17</v>
      </c>
      <c r="E7" s="5" t="s">
        <v>17</v>
      </c>
      <c r="F7" s="5" t="s">
        <v>17</v>
      </c>
      <c r="G7" s="5" t="s">
        <v>17</v>
      </c>
      <c r="H7" s="5"/>
      <c r="I7" s="5" t="s">
        <v>80</v>
      </c>
      <c r="J7" s="5" t="s">
        <v>80</v>
      </c>
      <c r="K7" s="5" t="s">
        <v>80</v>
      </c>
    </row>
    <row r="8" spans="1:11" ht="29.5" thickTop="1" x14ac:dyDescent="0.35">
      <c r="A8" s="15">
        <v>1</v>
      </c>
      <c r="B8" s="23" t="s">
        <v>26</v>
      </c>
      <c r="C8" s="113"/>
      <c r="D8" s="113">
        <v>18399</v>
      </c>
      <c r="E8" s="110">
        <v>16461</v>
      </c>
      <c r="F8" s="113">
        <v>18399</v>
      </c>
      <c r="G8" s="110">
        <v>4105</v>
      </c>
      <c r="H8" s="111"/>
      <c r="I8" s="123">
        <f>+E8/D8</f>
        <v>0.89466818848850482</v>
      </c>
      <c r="J8" s="111">
        <f>+F8/D8</f>
        <v>1</v>
      </c>
      <c r="K8" s="144">
        <f>+G8/D8</f>
        <v>0.22310995162780586</v>
      </c>
    </row>
    <row r="9" spans="1:11" x14ac:dyDescent="0.35">
      <c r="A9" s="15">
        <v>2</v>
      </c>
      <c r="B9" s="23" t="s">
        <v>449</v>
      </c>
      <c r="C9" s="110"/>
      <c r="D9" s="110">
        <v>2921</v>
      </c>
      <c r="E9" s="110">
        <v>2607</v>
      </c>
      <c r="F9" s="110">
        <v>2921</v>
      </c>
      <c r="G9" s="110">
        <v>561</v>
      </c>
      <c r="H9" s="111"/>
      <c r="I9" s="123">
        <f>+E9/D9</f>
        <v>0.89250256761383084</v>
      </c>
      <c r="J9" s="111">
        <f>+F9/D9</f>
        <v>1</v>
      </c>
      <c r="K9" s="144">
        <f>+G9/D9</f>
        <v>0.19205751454981171</v>
      </c>
    </row>
    <row r="10" spans="1:11" ht="29" x14ac:dyDescent="0.35">
      <c r="A10" s="12">
        <v>3</v>
      </c>
      <c r="B10" s="21" t="s">
        <v>28</v>
      </c>
      <c r="C10" s="137"/>
      <c r="D10" s="137" t="s">
        <v>450</v>
      </c>
      <c r="E10" s="137" t="s">
        <v>450</v>
      </c>
      <c r="F10" s="137" t="s">
        <v>450</v>
      </c>
      <c r="G10" s="137" t="s">
        <v>450</v>
      </c>
      <c r="H10" s="111"/>
      <c r="I10" s="111"/>
      <c r="J10" s="111"/>
      <c r="K10" s="146"/>
    </row>
    <row r="11" spans="1:11" x14ac:dyDescent="0.35">
      <c r="A11" s="12">
        <v>4</v>
      </c>
      <c r="B11" s="21" t="s">
        <v>27</v>
      </c>
      <c r="C11" s="137"/>
      <c r="D11" s="137" t="s">
        <v>450</v>
      </c>
      <c r="E11" s="137" t="s">
        <v>450</v>
      </c>
      <c r="F11" s="137" t="s">
        <v>450</v>
      </c>
      <c r="G11" s="137" t="s">
        <v>450</v>
      </c>
      <c r="H11" s="111"/>
      <c r="I11" s="111"/>
      <c r="J11" s="111"/>
      <c r="K11" s="146"/>
    </row>
    <row r="12" spans="1:11" x14ac:dyDescent="0.35">
      <c r="A12" s="12">
        <v>5</v>
      </c>
      <c r="B12" s="21" t="s">
        <v>29</v>
      </c>
      <c r="C12" s="137"/>
      <c r="D12" s="137" t="s">
        <v>450</v>
      </c>
      <c r="E12" s="137" t="s">
        <v>450</v>
      </c>
      <c r="F12" s="137" t="s">
        <v>450</v>
      </c>
      <c r="G12" s="137" t="s">
        <v>450</v>
      </c>
      <c r="H12" s="111"/>
      <c r="I12" s="111"/>
      <c r="J12" s="111"/>
      <c r="K12" s="146"/>
    </row>
    <row r="13" spans="1:11" ht="72.5" x14ac:dyDescent="0.35">
      <c r="A13" s="12">
        <v>6</v>
      </c>
      <c r="B13" s="21" t="s">
        <v>551</v>
      </c>
      <c r="C13" s="137"/>
      <c r="D13" s="137" t="s">
        <v>450</v>
      </c>
      <c r="E13" s="137" t="s">
        <v>450</v>
      </c>
      <c r="F13" s="137" t="s">
        <v>450</v>
      </c>
      <c r="G13" s="137" t="s">
        <v>450</v>
      </c>
      <c r="H13" s="111"/>
      <c r="I13" s="111"/>
      <c r="J13" s="111"/>
      <c r="K13" s="146"/>
    </row>
    <row r="14" spans="1:11" x14ac:dyDescent="0.35">
      <c r="A14" s="12">
        <v>7</v>
      </c>
      <c r="B14" s="21" t="s">
        <v>70</v>
      </c>
      <c r="C14" s="137"/>
      <c r="D14" s="137" t="s">
        <v>450</v>
      </c>
      <c r="E14" s="137" t="s">
        <v>450</v>
      </c>
      <c r="F14" s="137" t="s">
        <v>450</v>
      </c>
      <c r="G14" s="137" t="s">
        <v>450</v>
      </c>
      <c r="H14" s="111"/>
      <c r="I14" s="111"/>
      <c r="J14" s="111"/>
      <c r="K14" s="146"/>
    </row>
    <row r="15" spans="1:11" ht="15" thickBot="1" x14ac:dyDescent="0.4">
      <c r="A15" s="48" t="s">
        <v>0</v>
      </c>
      <c r="B15" s="49"/>
      <c r="C15" s="115"/>
      <c r="D15" s="115">
        <f t="shared" ref="D15:G15" si="0">SUM(D8:D14)</f>
        <v>21320</v>
      </c>
      <c r="E15" s="115">
        <f t="shared" si="0"/>
        <v>19068</v>
      </c>
      <c r="F15" s="115">
        <f t="shared" si="0"/>
        <v>21320</v>
      </c>
      <c r="G15" s="115">
        <f t="shared" si="0"/>
        <v>4666</v>
      </c>
      <c r="H15" s="146"/>
      <c r="I15" s="146">
        <f t="shared" ref="I15" si="1">+E15/D15</f>
        <v>0.8943714821763602</v>
      </c>
      <c r="J15" s="146">
        <f t="shared" ref="J15" si="2">+F15/D15</f>
        <v>1</v>
      </c>
      <c r="K15" s="146">
        <f t="shared" ref="K15" si="3">+G15/D15</f>
        <v>0.21885553470919325</v>
      </c>
    </row>
    <row r="16" spans="1:11" ht="15" thickTop="1" x14ac:dyDescent="0.35">
      <c r="A16" s="151" t="s">
        <v>14</v>
      </c>
      <c r="B16" s="152"/>
      <c r="C16" s="153"/>
      <c r="D16" s="153"/>
      <c r="E16" s="153"/>
      <c r="F16" s="153"/>
      <c r="G16" s="151"/>
      <c r="H16" s="153"/>
      <c r="I16" s="153"/>
      <c r="J16" s="153"/>
      <c r="K16" s="153"/>
    </row>
    <row r="17" spans="1:12" x14ac:dyDescent="0.35">
      <c r="A17" s="76" t="s">
        <v>15</v>
      </c>
      <c r="B17" s="77"/>
      <c r="C17" s="78"/>
      <c r="D17" s="78"/>
      <c r="E17" s="78"/>
      <c r="F17" s="78"/>
      <c r="G17" s="76"/>
      <c r="H17" s="78"/>
      <c r="I17" s="78"/>
      <c r="J17" s="78"/>
      <c r="K17" s="78"/>
    </row>
    <row r="18" spans="1:12" x14ac:dyDescent="0.35">
      <c r="A18" s="147" t="s">
        <v>547</v>
      </c>
      <c r="B18" s="148"/>
      <c r="C18" s="149"/>
      <c r="D18" s="150"/>
      <c r="E18" s="150"/>
      <c r="F18" s="78"/>
      <c r="G18" s="76"/>
      <c r="H18" s="78"/>
      <c r="I18" s="78"/>
      <c r="J18" s="78"/>
      <c r="K18" s="78"/>
    </row>
    <row r="19" spans="1:12" ht="15" thickBot="1" x14ac:dyDescent="0.4">
      <c r="A19" s="186" t="s">
        <v>553</v>
      </c>
      <c r="B19" s="187"/>
      <c r="C19" s="188"/>
      <c r="D19" s="188"/>
      <c r="E19" s="5"/>
      <c r="F19" s="5"/>
      <c r="G19" s="80"/>
      <c r="H19" s="5"/>
      <c r="I19" s="5"/>
      <c r="J19" s="5"/>
      <c r="K19" s="5"/>
    </row>
    <row r="20" spans="1:12" ht="15" thickTop="1" x14ac:dyDescent="0.35"/>
    <row r="21" spans="1:12" ht="15" thickBot="1" x14ac:dyDescent="0.4">
      <c r="A21" s="242" t="s">
        <v>634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pans="1:12" s="1" customFormat="1" ht="42.5" thickTop="1" x14ac:dyDescent="0.35">
      <c r="A22" s="37"/>
      <c r="B22" s="38"/>
      <c r="C22" s="39"/>
      <c r="D22" s="39" t="s">
        <v>568</v>
      </c>
      <c r="E22" s="39" t="s">
        <v>81</v>
      </c>
      <c r="F22" s="39" t="s">
        <v>82</v>
      </c>
      <c r="G22" s="39" t="s">
        <v>83</v>
      </c>
      <c r="H22" s="39"/>
      <c r="I22" s="39" t="s">
        <v>621</v>
      </c>
      <c r="J22" s="39" t="s">
        <v>622</v>
      </c>
      <c r="K22" s="39" t="s">
        <v>623</v>
      </c>
    </row>
    <row r="23" spans="1:12" ht="15" thickBot="1" x14ac:dyDescent="0.4">
      <c r="A23" s="8" t="s">
        <v>8</v>
      </c>
      <c r="B23" s="20" t="s">
        <v>25</v>
      </c>
      <c r="C23" s="5"/>
      <c r="D23" s="5" t="s">
        <v>17</v>
      </c>
      <c r="E23" s="5" t="s">
        <v>17</v>
      </c>
      <c r="F23" s="5" t="s">
        <v>17</v>
      </c>
      <c r="G23" s="5" t="s">
        <v>17</v>
      </c>
      <c r="H23" s="5"/>
      <c r="I23" s="5" t="s">
        <v>80</v>
      </c>
      <c r="J23" s="5" t="s">
        <v>80</v>
      </c>
      <c r="K23" s="5" t="s">
        <v>80</v>
      </c>
    </row>
    <row r="24" spans="1:12" ht="15" thickTop="1" x14ac:dyDescent="0.35">
      <c r="A24" s="15">
        <v>1</v>
      </c>
      <c r="B24" s="23" t="s">
        <v>20</v>
      </c>
      <c r="C24" s="109"/>
      <c r="D24" s="109">
        <v>16370</v>
      </c>
      <c r="E24" s="110">
        <v>14683</v>
      </c>
      <c r="F24" s="109">
        <v>16370</v>
      </c>
      <c r="G24" s="110">
        <v>3479</v>
      </c>
      <c r="H24" s="111"/>
      <c r="I24" s="111">
        <f>+E24/D24</f>
        <v>0.89694563225412338</v>
      </c>
      <c r="J24" s="111">
        <f>+F24/D24</f>
        <v>1</v>
      </c>
      <c r="K24" s="111">
        <f>+G24/D24</f>
        <v>0.21252290775809407</v>
      </c>
    </row>
    <row r="25" spans="1:12" ht="43.5" x14ac:dyDescent="0.35">
      <c r="A25" s="12">
        <v>2</v>
      </c>
      <c r="B25" s="21" t="s">
        <v>21</v>
      </c>
      <c r="C25" s="109"/>
      <c r="D25" s="109">
        <v>3439</v>
      </c>
      <c r="E25" s="110">
        <v>3039</v>
      </c>
      <c r="F25" s="109">
        <v>3439</v>
      </c>
      <c r="G25" s="110">
        <v>847</v>
      </c>
      <c r="H25" s="111"/>
      <c r="I25" s="111">
        <f t="shared" ref="I25:I30" si="4">+E25/D25</f>
        <v>0.88368711834835711</v>
      </c>
      <c r="J25" s="111">
        <f t="shared" ref="J25:J30" si="5">+F25/D25</f>
        <v>1</v>
      </c>
      <c r="K25" s="111">
        <f t="shared" ref="K25:K30" si="6">+G25/D25</f>
        <v>0.24629252689735387</v>
      </c>
    </row>
    <row r="26" spans="1:12" ht="29" x14ac:dyDescent="0.35">
      <c r="A26" s="12">
        <v>3</v>
      </c>
      <c r="B26" s="21" t="s">
        <v>22</v>
      </c>
      <c r="C26" s="109"/>
      <c r="D26" s="109">
        <v>96</v>
      </c>
      <c r="E26" s="110">
        <v>84</v>
      </c>
      <c r="F26" s="109">
        <v>96</v>
      </c>
      <c r="G26" s="110">
        <v>25</v>
      </c>
      <c r="H26" s="111"/>
      <c r="I26" s="111">
        <f t="shared" si="4"/>
        <v>0.875</v>
      </c>
      <c r="J26" s="111">
        <f t="shared" si="5"/>
        <v>1</v>
      </c>
      <c r="K26" s="111">
        <f t="shared" si="6"/>
        <v>0.26041666666666669</v>
      </c>
    </row>
    <row r="27" spans="1:12" x14ac:dyDescent="0.35">
      <c r="A27" s="12">
        <v>4</v>
      </c>
      <c r="B27" s="21" t="s">
        <v>23</v>
      </c>
      <c r="C27" s="109"/>
      <c r="D27" s="109">
        <v>671</v>
      </c>
      <c r="E27" s="110">
        <v>605</v>
      </c>
      <c r="F27" s="109">
        <v>671</v>
      </c>
      <c r="G27" s="110">
        <v>108</v>
      </c>
      <c r="H27" s="111"/>
      <c r="I27" s="111">
        <f t="shared" si="4"/>
        <v>0.90163934426229508</v>
      </c>
      <c r="J27" s="111">
        <f t="shared" si="5"/>
        <v>1</v>
      </c>
      <c r="K27" s="111">
        <f t="shared" si="6"/>
        <v>0.16095380029806258</v>
      </c>
    </row>
    <row r="28" spans="1:12" x14ac:dyDescent="0.35">
      <c r="A28" s="12">
        <v>5</v>
      </c>
      <c r="B28" s="21" t="s">
        <v>24</v>
      </c>
      <c r="C28" s="109"/>
      <c r="D28" s="109">
        <v>30</v>
      </c>
      <c r="E28" s="110">
        <v>25</v>
      </c>
      <c r="F28" s="109">
        <v>30</v>
      </c>
      <c r="G28" s="110">
        <v>6</v>
      </c>
      <c r="H28" s="111"/>
      <c r="I28" s="111">
        <f t="shared" si="4"/>
        <v>0.83333333333333337</v>
      </c>
      <c r="J28" s="111">
        <f t="shared" si="5"/>
        <v>1</v>
      </c>
      <c r="K28" s="111">
        <f t="shared" si="6"/>
        <v>0.2</v>
      </c>
    </row>
    <row r="29" spans="1:12" x14ac:dyDescent="0.35">
      <c r="A29" s="12">
        <v>6</v>
      </c>
      <c r="B29" s="21" t="s">
        <v>567</v>
      </c>
      <c r="C29" s="109"/>
      <c r="D29" s="109">
        <v>473</v>
      </c>
      <c r="E29" s="110">
        <v>412</v>
      </c>
      <c r="F29" s="109">
        <v>473</v>
      </c>
      <c r="G29" s="110">
        <v>126</v>
      </c>
      <c r="H29" s="111"/>
      <c r="I29" s="111">
        <f t="shared" si="4"/>
        <v>0.87103594080338265</v>
      </c>
      <c r="J29" s="111">
        <f t="shared" si="5"/>
        <v>1</v>
      </c>
      <c r="K29" s="111">
        <f t="shared" si="6"/>
        <v>0.26638477801268501</v>
      </c>
    </row>
    <row r="30" spans="1:12" x14ac:dyDescent="0.35">
      <c r="A30" s="12">
        <v>7</v>
      </c>
      <c r="B30" s="21" t="s">
        <v>9</v>
      </c>
      <c r="C30" s="109"/>
      <c r="D30" s="109">
        <v>241</v>
      </c>
      <c r="E30" s="110">
        <v>220</v>
      </c>
      <c r="F30" s="109">
        <v>241</v>
      </c>
      <c r="G30" s="110">
        <v>75</v>
      </c>
      <c r="H30" s="111"/>
      <c r="I30" s="111">
        <f t="shared" si="4"/>
        <v>0.91286307053941906</v>
      </c>
      <c r="J30" s="111">
        <f t="shared" si="5"/>
        <v>1</v>
      </c>
      <c r="K30" s="111">
        <f t="shared" si="6"/>
        <v>0.31120331950207469</v>
      </c>
      <c r="L30" t="s">
        <v>451</v>
      </c>
    </row>
    <row r="31" spans="1:12" x14ac:dyDescent="0.35">
      <c r="A31" s="220" t="s">
        <v>0</v>
      </c>
      <c r="B31" s="221"/>
      <c r="C31" s="222"/>
      <c r="D31" s="222">
        <f>SUM(D24:D30)</f>
        <v>21320</v>
      </c>
      <c r="E31" s="222">
        <f>SUM(E24:E30)</f>
        <v>19068</v>
      </c>
      <c r="F31" s="222">
        <f>SUM(F24:F30)</f>
        <v>21320</v>
      </c>
      <c r="G31" s="222">
        <f>SUM(G24:G30)</f>
        <v>4666</v>
      </c>
      <c r="H31" s="223"/>
      <c r="I31" s="223">
        <f t="shared" ref="I31" si="7">+E31/D31</f>
        <v>0.8943714821763602</v>
      </c>
      <c r="J31" s="223">
        <f t="shared" ref="J31" si="8">+F31/D31</f>
        <v>1</v>
      </c>
      <c r="K31" s="223">
        <f t="shared" ref="K31" si="9">+G31/D31</f>
        <v>0.21885553470919325</v>
      </c>
    </row>
    <row r="32" spans="1:12" ht="15" thickBot="1" x14ac:dyDescent="0.4">
      <c r="A32" s="74" t="s">
        <v>605</v>
      </c>
      <c r="B32" s="75"/>
      <c r="C32" s="112"/>
      <c r="D32" s="112">
        <f>+D31-D24</f>
        <v>4950</v>
      </c>
      <c r="E32" s="112">
        <f t="shared" ref="E32:G32" si="10">+E31-E24</f>
        <v>4385</v>
      </c>
      <c r="F32" s="112">
        <f t="shared" si="10"/>
        <v>4950</v>
      </c>
      <c r="G32" s="112">
        <f t="shared" si="10"/>
        <v>1187</v>
      </c>
      <c r="H32" s="142"/>
      <c r="I32" s="223">
        <f t="shared" ref="I32" si="11">+E32/D32</f>
        <v>0.8858585858585859</v>
      </c>
      <c r="J32" s="223">
        <f t="shared" ref="J32" si="12">+F32/D32</f>
        <v>1</v>
      </c>
      <c r="K32" s="223">
        <f t="shared" ref="K32" si="13">+G32/D32</f>
        <v>0.23979797979797979</v>
      </c>
    </row>
    <row r="33" spans="1:11" ht="15" thickTop="1" x14ac:dyDescent="0.35">
      <c r="A33" s="30" t="s">
        <v>14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</row>
    <row r="34" spans="1:11" x14ac:dyDescent="0.35">
      <c r="A34" s="26" t="s">
        <v>15</v>
      </c>
      <c r="B34" s="27"/>
      <c r="C34" s="28"/>
      <c r="D34" s="28"/>
      <c r="E34" s="28" t="s">
        <v>451</v>
      </c>
      <c r="F34" s="28"/>
      <c r="G34" s="28"/>
      <c r="H34" s="28"/>
      <c r="I34" s="28"/>
      <c r="J34" s="28"/>
      <c r="K34" s="28"/>
    </row>
    <row r="35" spans="1:11" ht="15" thickBot="1" x14ac:dyDescent="0.4">
      <c r="A35" s="62" t="s">
        <v>552</v>
      </c>
      <c r="B35" s="34"/>
      <c r="C35" s="35"/>
      <c r="D35" s="35"/>
      <c r="E35" s="35"/>
      <c r="F35" s="35"/>
      <c r="G35" s="35"/>
      <c r="H35" s="35"/>
      <c r="I35" s="35"/>
      <c r="J35" s="35"/>
      <c r="K35" s="35"/>
    </row>
    <row r="36" spans="1:11" ht="15" thickTop="1" x14ac:dyDescent="0.35">
      <c r="B36" s="200"/>
      <c r="C36" s="201"/>
      <c r="D36" s="201"/>
      <c r="E36" s="201"/>
      <c r="F36" s="201"/>
      <c r="G36" s="201"/>
      <c r="H36" s="201"/>
      <c r="I36" s="201"/>
      <c r="J36" s="201"/>
      <c r="K36" s="201"/>
    </row>
    <row r="39" spans="1:11" ht="15" thickBot="1" x14ac:dyDescent="0.4">
      <c r="A39" s="242" t="s">
        <v>636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</row>
    <row r="40" spans="1:11" s="40" customFormat="1" ht="42.5" thickTop="1" x14ac:dyDescent="0.25">
      <c r="A40" s="100"/>
      <c r="B40" s="101"/>
      <c r="C40" s="97"/>
      <c r="D40" s="97" t="s">
        <v>550</v>
      </c>
      <c r="E40" s="97" t="s">
        <v>81</v>
      </c>
      <c r="F40" s="97" t="s">
        <v>82</v>
      </c>
      <c r="G40" s="97" t="s">
        <v>83</v>
      </c>
      <c r="H40" s="97"/>
      <c r="I40" s="39" t="s">
        <v>621</v>
      </c>
      <c r="J40" s="39" t="s">
        <v>622</v>
      </c>
      <c r="K40" s="39" t="s">
        <v>623</v>
      </c>
    </row>
    <row r="41" spans="1:11" ht="15" thickBot="1" x14ac:dyDescent="0.4">
      <c r="A41" s="102" t="s">
        <v>8</v>
      </c>
      <c r="B41" s="103" t="s">
        <v>569</v>
      </c>
      <c r="C41" s="98"/>
      <c r="D41" s="98" t="s">
        <v>17</v>
      </c>
      <c r="E41" s="98" t="s">
        <v>17</v>
      </c>
      <c r="F41" s="98" t="s">
        <v>17</v>
      </c>
      <c r="G41" s="98" t="s">
        <v>17</v>
      </c>
      <c r="H41" s="98"/>
      <c r="I41" s="98" t="s">
        <v>80</v>
      </c>
      <c r="J41" s="98" t="s">
        <v>80</v>
      </c>
      <c r="K41" s="98" t="s">
        <v>80</v>
      </c>
    </row>
    <row r="42" spans="1:11" ht="15" thickTop="1" x14ac:dyDescent="0.35">
      <c r="A42" s="104">
        <v>1</v>
      </c>
      <c r="B42" s="105" t="s">
        <v>64</v>
      </c>
      <c r="C42" s="118"/>
      <c r="D42" s="118">
        <v>12100</v>
      </c>
      <c r="E42" s="110">
        <v>11024</v>
      </c>
      <c r="F42" s="118">
        <v>12100</v>
      </c>
      <c r="G42" s="110">
        <v>2655</v>
      </c>
      <c r="H42" s="138"/>
      <c r="I42" s="138">
        <f>+E42/D42</f>
        <v>0.9110743801652893</v>
      </c>
      <c r="J42" s="138">
        <f>+F42/D42</f>
        <v>1</v>
      </c>
      <c r="K42" s="138">
        <f>+G42/D42</f>
        <v>0.21942148760330579</v>
      </c>
    </row>
    <row r="43" spans="1:11" ht="29" x14ac:dyDescent="0.35">
      <c r="A43" s="104">
        <v>2</v>
      </c>
      <c r="B43" s="106" t="s">
        <v>443</v>
      </c>
      <c r="C43" s="118"/>
      <c r="D43" s="118">
        <v>549</v>
      </c>
      <c r="E43" s="110">
        <v>448</v>
      </c>
      <c r="F43" s="118">
        <v>549</v>
      </c>
      <c r="G43" s="110">
        <v>160</v>
      </c>
      <c r="H43" s="138"/>
      <c r="I43" s="138">
        <f t="shared" ref="I43:I51" si="14">+E43/D43</f>
        <v>0.81602914389799641</v>
      </c>
      <c r="J43" s="138">
        <f t="shared" ref="J43:J51" si="15">+F43/D43</f>
        <v>1</v>
      </c>
      <c r="K43" s="138">
        <f t="shared" ref="K43:K51" si="16">+G43/D43</f>
        <v>0.29143897996357016</v>
      </c>
    </row>
    <row r="44" spans="1:11" x14ac:dyDescent="0.35">
      <c r="A44" s="104">
        <v>3</v>
      </c>
      <c r="B44" s="105" t="s">
        <v>63</v>
      </c>
      <c r="C44" s="118"/>
      <c r="D44" s="118">
        <f>1061+562+167+317+264</f>
        <v>2371</v>
      </c>
      <c r="E44" s="110">
        <v>2121</v>
      </c>
      <c r="F44" s="118">
        <f>1061+562+167+317+264</f>
        <v>2371</v>
      </c>
      <c r="G44" s="110">
        <v>725</v>
      </c>
      <c r="H44" s="138"/>
      <c r="I44" s="138">
        <f t="shared" si="14"/>
        <v>0.89455925769717415</v>
      </c>
      <c r="J44" s="138">
        <f t="shared" si="15"/>
        <v>1</v>
      </c>
      <c r="K44" s="138">
        <f t="shared" si="16"/>
        <v>0.30577815267819486</v>
      </c>
    </row>
    <row r="45" spans="1:11" x14ac:dyDescent="0.35">
      <c r="A45" s="104">
        <v>4</v>
      </c>
      <c r="B45" s="105" t="s">
        <v>47</v>
      </c>
      <c r="C45" s="134"/>
      <c r="D45" s="134">
        <v>292</v>
      </c>
      <c r="E45" s="110">
        <v>268</v>
      </c>
      <c r="F45" s="134">
        <v>292</v>
      </c>
      <c r="G45" s="110">
        <v>107</v>
      </c>
      <c r="H45" s="138"/>
      <c r="I45" s="138">
        <f t="shared" si="14"/>
        <v>0.9178082191780822</v>
      </c>
      <c r="J45" s="138">
        <f t="shared" si="15"/>
        <v>1</v>
      </c>
      <c r="K45" s="138">
        <f t="shared" si="16"/>
        <v>0.36643835616438358</v>
      </c>
    </row>
    <row r="46" spans="1:11" x14ac:dyDescent="0.35">
      <c r="A46" s="104">
        <v>5</v>
      </c>
      <c r="B46" s="106" t="s">
        <v>48</v>
      </c>
      <c r="C46" s="118"/>
      <c r="D46" s="118">
        <v>1546</v>
      </c>
      <c r="E46" s="110">
        <v>1383</v>
      </c>
      <c r="F46" s="118">
        <v>1546</v>
      </c>
      <c r="G46" s="110">
        <v>131</v>
      </c>
      <c r="H46" s="138"/>
      <c r="I46" s="138">
        <f t="shared" si="14"/>
        <v>0.89456662354463135</v>
      </c>
      <c r="J46" s="138">
        <f t="shared" si="15"/>
        <v>1</v>
      </c>
      <c r="K46" s="138">
        <f t="shared" si="16"/>
        <v>8.473479948253558E-2</v>
      </c>
    </row>
    <row r="47" spans="1:11" x14ac:dyDescent="0.35">
      <c r="A47" s="104">
        <v>6</v>
      </c>
      <c r="B47" s="105" t="s">
        <v>49</v>
      </c>
      <c r="C47" s="118"/>
      <c r="D47" s="118">
        <v>90</v>
      </c>
      <c r="E47" s="110">
        <v>78</v>
      </c>
      <c r="F47" s="118">
        <v>90</v>
      </c>
      <c r="G47" s="110">
        <v>24</v>
      </c>
      <c r="H47" s="138"/>
      <c r="I47" s="138">
        <f t="shared" si="14"/>
        <v>0.8666666666666667</v>
      </c>
      <c r="J47" s="138">
        <f t="shared" si="15"/>
        <v>1</v>
      </c>
      <c r="K47" s="138">
        <f t="shared" si="16"/>
        <v>0.26666666666666666</v>
      </c>
    </row>
    <row r="48" spans="1:11" x14ac:dyDescent="0.35">
      <c r="A48" s="104">
        <v>7</v>
      </c>
      <c r="B48" s="105" t="s">
        <v>50</v>
      </c>
      <c r="C48" s="135"/>
      <c r="D48" s="135">
        <v>1132</v>
      </c>
      <c r="E48" s="110">
        <v>861</v>
      </c>
      <c r="F48" s="135">
        <v>1132</v>
      </c>
      <c r="G48" s="110">
        <v>205</v>
      </c>
      <c r="H48" s="138"/>
      <c r="I48" s="138">
        <f t="shared" si="14"/>
        <v>0.76060070671378088</v>
      </c>
      <c r="J48" s="138">
        <f t="shared" si="15"/>
        <v>1</v>
      </c>
      <c r="K48" s="138">
        <f t="shared" si="16"/>
        <v>0.18109540636042404</v>
      </c>
    </row>
    <row r="49" spans="1:11" x14ac:dyDescent="0.35">
      <c r="A49" s="104">
        <v>8</v>
      </c>
      <c r="B49" s="106" t="s">
        <v>51</v>
      </c>
      <c r="C49" s="118"/>
      <c r="D49" s="118">
        <v>2400</v>
      </c>
      <c r="E49" s="110">
        <v>2147</v>
      </c>
      <c r="F49" s="118">
        <v>2400</v>
      </c>
      <c r="G49" s="110">
        <v>444</v>
      </c>
      <c r="H49" s="138"/>
      <c r="I49" s="138">
        <f t="shared" si="14"/>
        <v>0.89458333333333329</v>
      </c>
      <c r="J49" s="138">
        <f t="shared" si="15"/>
        <v>1</v>
      </c>
      <c r="K49" s="138">
        <f t="shared" si="16"/>
        <v>0.185</v>
      </c>
    </row>
    <row r="50" spans="1:11" ht="29" x14ac:dyDescent="0.35">
      <c r="A50" s="104">
        <v>9</v>
      </c>
      <c r="B50" s="106" t="s">
        <v>52</v>
      </c>
      <c r="C50" s="118"/>
      <c r="D50" s="118">
        <v>546</v>
      </c>
      <c r="E50" s="110">
        <v>455</v>
      </c>
      <c r="F50" s="118">
        <v>546</v>
      </c>
      <c r="G50" s="110">
        <v>171</v>
      </c>
      <c r="H50" s="138"/>
      <c r="I50" s="138">
        <f t="shared" si="14"/>
        <v>0.83333333333333337</v>
      </c>
      <c r="J50" s="138">
        <f t="shared" si="15"/>
        <v>1</v>
      </c>
      <c r="K50" s="138">
        <f t="shared" si="16"/>
        <v>0.31318681318681318</v>
      </c>
    </row>
    <row r="51" spans="1:11" x14ac:dyDescent="0.35">
      <c r="A51" s="91">
        <v>10</v>
      </c>
      <c r="B51" s="105" t="s">
        <v>9</v>
      </c>
      <c r="C51" s="118"/>
      <c r="D51" s="118">
        <v>294</v>
      </c>
      <c r="E51" s="110">
        <v>283</v>
      </c>
      <c r="F51" s="118">
        <v>294</v>
      </c>
      <c r="G51" s="110">
        <v>44</v>
      </c>
      <c r="H51" s="138"/>
      <c r="I51" s="138">
        <f t="shared" si="14"/>
        <v>0.9625850340136054</v>
      </c>
      <c r="J51" s="138">
        <f t="shared" si="15"/>
        <v>1</v>
      </c>
      <c r="K51" s="138">
        <f t="shared" si="16"/>
        <v>0.14965986394557823</v>
      </c>
    </row>
    <row r="52" spans="1:11" ht="15" thickBot="1" x14ac:dyDescent="0.4">
      <c r="A52" s="107" t="s">
        <v>0</v>
      </c>
      <c r="B52" s="108"/>
      <c r="C52" s="115"/>
      <c r="D52" s="139">
        <f>SUM(D42:D51)</f>
        <v>21320</v>
      </c>
      <c r="E52" s="139">
        <f>SUM(E42:E51)</f>
        <v>19068</v>
      </c>
      <c r="F52" s="139">
        <f>SUM(F42:F51)</f>
        <v>21320</v>
      </c>
      <c r="G52" s="140">
        <f>SUM(G42:G51)</f>
        <v>4666</v>
      </c>
      <c r="H52" s="141"/>
      <c r="I52" s="141">
        <f t="shared" ref="I52" si="17">+E52/D52</f>
        <v>0.8943714821763602</v>
      </c>
      <c r="J52" s="141">
        <f t="shared" ref="J52" si="18">+F52/D52</f>
        <v>1</v>
      </c>
      <c r="K52" s="141">
        <f t="shared" ref="K52" si="19">+G52/D52</f>
        <v>0.21885553470919325</v>
      </c>
    </row>
    <row r="53" spans="1:11" ht="15" thickTop="1" x14ac:dyDescent="0.35">
      <c r="A53" s="30" t="s">
        <v>14</v>
      </c>
      <c r="B53" s="31"/>
      <c r="C53" s="96"/>
      <c r="D53" s="96"/>
      <c r="E53" s="96" t="s">
        <v>451</v>
      </c>
      <c r="F53" s="32"/>
      <c r="G53" s="30" t="s">
        <v>451</v>
      </c>
      <c r="H53" s="32"/>
      <c r="I53" s="32"/>
      <c r="J53" s="32"/>
      <c r="K53" s="32"/>
    </row>
    <row r="54" spans="1:11" x14ac:dyDescent="0.35">
      <c r="A54" s="26" t="s">
        <v>15</v>
      </c>
      <c r="B54" s="27"/>
      <c r="C54" s="28"/>
      <c r="D54" s="28"/>
      <c r="E54" s="28" t="s">
        <v>451</v>
      </c>
      <c r="F54" s="28"/>
      <c r="G54" s="26" t="s">
        <v>451</v>
      </c>
      <c r="H54" s="28"/>
      <c r="I54" s="28"/>
      <c r="J54" s="28"/>
      <c r="K54" s="28"/>
    </row>
    <row r="55" spans="1:11" x14ac:dyDescent="0.35">
      <c r="A55" s="64" t="s">
        <v>547</v>
      </c>
      <c r="B55" s="65"/>
      <c r="C55" s="66"/>
      <c r="D55" s="67"/>
      <c r="E55" s="29"/>
      <c r="F55" s="28"/>
      <c r="G55" s="26"/>
      <c r="H55" s="28"/>
      <c r="I55" s="28"/>
      <c r="J55" s="28"/>
      <c r="K55" s="28"/>
    </row>
    <row r="56" spans="1:11" x14ac:dyDescent="0.35">
      <c r="A56" s="26" t="s">
        <v>570</v>
      </c>
      <c r="B56" s="27"/>
      <c r="C56" s="28"/>
      <c r="D56" s="29"/>
      <c r="E56" s="29"/>
      <c r="F56" s="28"/>
      <c r="G56" s="26"/>
      <c r="H56" s="28"/>
      <c r="I56" s="28"/>
      <c r="J56" s="28"/>
      <c r="K56" s="28"/>
    </row>
    <row r="57" spans="1:11" ht="15" thickBot="1" x14ac:dyDescent="0.4">
      <c r="A57" s="33" t="s">
        <v>444</v>
      </c>
      <c r="B57" s="34"/>
      <c r="C57" s="35"/>
      <c r="D57" s="35"/>
      <c r="E57" s="35"/>
      <c r="F57" s="86"/>
      <c r="G57" s="87"/>
      <c r="H57" s="35"/>
      <c r="I57" s="35"/>
      <c r="J57" s="35"/>
      <c r="K57" s="35"/>
    </row>
    <row r="58" spans="1:11" ht="15" thickTop="1" x14ac:dyDescent="0.35"/>
    <row r="60" spans="1:11" ht="15" thickBot="1" x14ac:dyDescent="0.4">
      <c r="A60" s="242" t="s">
        <v>637</v>
      </c>
      <c r="B60" s="242"/>
      <c r="C60" s="242"/>
      <c r="D60" s="242"/>
      <c r="E60" s="242"/>
      <c r="F60" s="242"/>
      <c r="G60" s="242"/>
      <c r="H60" s="242"/>
      <c r="I60" s="242"/>
      <c r="J60" s="242"/>
      <c r="K60" s="242"/>
    </row>
    <row r="61" spans="1:11" ht="42.5" thickTop="1" x14ac:dyDescent="0.35">
      <c r="A61" s="37"/>
      <c r="B61" s="38"/>
      <c r="C61" s="39"/>
      <c r="D61" s="39" t="s">
        <v>550</v>
      </c>
      <c r="E61" s="39" t="s">
        <v>81</v>
      </c>
      <c r="F61" s="39" t="s">
        <v>82</v>
      </c>
      <c r="G61" s="39" t="s">
        <v>83</v>
      </c>
      <c r="H61" s="39"/>
      <c r="I61" s="39" t="s">
        <v>621</v>
      </c>
      <c r="J61" s="39" t="s">
        <v>622</v>
      </c>
      <c r="K61" s="39" t="s">
        <v>623</v>
      </c>
    </row>
    <row r="62" spans="1:11" ht="15" thickBot="1" x14ac:dyDescent="0.4">
      <c r="A62" s="8" t="s">
        <v>8</v>
      </c>
      <c r="B62" s="20" t="s">
        <v>571</v>
      </c>
      <c r="C62" s="5"/>
      <c r="D62" s="5" t="s">
        <v>17</v>
      </c>
      <c r="E62" s="5" t="s">
        <v>17</v>
      </c>
      <c r="F62" s="5" t="s">
        <v>17</v>
      </c>
      <c r="G62" s="5" t="s">
        <v>17</v>
      </c>
      <c r="H62" s="5"/>
      <c r="I62" s="5" t="s">
        <v>80</v>
      </c>
      <c r="J62" s="5" t="s">
        <v>80</v>
      </c>
      <c r="K62" s="5" t="s">
        <v>80</v>
      </c>
    </row>
    <row r="63" spans="1:11" ht="15" thickTop="1" x14ac:dyDescent="0.35">
      <c r="A63" s="15">
        <v>1</v>
      </c>
      <c r="B63" s="23" t="s">
        <v>53</v>
      </c>
      <c r="C63" s="114"/>
      <c r="D63" s="114" t="s">
        <v>451</v>
      </c>
      <c r="E63" s="114" t="s">
        <v>451</v>
      </c>
      <c r="F63" s="114" t="s">
        <v>451</v>
      </c>
      <c r="G63" s="110" t="s">
        <v>451</v>
      </c>
      <c r="H63" s="111"/>
      <c r="I63" s="111" t="s">
        <v>451</v>
      </c>
      <c r="J63" s="111" t="s">
        <v>451</v>
      </c>
      <c r="K63" s="111" t="s">
        <v>451</v>
      </c>
    </row>
    <row r="64" spans="1:11" x14ac:dyDescent="0.35">
      <c r="A64" s="12">
        <v>2</v>
      </c>
      <c r="B64" s="72" t="s">
        <v>54</v>
      </c>
      <c r="C64" s="118"/>
      <c r="D64" s="118">
        <v>7015</v>
      </c>
      <c r="E64" s="110">
        <v>6637</v>
      </c>
      <c r="F64" s="118">
        <v>7015</v>
      </c>
      <c r="G64" s="110">
        <v>1409</v>
      </c>
      <c r="H64" s="111"/>
      <c r="I64" s="111">
        <f t="shared" ref="I64:I68" si="20">+E64/D64</f>
        <v>0.94611546685673553</v>
      </c>
      <c r="J64" s="111">
        <f t="shared" ref="J64:J68" si="21">+F64/D64</f>
        <v>1</v>
      </c>
      <c r="K64" s="111">
        <f t="shared" ref="K64:K68" si="22">+G64/D64</f>
        <v>0.2008553100498931</v>
      </c>
    </row>
    <row r="65" spans="1:11" x14ac:dyDescent="0.35">
      <c r="A65" s="12">
        <v>3</v>
      </c>
      <c r="B65" s="21" t="s">
        <v>55</v>
      </c>
      <c r="C65" s="118"/>
      <c r="D65" s="118"/>
      <c r="E65" s="110" t="s">
        <v>451</v>
      </c>
      <c r="F65" s="118"/>
      <c r="G65" s="110" t="s">
        <v>451</v>
      </c>
      <c r="H65" s="111"/>
      <c r="I65" s="111" t="s">
        <v>451</v>
      </c>
      <c r="J65" s="111" t="s">
        <v>451</v>
      </c>
      <c r="K65" s="111" t="s">
        <v>451</v>
      </c>
    </row>
    <row r="66" spans="1:11" x14ac:dyDescent="0.35">
      <c r="A66" s="12">
        <v>4</v>
      </c>
      <c r="B66" s="72" t="s">
        <v>56</v>
      </c>
      <c r="C66" s="118"/>
      <c r="D66" s="118">
        <v>8681</v>
      </c>
      <c r="E66" s="110">
        <v>7474</v>
      </c>
      <c r="F66" s="118">
        <v>8681</v>
      </c>
      <c r="G66" s="110">
        <v>2301</v>
      </c>
      <c r="H66" s="111"/>
      <c r="I66" s="111">
        <f t="shared" si="20"/>
        <v>0.86096071881119685</v>
      </c>
      <c r="J66" s="111">
        <f t="shared" si="21"/>
        <v>1</v>
      </c>
      <c r="K66" s="111">
        <f t="shared" si="22"/>
        <v>0.26506162884460316</v>
      </c>
    </row>
    <row r="67" spans="1:11" x14ac:dyDescent="0.35">
      <c r="A67" s="12">
        <v>5</v>
      </c>
      <c r="B67" s="72" t="s">
        <v>57</v>
      </c>
      <c r="C67" s="118"/>
      <c r="D67" s="118">
        <v>5624</v>
      </c>
      <c r="E67" s="110">
        <v>4957</v>
      </c>
      <c r="F67" s="118">
        <v>5624</v>
      </c>
      <c r="G67" s="110">
        <v>956</v>
      </c>
      <c r="H67" s="111"/>
      <c r="I67" s="111">
        <f t="shared" si="20"/>
        <v>0.88140113798008535</v>
      </c>
      <c r="J67" s="111">
        <f t="shared" si="21"/>
        <v>1</v>
      </c>
      <c r="K67" s="111">
        <f t="shared" si="22"/>
        <v>0.16998577524893316</v>
      </c>
    </row>
    <row r="68" spans="1:11" ht="15" thickBot="1" x14ac:dyDescent="0.4">
      <c r="A68" s="74" t="s">
        <v>0</v>
      </c>
      <c r="B68" s="75"/>
      <c r="C68" s="112"/>
      <c r="D68" s="112">
        <f>SUM(D63:D67)</f>
        <v>21320</v>
      </c>
      <c r="E68" s="112">
        <f>SUM(E63:E67)</f>
        <v>19068</v>
      </c>
      <c r="F68" s="132">
        <f>SUM(F63:F67)</f>
        <v>21320</v>
      </c>
      <c r="G68" s="112">
        <f>SUM(G63:G67)</f>
        <v>4666</v>
      </c>
      <c r="H68" s="142"/>
      <c r="I68" s="142">
        <f t="shared" si="20"/>
        <v>0.8943714821763602</v>
      </c>
      <c r="J68" s="142">
        <f t="shared" si="21"/>
        <v>1</v>
      </c>
      <c r="K68" s="142">
        <f t="shared" si="22"/>
        <v>0.21885553470919325</v>
      </c>
    </row>
    <row r="69" spans="1:11" ht="15" thickTop="1" x14ac:dyDescent="0.35">
      <c r="A69" s="30" t="s">
        <v>14</v>
      </c>
      <c r="B69" s="31"/>
      <c r="C69" s="32"/>
      <c r="D69" s="32"/>
      <c r="E69" s="32"/>
      <c r="F69" s="32"/>
      <c r="G69" s="30"/>
      <c r="H69" s="10"/>
      <c r="I69" s="32"/>
      <c r="J69" s="32"/>
      <c r="K69" s="32"/>
    </row>
    <row r="70" spans="1:11" x14ac:dyDescent="0.35">
      <c r="A70" s="26" t="s">
        <v>15</v>
      </c>
      <c r="B70" s="27"/>
      <c r="C70" s="28"/>
      <c r="D70" s="28"/>
      <c r="E70" s="28"/>
      <c r="F70" s="28"/>
      <c r="G70" s="26"/>
      <c r="H70" s="12"/>
      <c r="I70" s="28"/>
      <c r="J70" s="28"/>
      <c r="K70" s="28"/>
    </row>
    <row r="71" spans="1:11" x14ac:dyDescent="0.35">
      <c r="A71" s="26" t="s">
        <v>547</v>
      </c>
      <c r="B71" s="27"/>
      <c r="C71" s="28"/>
      <c r="D71" s="28"/>
      <c r="E71" s="28"/>
      <c r="F71" s="28"/>
      <c r="G71" s="26"/>
      <c r="H71" s="26"/>
      <c r="I71" s="56"/>
      <c r="J71" s="56"/>
      <c r="K71" s="56"/>
    </row>
    <row r="72" spans="1:11" ht="15" thickBot="1" x14ac:dyDescent="0.4">
      <c r="A72" s="33" t="s">
        <v>548</v>
      </c>
      <c r="B72" s="34"/>
      <c r="C72" s="35"/>
      <c r="D72" s="35"/>
      <c r="E72" s="35"/>
      <c r="F72" s="35"/>
      <c r="G72" s="33"/>
      <c r="H72" s="87"/>
      <c r="I72" s="88"/>
      <c r="J72" s="88"/>
      <c r="K72" s="88"/>
    </row>
    <row r="73" spans="1:11" ht="15" thickTop="1" x14ac:dyDescent="0.35">
      <c r="A73" s="76"/>
      <c r="B73" s="77"/>
      <c r="C73" s="78"/>
      <c r="D73" s="78"/>
      <c r="E73" s="78"/>
      <c r="F73" s="78"/>
      <c r="G73" s="76"/>
      <c r="H73" s="76"/>
      <c r="I73" s="79"/>
      <c r="J73" s="79"/>
      <c r="K73" s="79"/>
    </row>
  </sheetData>
  <mergeCells count="4">
    <mergeCell ref="A60:K60"/>
    <mergeCell ref="A39:K39"/>
    <mergeCell ref="A21:K21"/>
    <mergeCell ref="A5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F36B-0A59-4BD6-A4B7-D1C0A32A839B}">
  <dimension ref="A1:L74"/>
  <sheetViews>
    <sheetView zoomScale="75" zoomScaleNormal="75" workbookViewId="0">
      <selection activeCell="A3" sqref="A3"/>
    </sheetView>
  </sheetViews>
  <sheetFormatPr defaultRowHeight="14.5" x14ac:dyDescent="0.35"/>
  <cols>
    <col min="2" max="2" width="28.90625" customWidth="1"/>
    <col min="3" max="3" width="2.6328125" customWidth="1"/>
    <col min="4" max="4" width="12" customWidth="1"/>
    <col min="5" max="5" width="10.08984375" customWidth="1"/>
    <col min="6" max="10" width="12" customWidth="1"/>
    <col min="11" max="12" width="9.90625" customWidth="1"/>
  </cols>
  <sheetData>
    <row r="1" spans="1:10" ht="18.5" x14ac:dyDescent="0.35">
      <c r="A1" s="44" t="s">
        <v>76</v>
      </c>
    </row>
    <row r="2" spans="1:10" ht="18.5" x14ac:dyDescent="0.35">
      <c r="A2" s="44" t="s">
        <v>643</v>
      </c>
    </row>
    <row r="3" spans="1:10" ht="18.5" x14ac:dyDescent="0.35">
      <c r="A3" s="44" t="s">
        <v>589</v>
      </c>
    </row>
    <row r="4" spans="1:10" x14ac:dyDescent="0.35">
      <c r="A4" s="41"/>
    </row>
    <row r="5" spans="1:10" ht="15" thickBot="1" x14ac:dyDescent="0.4">
      <c r="A5" s="242" t="s">
        <v>638</v>
      </c>
      <c r="B5" s="242"/>
      <c r="C5" s="242"/>
      <c r="D5" s="242"/>
      <c r="E5" s="242"/>
      <c r="F5" s="242"/>
      <c r="G5" s="242"/>
      <c r="H5" s="242"/>
      <c r="I5" s="242"/>
      <c r="J5" s="242"/>
    </row>
    <row r="6" spans="1:10" ht="53" thickTop="1" x14ac:dyDescent="0.35">
      <c r="A6" s="37"/>
      <c r="B6" s="38"/>
      <c r="C6" s="39"/>
      <c r="D6" s="39" t="s">
        <v>550</v>
      </c>
      <c r="E6" s="39" t="s">
        <v>557</v>
      </c>
      <c r="F6" s="39" t="s">
        <v>617</v>
      </c>
      <c r="G6" s="39" t="s">
        <v>616</v>
      </c>
      <c r="H6" s="39" t="s">
        <v>611</v>
      </c>
      <c r="I6" s="39" t="s">
        <v>624</v>
      </c>
      <c r="J6" s="39" t="s">
        <v>625</v>
      </c>
    </row>
    <row r="7" spans="1:10" ht="15" thickBot="1" x14ac:dyDescent="0.4">
      <c r="A7" s="8" t="s">
        <v>8</v>
      </c>
      <c r="B7" s="20" t="s">
        <v>77</v>
      </c>
      <c r="C7" s="5"/>
      <c r="D7" s="5" t="s">
        <v>17</v>
      </c>
      <c r="E7" s="5"/>
      <c r="F7" s="5" t="s">
        <v>17</v>
      </c>
      <c r="G7" s="5" t="s">
        <v>17</v>
      </c>
      <c r="H7" s="5" t="s">
        <v>79</v>
      </c>
      <c r="I7" s="5" t="s">
        <v>79</v>
      </c>
      <c r="J7" s="5" t="s">
        <v>79</v>
      </c>
    </row>
    <row r="8" spans="1:10" ht="29.5" thickTop="1" x14ac:dyDescent="0.35">
      <c r="A8" s="15">
        <v>1</v>
      </c>
      <c r="B8" s="23" t="s">
        <v>26</v>
      </c>
      <c r="C8" s="113"/>
      <c r="D8" s="113">
        <v>18399</v>
      </c>
      <c r="E8" s="138">
        <f>+D8/D15</f>
        <v>0.86299249530956845</v>
      </c>
      <c r="F8" s="110">
        <v>2810</v>
      </c>
      <c r="G8" s="110">
        <v>2368</v>
      </c>
      <c r="H8" s="138">
        <f>+G8/F8-1</f>
        <v>-0.15729537366548041</v>
      </c>
      <c r="I8" s="111">
        <f>+F8/D8</f>
        <v>0.15272569161367466</v>
      </c>
      <c r="J8" s="111">
        <f>+G8/D8</f>
        <v>0.12870264688298277</v>
      </c>
    </row>
    <row r="9" spans="1:10" x14ac:dyDescent="0.35">
      <c r="A9" s="15">
        <v>2</v>
      </c>
      <c r="B9" s="23" t="s">
        <v>449</v>
      </c>
      <c r="C9" s="110"/>
      <c r="D9" s="110">
        <v>2921</v>
      </c>
      <c r="E9" s="138">
        <f>+D9/D15</f>
        <v>0.13700750469043152</v>
      </c>
      <c r="F9" s="110">
        <v>406</v>
      </c>
      <c r="G9" s="110">
        <v>359</v>
      </c>
      <c r="H9" s="138">
        <f>+G9/F9-1</f>
        <v>-0.11576354679802958</v>
      </c>
      <c r="I9" s="111">
        <f t="shared" ref="I9" si="0">+F9/D9</f>
        <v>0.13899349537829511</v>
      </c>
      <c r="J9" s="111">
        <f t="shared" ref="J9" si="1">+G9/D9</f>
        <v>0.12290311537144813</v>
      </c>
    </row>
    <row r="10" spans="1:10" ht="29" x14ac:dyDescent="0.35">
      <c r="A10" s="12">
        <v>3</v>
      </c>
      <c r="B10" s="21" t="s">
        <v>28</v>
      </c>
      <c r="C10" s="117"/>
      <c r="D10" s="117" t="s">
        <v>450</v>
      </c>
      <c r="E10" s="117"/>
      <c r="F10" s="117" t="s">
        <v>450</v>
      </c>
      <c r="G10" s="117" t="s">
        <v>450</v>
      </c>
      <c r="H10" s="138"/>
      <c r="I10" s="111"/>
      <c r="J10" s="111"/>
    </row>
    <row r="11" spans="1:10" x14ac:dyDescent="0.35">
      <c r="A11" s="12">
        <v>4</v>
      </c>
      <c r="B11" s="21" t="s">
        <v>27</v>
      </c>
      <c r="C11" s="117"/>
      <c r="D11" s="117" t="s">
        <v>450</v>
      </c>
      <c r="E11" s="117"/>
      <c r="F11" s="117" t="s">
        <v>450</v>
      </c>
      <c r="G11" s="117" t="s">
        <v>450</v>
      </c>
      <c r="H11" s="138"/>
      <c r="I11" s="111"/>
      <c r="J11" s="111"/>
    </row>
    <row r="12" spans="1:10" x14ac:dyDescent="0.35">
      <c r="A12" s="12">
        <v>5</v>
      </c>
      <c r="B12" s="21" t="s">
        <v>29</v>
      </c>
      <c r="C12" s="117"/>
      <c r="D12" s="117" t="s">
        <v>450</v>
      </c>
      <c r="E12" s="117"/>
      <c r="F12" s="117" t="s">
        <v>450</v>
      </c>
      <c r="G12" s="117" t="s">
        <v>450</v>
      </c>
      <c r="H12" s="138"/>
      <c r="I12" s="111"/>
      <c r="J12" s="111"/>
    </row>
    <row r="13" spans="1:10" ht="72.5" x14ac:dyDescent="0.35">
      <c r="A13" s="12">
        <v>6</v>
      </c>
      <c r="B13" s="21" t="s">
        <v>551</v>
      </c>
      <c r="C13" s="117"/>
      <c r="D13" s="117" t="s">
        <v>450</v>
      </c>
      <c r="E13" s="117"/>
      <c r="F13" s="117" t="s">
        <v>450</v>
      </c>
      <c r="G13" s="117" t="s">
        <v>450</v>
      </c>
      <c r="H13" s="138"/>
      <c r="I13" s="111"/>
      <c r="J13" s="111"/>
    </row>
    <row r="14" spans="1:10" x14ac:dyDescent="0.35">
      <c r="A14" s="12">
        <v>7</v>
      </c>
      <c r="B14" s="21" t="s">
        <v>67</v>
      </c>
      <c r="C14" s="117"/>
      <c r="D14" s="117" t="s">
        <v>450</v>
      </c>
      <c r="E14" s="117"/>
      <c r="F14" s="117" t="s">
        <v>450</v>
      </c>
      <c r="G14" s="117" t="s">
        <v>450</v>
      </c>
      <c r="H14" s="138"/>
      <c r="I14" s="111"/>
      <c r="J14" s="111"/>
    </row>
    <row r="15" spans="1:10" ht="15" thickBot="1" x14ac:dyDescent="0.4">
      <c r="A15" s="48" t="s">
        <v>0</v>
      </c>
      <c r="B15" s="49"/>
      <c r="C15" s="115"/>
      <c r="D15" s="115">
        <f>SUM(D8:D14)</f>
        <v>21320</v>
      </c>
      <c r="E15" s="192">
        <f>+D15/D15</f>
        <v>1</v>
      </c>
      <c r="F15" s="115">
        <f>SUM(F8:F14)</f>
        <v>3216</v>
      </c>
      <c r="G15" s="115">
        <f>SUM(G8:G14)</f>
        <v>2727</v>
      </c>
      <c r="H15" s="141">
        <f t="shared" ref="H15" si="2">+G15/F15-1</f>
        <v>-0.15205223880597019</v>
      </c>
      <c r="I15" s="116">
        <f>+F15/D15</f>
        <v>0.15084427767354597</v>
      </c>
      <c r="J15" s="116">
        <f>+G15/D15</f>
        <v>0.12790806754221387</v>
      </c>
    </row>
    <row r="16" spans="1:10" ht="15" thickTop="1" x14ac:dyDescent="0.35">
      <c r="A16" s="151" t="s">
        <v>14</v>
      </c>
      <c r="B16" s="152"/>
      <c r="C16" s="153"/>
      <c r="D16" s="153"/>
      <c r="E16" s="153"/>
      <c r="F16" s="153"/>
      <c r="G16" s="153"/>
      <c r="H16" s="153"/>
      <c r="I16" s="153"/>
      <c r="J16" s="153"/>
    </row>
    <row r="17" spans="1:10" x14ac:dyDescent="0.35">
      <c r="A17" s="76" t="s">
        <v>15</v>
      </c>
      <c r="B17" s="77"/>
      <c r="C17" s="78"/>
      <c r="D17" s="78"/>
      <c r="E17" s="78"/>
      <c r="F17" s="78"/>
      <c r="G17" s="78"/>
      <c r="H17" s="78"/>
      <c r="I17" s="78"/>
      <c r="J17" s="78"/>
    </row>
    <row r="18" spans="1:10" x14ac:dyDescent="0.35">
      <c r="A18" s="147" t="s">
        <v>552</v>
      </c>
      <c r="B18" s="148"/>
      <c r="C18" s="149"/>
      <c r="D18" s="150"/>
      <c r="E18" s="150"/>
      <c r="F18" s="150"/>
      <c r="G18" s="78"/>
      <c r="H18" s="78"/>
      <c r="I18" s="78"/>
      <c r="J18" s="78"/>
    </row>
    <row r="19" spans="1:10" ht="15" thickBot="1" x14ac:dyDescent="0.4">
      <c r="A19" s="186" t="s">
        <v>553</v>
      </c>
      <c r="B19" s="187"/>
      <c r="C19" s="188"/>
      <c r="D19" s="188"/>
      <c r="E19" s="188"/>
      <c r="F19" s="5"/>
      <c r="G19" s="5"/>
      <c r="H19" s="5"/>
      <c r="I19" s="5"/>
      <c r="J19" s="5"/>
    </row>
    <row r="20" spans="1:10" ht="15" thickTop="1" x14ac:dyDescent="0.35"/>
    <row r="22" spans="1:10" ht="15" thickBot="1" x14ac:dyDescent="0.4">
      <c r="A22" s="242" t="s">
        <v>639</v>
      </c>
      <c r="B22" s="242"/>
      <c r="C22" s="242"/>
      <c r="D22" s="242"/>
      <c r="E22" s="242"/>
      <c r="F22" s="242"/>
      <c r="G22" s="242"/>
      <c r="H22" s="242"/>
      <c r="I22" s="242"/>
      <c r="J22" s="242"/>
    </row>
    <row r="23" spans="1:10" s="40" customFormat="1" ht="53" thickTop="1" x14ac:dyDescent="0.25">
      <c r="A23" s="37"/>
      <c r="B23" s="38"/>
      <c r="C23" s="39"/>
      <c r="D23" s="39" t="s">
        <v>550</v>
      </c>
      <c r="E23" s="39" t="s">
        <v>557</v>
      </c>
      <c r="F23" s="39" t="s">
        <v>617</v>
      </c>
      <c r="G23" s="39" t="s">
        <v>616</v>
      </c>
      <c r="H23" s="39" t="s">
        <v>611</v>
      </c>
      <c r="I23" s="39" t="s">
        <v>624</v>
      </c>
      <c r="J23" s="39" t="s">
        <v>625</v>
      </c>
    </row>
    <row r="24" spans="1:10" ht="15" thickBot="1" x14ac:dyDescent="0.4">
      <c r="A24" s="8" t="s">
        <v>8</v>
      </c>
      <c r="B24" s="20" t="s">
        <v>25</v>
      </c>
      <c r="C24" s="5"/>
      <c r="D24" s="5" t="s">
        <v>17</v>
      </c>
      <c r="E24" s="5" t="s">
        <v>79</v>
      </c>
      <c r="F24" s="5" t="s">
        <v>17</v>
      </c>
      <c r="G24" s="5" t="s">
        <v>17</v>
      </c>
      <c r="H24" s="5" t="s">
        <v>79</v>
      </c>
      <c r="I24" s="5" t="s">
        <v>79</v>
      </c>
      <c r="J24" s="5" t="s">
        <v>79</v>
      </c>
    </row>
    <row r="25" spans="1:10" ht="15" thickTop="1" x14ac:dyDescent="0.35">
      <c r="A25" s="15">
        <v>1</v>
      </c>
      <c r="B25" s="23" t="s">
        <v>20</v>
      </c>
      <c r="C25" s="109"/>
      <c r="D25" s="109">
        <v>16370</v>
      </c>
      <c r="E25" s="138">
        <f t="shared" ref="E25:E31" si="3">+D25/D$32</f>
        <v>0.76782363977485923</v>
      </c>
      <c r="F25" s="110">
        <v>2571</v>
      </c>
      <c r="G25" s="110">
        <v>2205</v>
      </c>
      <c r="H25" s="138">
        <f>+G25/F25-1</f>
        <v>-0.14235705950991828</v>
      </c>
      <c r="I25" s="111">
        <f>+F25/D25</f>
        <v>0.15705558949297496</v>
      </c>
      <c r="J25" s="111">
        <f>+G25/D25</f>
        <v>0.13469761759315821</v>
      </c>
    </row>
    <row r="26" spans="1:10" ht="43.5" x14ac:dyDescent="0.35">
      <c r="A26" s="12">
        <v>2</v>
      </c>
      <c r="B26" s="21" t="s">
        <v>21</v>
      </c>
      <c r="C26" s="109"/>
      <c r="D26" s="109">
        <v>3439</v>
      </c>
      <c r="E26" s="138">
        <f t="shared" si="3"/>
        <v>0.16130393996247655</v>
      </c>
      <c r="F26" s="110">
        <v>452</v>
      </c>
      <c r="G26" s="110">
        <v>369</v>
      </c>
      <c r="H26" s="138">
        <f>+G26/F26-1</f>
        <v>-0.1836283185840708</v>
      </c>
      <c r="I26" s="111">
        <f t="shared" ref="I26:I31" si="4">+F26/D26</f>
        <v>0.1314335562663565</v>
      </c>
      <c r="J26" s="111">
        <f t="shared" ref="J26:J31" si="5">+G26/D26</f>
        <v>0.10729863332364059</v>
      </c>
    </row>
    <row r="27" spans="1:10" ht="29" x14ac:dyDescent="0.35">
      <c r="A27" s="12">
        <v>3</v>
      </c>
      <c r="B27" s="21" t="s">
        <v>22</v>
      </c>
      <c r="C27" s="109"/>
      <c r="D27" s="109">
        <v>96</v>
      </c>
      <c r="E27" s="138">
        <f t="shared" si="3"/>
        <v>4.5028142589118199E-3</v>
      </c>
      <c r="F27" s="110">
        <v>8</v>
      </c>
      <c r="G27" s="110">
        <v>4</v>
      </c>
      <c r="H27" s="138">
        <f t="shared" ref="H27:H33" si="6">+G27/F27-1</f>
        <v>-0.5</v>
      </c>
      <c r="I27" s="111">
        <f t="shared" si="4"/>
        <v>8.3333333333333329E-2</v>
      </c>
      <c r="J27" s="111">
        <f t="shared" si="5"/>
        <v>4.1666666666666664E-2</v>
      </c>
    </row>
    <row r="28" spans="1:10" x14ac:dyDescent="0.35">
      <c r="A28" s="12">
        <v>4</v>
      </c>
      <c r="B28" s="21" t="s">
        <v>23</v>
      </c>
      <c r="C28" s="109"/>
      <c r="D28" s="109">
        <v>671</v>
      </c>
      <c r="E28" s="138">
        <f t="shared" si="3"/>
        <v>3.1472795497185742E-2</v>
      </c>
      <c r="F28" s="110">
        <v>84</v>
      </c>
      <c r="G28" s="110">
        <v>80</v>
      </c>
      <c r="H28" s="138">
        <f t="shared" si="6"/>
        <v>-4.7619047619047672E-2</v>
      </c>
      <c r="I28" s="111">
        <f t="shared" si="4"/>
        <v>0.12518628912071536</v>
      </c>
      <c r="J28" s="111">
        <f t="shared" si="5"/>
        <v>0.11922503725782414</v>
      </c>
    </row>
    <row r="29" spans="1:10" x14ac:dyDescent="0.35">
      <c r="A29" s="12">
        <v>5</v>
      </c>
      <c r="B29" s="21" t="s">
        <v>24</v>
      </c>
      <c r="C29" s="109"/>
      <c r="D29" s="109">
        <v>30</v>
      </c>
      <c r="E29" s="138">
        <f t="shared" si="3"/>
        <v>1.4071294559099437E-3</v>
      </c>
      <c r="F29" s="110">
        <v>3</v>
      </c>
      <c r="G29" s="110">
        <v>2</v>
      </c>
      <c r="H29" s="138">
        <f t="shared" si="6"/>
        <v>-0.33333333333333337</v>
      </c>
      <c r="I29" s="111">
        <f t="shared" si="4"/>
        <v>0.1</v>
      </c>
      <c r="J29" s="111">
        <f t="shared" si="5"/>
        <v>6.6666666666666666E-2</v>
      </c>
    </row>
    <row r="30" spans="1:10" x14ac:dyDescent="0.35">
      <c r="A30" s="12">
        <v>6</v>
      </c>
      <c r="B30" s="21" t="s">
        <v>554</v>
      </c>
      <c r="C30" s="109"/>
      <c r="D30" s="109">
        <v>473</v>
      </c>
      <c r="E30" s="138">
        <f t="shared" si="3"/>
        <v>2.2185741088180111E-2</v>
      </c>
      <c r="F30" s="110">
        <v>61</v>
      </c>
      <c r="G30" s="110">
        <v>43</v>
      </c>
      <c r="H30" s="138">
        <f t="shared" si="6"/>
        <v>-0.29508196721311475</v>
      </c>
      <c r="I30" s="111">
        <f t="shared" si="4"/>
        <v>0.12896405919661733</v>
      </c>
      <c r="J30" s="111">
        <f t="shared" si="5"/>
        <v>9.0909090909090912E-2</v>
      </c>
    </row>
    <row r="31" spans="1:10" x14ac:dyDescent="0.35">
      <c r="A31" s="12">
        <v>7</v>
      </c>
      <c r="B31" s="21" t="s">
        <v>9</v>
      </c>
      <c r="C31" s="109"/>
      <c r="D31" s="109">
        <v>241</v>
      </c>
      <c r="E31" s="138">
        <f t="shared" si="3"/>
        <v>1.1303939962476547E-2</v>
      </c>
      <c r="F31" s="110">
        <v>37</v>
      </c>
      <c r="G31" s="110">
        <v>24</v>
      </c>
      <c r="H31" s="138">
        <f t="shared" si="6"/>
        <v>-0.35135135135135132</v>
      </c>
      <c r="I31" s="111">
        <f t="shared" si="4"/>
        <v>0.15352697095435686</v>
      </c>
      <c r="J31" s="111">
        <f t="shared" si="5"/>
        <v>9.9585062240663894E-2</v>
      </c>
    </row>
    <row r="32" spans="1:10" x14ac:dyDescent="0.35">
      <c r="A32" s="74" t="s">
        <v>0</v>
      </c>
      <c r="B32" s="75"/>
      <c r="C32" s="112"/>
      <c r="D32" s="112">
        <f>SUM(D25:D31)</f>
        <v>21320</v>
      </c>
      <c r="E32" s="193">
        <f>SUM(E25:E31)</f>
        <v>1</v>
      </c>
      <c r="F32" s="112">
        <f>SUM(F25:F31)</f>
        <v>3216</v>
      </c>
      <c r="G32" s="112">
        <f>SUM(G25:G31)</f>
        <v>2727</v>
      </c>
      <c r="H32" s="138">
        <f t="shared" si="6"/>
        <v>-0.15205223880597019</v>
      </c>
      <c r="I32" s="111">
        <f>+F32/D32</f>
        <v>0.15084427767354597</v>
      </c>
      <c r="J32" s="111">
        <f>+G32/D32</f>
        <v>0.12790806754221387</v>
      </c>
    </row>
    <row r="33" spans="1:11" ht="15" thickBot="1" x14ac:dyDescent="0.4">
      <c r="A33" s="74" t="s">
        <v>606</v>
      </c>
      <c r="B33" s="75"/>
      <c r="C33" s="112"/>
      <c r="D33" s="112">
        <f>+D32-D25</f>
        <v>4950</v>
      </c>
      <c r="E33" s="193">
        <f>+D33/D32</f>
        <v>0.23217636022514071</v>
      </c>
      <c r="F33" s="112">
        <f>+F32-F25</f>
        <v>645</v>
      </c>
      <c r="G33" s="112">
        <f>+G32-G25</f>
        <v>522</v>
      </c>
      <c r="H33" s="141">
        <f t="shared" si="6"/>
        <v>-0.19069767441860463</v>
      </c>
      <c r="I33" s="146">
        <f>+F33/D33</f>
        <v>0.13030303030303031</v>
      </c>
      <c r="J33" s="146">
        <f>+G33/D33</f>
        <v>0.10545454545454545</v>
      </c>
    </row>
    <row r="34" spans="1:11" ht="15" thickTop="1" x14ac:dyDescent="0.35">
      <c r="A34" s="30" t="s">
        <v>14</v>
      </c>
      <c r="B34" s="31"/>
      <c r="C34" s="32"/>
      <c r="D34" s="32"/>
      <c r="E34" s="32"/>
      <c r="F34" s="32"/>
      <c r="G34" s="32" t="s">
        <v>451</v>
      </c>
      <c r="H34" s="32"/>
      <c r="I34" s="32"/>
      <c r="J34" s="32"/>
    </row>
    <row r="35" spans="1:11" x14ac:dyDescent="0.35">
      <c r="A35" s="26" t="s">
        <v>15</v>
      </c>
      <c r="B35" s="27"/>
      <c r="C35" s="28"/>
      <c r="D35" s="28"/>
      <c r="E35" s="28"/>
      <c r="F35" s="28" t="s">
        <v>451</v>
      </c>
      <c r="G35" s="28"/>
      <c r="H35" s="28"/>
      <c r="I35" s="28"/>
      <c r="J35" s="28"/>
    </row>
    <row r="36" spans="1:11" ht="15" thickBot="1" x14ac:dyDescent="0.4">
      <c r="A36" s="62" t="s">
        <v>552</v>
      </c>
      <c r="B36" s="63"/>
      <c r="C36" s="190"/>
      <c r="D36" s="191"/>
      <c r="E36" s="191"/>
      <c r="F36" s="191"/>
      <c r="G36" s="191"/>
      <c r="H36" s="191"/>
      <c r="I36" s="191"/>
      <c r="J36" s="191"/>
    </row>
    <row r="37" spans="1:11" ht="15" thickTop="1" x14ac:dyDescent="0.35">
      <c r="A37" s="76"/>
      <c r="B37" s="77"/>
      <c r="C37" s="78"/>
      <c r="D37" s="78"/>
      <c r="E37" s="78"/>
      <c r="F37" s="78"/>
      <c r="G37" s="78"/>
      <c r="H37" s="78"/>
      <c r="I37" s="78"/>
      <c r="J37" s="78"/>
    </row>
    <row r="38" spans="1:11" x14ac:dyDescent="0.35">
      <c r="A38" s="46"/>
    </row>
    <row r="39" spans="1:11" ht="15" thickBot="1" x14ac:dyDescent="0.4">
      <c r="A39" s="47" t="s">
        <v>640</v>
      </c>
      <c r="B39" s="36"/>
      <c r="C39" s="36"/>
      <c r="D39" s="36"/>
      <c r="E39" s="36"/>
      <c r="F39" s="36"/>
      <c r="G39" s="36"/>
      <c r="H39" s="36"/>
      <c r="I39" s="36"/>
      <c r="J39" s="36"/>
    </row>
    <row r="40" spans="1:11" ht="53" thickTop="1" x14ac:dyDescent="0.35">
      <c r="A40" s="37"/>
      <c r="B40" s="38"/>
      <c r="C40" s="39"/>
      <c r="D40" s="39" t="s">
        <v>550</v>
      </c>
      <c r="E40" s="39" t="s">
        <v>557</v>
      </c>
      <c r="F40" s="39" t="s">
        <v>617</v>
      </c>
      <c r="G40" s="39" t="s">
        <v>616</v>
      </c>
      <c r="H40" s="39" t="s">
        <v>611</v>
      </c>
      <c r="I40" s="39" t="s">
        <v>624</v>
      </c>
      <c r="J40" s="39" t="s">
        <v>625</v>
      </c>
    </row>
    <row r="41" spans="1:11" ht="15" thickBot="1" x14ac:dyDescent="0.4">
      <c r="A41" s="8" t="s">
        <v>8</v>
      </c>
      <c r="B41" s="20" t="s">
        <v>555</v>
      </c>
      <c r="C41" s="5"/>
      <c r="D41" s="5" t="s">
        <v>17</v>
      </c>
      <c r="E41" s="5" t="s">
        <v>79</v>
      </c>
      <c r="F41" s="5" t="s">
        <v>17</v>
      </c>
      <c r="G41" s="5" t="s">
        <v>17</v>
      </c>
      <c r="H41" s="5" t="s">
        <v>79</v>
      </c>
      <c r="I41" s="5" t="s">
        <v>79</v>
      </c>
      <c r="J41" s="5" t="s">
        <v>79</v>
      </c>
    </row>
    <row r="42" spans="1:11" ht="15" thickTop="1" x14ac:dyDescent="0.35">
      <c r="A42" s="12">
        <v>1</v>
      </c>
      <c r="B42" s="61" t="s">
        <v>64</v>
      </c>
      <c r="C42" s="118"/>
      <c r="D42" s="118">
        <v>12100</v>
      </c>
      <c r="E42" s="138">
        <f>+D42/D$52</f>
        <v>0.56754221388367732</v>
      </c>
      <c r="F42" s="110">
        <v>1861</v>
      </c>
      <c r="G42" s="110">
        <v>1532</v>
      </c>
      <c r="H42" s="138">
        <f>+G42/F42-1</f>
        <v>-0.17678667383127356</v>
      </c>
      <c r="I42" s="111">
        <f>+F42/D42</f>
        <v>0.15380165289256198</v>
      </c>
      <c r="J42" s="111">
        <f>+G42/D42</f>
        <v>0.12661157024793387</v>
      </c>
      <c r="K42" t="s">
        <v>451</v>
      </c>
    </row>
    <row r="43" spans="1:11" ht="29" x14ac:dyDescent="0.35">
      <c r="A43" s="12">
        <v>2</v>
      </c>
      <c r="B43" s="73" t="s">
        <v>443</v>
      </c>
      <c r="C43" s="118"/>
      <c r="D43" s="118">
        <v>549</v>
      </c>
      <c r="E43" s="138">
        <f t="shared" ref="E43:E51" si="7">+D43/D$52</f>
        <v>2.575046904315197E-2</v>
      </c>
      <c r="F43" s="110">
        <v>86</v>
      </c>
      <c r="G43" s="110">
        <v>62</v>
      </c>
      <c r="H43" s="138">
        <f t="shared" ref="H43:H52" si="8">+G43/F43-1</f>
        <v>-0.27906976744186052</v>
      </c>
      <c r="I43" s="111">
        <f t="shared" ref="I43:I51" si="9">+F43/D43</f>
        <v>0.15664845173041894</v>
      </c>
      <c r="J43" s="111">
        <f t="shared" ref="J43:J51" si="10">+G43/D43</f>
        <v>0.11293260473588343</v>
      </c>
    </row>
    <row r="44" spans="1:11" x14ac:dyDescent="0.35">
      <c r="A44" s="12">
        <v>3</v>
      </c>
      <c r="B44" s="61" t="s">
        <v>63</v>
      </c>
      <c r="C44" s="118"/>
      <c r="D44" s="118">
        <f>1061+562+167+317+264</f>
        <v>2371</v>
      </c>
      <c r="E44" s="138">
        <f t="shared" si="7"/>
        <v>0.11121013133208255</v>
      </c>
      <c r="F44" s="110">
        <v>302</v>
      </c>
      <c r="G44" s="110">
        <v>261</v>
      </c>
      <c r="H44" s="138">
        <f t="shared" si="8"/>
        <v>-0.13576158940397354</v>
      </c>
      <c r="I44" s="111">
        <f t="shared" si="9"/>
        <v>0.12737241670181357</v>
      </c>
      <c r="J44" s="111">
        <f t="shared" si="10"/>
        <v>0.11008013496415014</v>
      </c>
    </row>
    <row r="45" spans="1:11" x14ac:dyDescent="0.35">
      <c r="A45" s="99">
        <v>4</v>
      </c>
      <c r="B45" s="73" t="s">
        <v>47</v>
      </c>
      <c r="C45" s="134"/>
      <c r="D45" s="134">
        <v>292</v>
      </c>
      <c r="E45" s="138">
        <f t="shared" si="7"/>
        <v>1.3696060037523453E-2</v>
      </c>
      <c r="F45" s="145">
        <v>42</v>
      </c>
      <c r="G45" s="145">
        <v>39</v>
      </c>
      <c r="H45" s="138">
        <f t="shared" si="8"/>
        <v>-7.1428571428571397E-2</v>
      </c>
      <c r="I45" s="143">
        <f t="shared" si="9"/>
        <v>0.14383561643835616</v>
      </c>
      <c r="J45" s="143">
        <f t="shared" si="10"/>
        <v>0.13356164383561644</v>
      </c>
    </row>
    <row r="46" spans="1:11" x14ac:dyDescent="0.35">
      <c r="A46" s="12">
        <v>5</v>
      </c>
      <c r="B46" s="73" t="s">
        <v>48</v>
      </c>
      <c r="C46" s="134"/>
      <c r="D46" s="134">
        <v>1546</v>
      </c>
      <c r="E46" s="138">
        <f t="shared" si="7"/>
        <v>7.2514071294559099E-2</v>
      </c>
      <c r="F46" s="145">
        <v>167</v>
      </c>
      <c r="G46" s="145">
        <f>46+107</f>
        <v>153</v>
      </c>
      <c r="H46" s="138">
        <f t="shared" si="8"/>
        <v>-8.3832335329341312E-2</v>
      </c>
      <c r="I46" s="143">
        <f t="shared" si="9"/>
        <v>0.10802069857697283</v>
      </c>
      <c r="J46" s="143">
        <f t="shared" si="10"/>
        <v>9.8965071151358344E-2</v>
      </c>
    </row>
    <row r="47" spans="1:11" x14ac:dyDescent="0.35">
      <c r="A47" s="12">
        <v>6</v>
      </c>
      <c r="B47" s="61" t="s">
        <v>49</v>
      </c>
      <c r="C47" s="118"/>
      <c r="D47" s="118">
        <v>90</v>
      </c>
      <c r="E47" s="138">
        <f t="shared" si="7"/>
        <v>4.2213883677298314E-3</v>
      </c>
      <c r="F47" s="110">
        <v>7</v>
      </c>
      <c r="G47" s="110">
        <v>5</v>
      </c>
      <c r="H47" s="138">
        <f t="shared" si="8"/>
        <v>-0.2857142857142857</v>
      </c>
      <c r="I47" s="144">
        <f t="shared" si="9"/>
        <v>7.7777777777777779E-2</v>
      </c>
      <c r="J47" s="144">
        <f t="shared" si="10"/>
        <v>5.5555555555555552E-2</v>
      </c>
    </row>
    <row r="48" spans="1:11" x14ac:dyDescent="0.35">
      <c r="A48" s="12">
        <v>7</v>
      </c>
      <c r="B48" s="61" t="s">
        <v>50</v>
      </c>
      <c r="C48" s="135"/>
      <c r="D48" s="135">
        <v>1132</v>
      </c>
      <c r="E48" s="138">
        <f t="shared" si="7"/>
        <v>5.3095684803001877E-2</v>
      </c>
      <c r="F48" s="110">
        <v>282</v>
      </c>
      <c r="G48" s="110">
        <v>272</v>
      </c>
      <c r="H48" s="138">
        <f t="shared" si="8"/>
        <v>-3.546099290780147E-2</v>
      </c>
      <c r="I48" s="111">
        <f t="shared" si="9"/>
        <v>0.24911660777385158</v>
      </c>
      <c r="J48" s="111">
        <f t="shared" si="10"/>
        <v>0.24028268551236748</v>
      </c>
    </row>
    <row r="49" spans="1:10" x14ac:dyDescent="0.35">
      <c r="A49" s="12">
        <v>8</v>
      </c>
      <c r="B49" s="73" t="s">
        <v>51</v>
      </c>
      <c r="C49" s="118"/>
      <c r="D49" s="118">
        <v>2400</v>
      </c>
      <c r="E49" s="138">
        <f t="shared" si="7"/>
        <v>0.11257035647279549</v>
      </c>
      <c r="F49" s="110">
        <v>344</v>
      </c>
      <c r="G49" s="110">
        <v>294</v>
      </c>
      <c r="H49" s="138">
        <f t="shared" si="8"/>
        <v>-0.14534883720930236</v>
      </c>
      <c r="I49" s="111">
        <f t="shared" si="9"/>
        <v>0.14333333333333334</v>
      </c>
      <c r="J49" s="111">
        <f t="shared" si="10"/>
        <v>0.1225</v>
      </c>
    </row>
    <row r="50" spans="1:10" ht="29" x14ac:dyDescent="0.35">
      <c r="A50" s="12">
        <v>9</v>
      </c>
      <c r="B50" s="73" t="s">
        <v>52</v>
      </c>
      <c r="C50" s="118"/>
      <c r="D50" s="118">
        <v>546</v>
      </c>
      <c r="E50" s="138">
        <f t="shared" si="7"/>
        <v>2.5609756097560974E-2</v>
      </c>
      <c r="F50" s="110">
        <v>71</v>
      </c>
      <c r="G50" s="110">
        <v>59</v>
      </c>
      <c r="H50" s="138">
        <f t="shared" si="8"/>
        <v>-0.16901408450704225</v>
      </c>
      <c r="I50" s="111">
        <f t="shared" si="9"/>
        <v>0.13003663003663005</v>
      </c>
      <c r="J50" s="111">
        <f t="shared" si="10"/>
        <v>0.10805860805860806</v>
      </c>
    </row>
    <row r="51" spans="1:10" x14ac:dyDescent="0.35">
      <c r="A51" s="6">
        <v>10</v>
      </c>
      <c r="B51" s="61" t="s">
        <v>9</v>
      </c>
      <c r="C51" s="118"/>
      <c r="D51" s="118">
        <v>294</v>
      </c>
      <c r="E51" s="138">
        <f t="shared" si="7"/>
        <v>1.3789868667917449E-2</v>
      </c>
      <c r="F51" s="110">
        <v>54</v>
      </c>
      <c r="G51" s="110">
        <v>50</v>
      </c>
      <c r="H51" s="138">
        <f t="shared" si="8"/>
        <v>-7.407407407407407E-2</v>
      </c>
      <c r="I51" s="111">
        <f t="shared" si="9"/>
        <v>0.18367346938775511</v>
      </c>
      <c r="J51" s="111">
        <f t="shared" si="10"/>
        <v>0.17006802721088435</v>
      </c>
    </row>
    <row r="52" spans="1:10" ht="15" thickBot="1" x14ac:dyDescent="0.4">
      <c r="A52" s="48" t="s">
        <v>0</v>
      </c>
      <c r="B52" s="49"/>
      <c r="C52" s="115"/>
      <c r="D52" s="115">
        <f>SUM(D42:D51)</f>
        <v>21320</v>
      </c>
      <c r="E52" s="192">
        <f>SUM(E42:E51)</f>
        <v>0.99999999999999989</v>
      </c>
      <c r="F52" s="115">
        <f t="shared" ref="F52:G52" si="11">SUM(F42:F51)</f>
        <v>3216</v>
      </c>
      <c r="G52" s="115">
        <f t="shared" si="11"/>
        <v>2727</v>
      </c>
      <c r="H52" s="141">
        <f t="shared" si="8"/>
        <v>-0.15205223880597019</v>
      </c>
      <c r="I52" s="116">
        <f>+F52/D52</f>
        <v>0.15084427767354597</v>
      </c>
      <c r="J52" s="116">
        <f>+G52/D52</f>
        <v>0.12790806754221387</v>
      </c>
    </row>
    <row r="53" spans="1:10" ht="15" thickTop="1" x14ac:dyDescent="0.35">
      <c r="A53" s="30" t="s">
        <v>14</v>
      </c>
      <c r="B53" s="31"/>
      <c r="C53" s="32"/>
      <c r="D53" s="32"/>
      <c r="E53" s="32"/>
      <c r="F53" s="32"/>
      <c r="G53" s="32"/>
      <c r="H53" s="32"/>
      <c r="I53" s="32"/>
      <c r="J53" s="32"/>
    </row>
    <row r="54" spans="1:10" x14ac:dyDescent="0.35">
      <c r="A54" s="26" t="s">
        <v>15</v>
      </c>
      <c r="B54" s="27"/>
      <c r="C54" s="28"/>
      <c r="D54" s="28"/>
      <c r="E54" s="28"/>
      <c r="F54" s="28"/>
      <c r="G54" s="28"/>
      <c r="H54" s="28"/>
      <c r="I54" s="28"/>
      <c r="J54" s="28"/>
    </row>
    <row r="55" spans="1:10" x14ac:dyDescent="0.35">
      <c r="A55" s="64" t="s">
        <v>552</v>
      </c>
      <c r="B55" s="27"/>
      <c r="C55" s="28"/>
      <c r="D55" s="28"/>
      <c r="E55" s="28"/>
      <c r="F55" s="28"/>
      <c r="G55" s="28"/>
      <c r="H55" s="28"/>
      <c r="I55" s="28"/>
      <c r="J55" s="28"/>
    </row>
    <row r="56" spans="1:10" ht="15" thickBot="1" x14ac:dyDescent="0.4">
      <c r="A56" s="33" t="s">
        <v>556</v>
      </c>
      <c r="B56" s="34"/>
      <c r="C56" s="35"/>
      <c r="D56" s="189"/>
      <c r="E56" s="189"/>
      <c r="F56" s="35"/>
      <c r="G56" s="35"/>
      <c r="H56" s="35"/>
      <c r="I56" s="35"/>
      <c r="J56" s="35"/>
    </row>
    <row r="57" spans="1:10" ht="15" thickTop="1" x14ac:dyDescent="0.35"/>
    <row r="59" spans="1:10" ht="15" thickBot="1" x14ac:dyDescent="0.4">
      <c r="A59" s="242" t="s">
        <v>641</v>
      </c>
      <c r="B59" s="242"/>
      <c r="C59" s="242"/>
      <c r="D59" s="242"/>
      <c r="E59" s="242"/>
      <c r="F59" s="242"/>
      <c r="G59" s="242"/>
      <c r="H59" s="242"/>
      <c r="I59" s="242"/>
      <c r="J59" s="242"/>
    </row>
    <row r="60" spans="1:10" ht="53" thickTop="1" x14ac:dyDescent="0.35">
      <c r="A60" s="37"/>
      <c r="B60" s="38"/>
      <c r="C60" s="39"/>
      <c r="D60" s="39" t="s">
        <v>550</v>
      </c>
      <c r="E60" s="39" t="s">
        <v>557</v>
      </c>
      <c r="F60" s="39" t="s">
        <v>617</v>
      </c>
      <c r="G60" s="39" t="s">
        <v>616</v>
      </c>
      <c r="H60" s="39" t="s">
        <v>611</v>
      </c>
      <c r="I60" s="39" t="s">
        <v>624</v>
      </c>
      <c r="J60" s="39" t="s">
        <v>625</v>
      </c>
    </row>
    <row r="61" spans="1:10" ht="15" thickBot="1" x14ac:dyDescent="0.4">
      <c r="A61" s="8" t="s">
        <v>8</v>
      </c>
      <c r="B61" s="20" t="s">
        <v>572</v>
      </c>
      <c r="C61" s="5"/>
      <c r="D61" s="5" t="s">
        <v>17</v>
      </c>
      <c r="E61" s="5" t="s">
        <v>79</v>
      </c>
      <c r="F61" s="5" t="s">
        <v>17</v>
      </c>
      <c r="G61" s="5" t="s">
        <v>17</v>
      </c>
      <c r="H61" s="5" t="s">
        <v>79</v>
      </c>
      <c r="I61" s="5" t="s">
        <v>79</v>
      </c>
      <c r="J61" s="5" t="s">
        <v>79</v>
      </c>
    </row>
    <row r="62" spans="1:10" ht="15" thickTop="1" x14ac:dyDescent="0.35">
      <c r="A62" s="15">
        <v>1</v>
      </c>
      <c r="B62" s="23" t="s">
        <v>53</v>
      </c>
      <c r="C62" s="110"/>
      <c r="D62" s="110" t="s">
        <v>451</v>
      </c>
      <c r="E62" s="110"/>
      <c r="F62" s="110" t="s">
        <v>451</v>
      </c>
      <c r="G62" s="110" t="s">
        <v>451</v>
      </c>
      <c r="H62" s="138"/>
      <c r="I62" s="111"/>
      <c r="J62" s="111"/>
    </row>
    <row r="63" spans="1:10" x14ac:dyDescent="0.35">
      <c r="A63" s="12">
        <v>2</v>
      </c>
      <c r="B63" s="72" t="s">
        <v>54</v>
      </c>
      <c r="C63" s="118"/>
      <c r="D63" s="118">
        <v>7015</v>
      </c>
      <c r="E63" s="138">
        <f>+D63/D$67</f>
        <v>0.32903377110694182</v>
      </c>
      <c r="F63" s="110">
        <v>1050</v>
      </c>
      <c r="G63" s="110">
        <v>912</v>
      </c>
      <c r="H63" s="138">
        <f t="shared" ref="H63:H67" si="12">+G63/F63-1</f>
        <v>-0.13142857142857145</v>
      </c>
      <c r="I63" s="111">
        <f t="shared" ref="I63:I66" si="13">+F63/D63</f>
        <v>0.14967925873129009</v>
      </c>
      <c r="J63" s="111">
        <f t="shared" ref="J63:J66" si="14">+G63/D63</f>
        <v>0.1300071275837491</v>
      </c>
    </row>
    <row r="64" spans="1:10" x14ac:dyDescent="0.35">
      <c r="A64" s="12">
        <v>3</v>
      </c>
      <c r="B64" s="21" t="s">
        <v>55</v>
      </c>
      <c r="C64" s="118"/>
      <c r="D64" s="118"/>
      <c r="E64" s="138"/>
      <c r="F64" s="110" t="s">
        <v>451</v>
      </c>
      <c r="G64" s="110" t="s">
        <v>451</v>
      </c>
      <c r="H64" s="141"/>
      <c r="I64" s="111"/>
      <c r="J64" s="111"/>
    </row>
    <row r="65" spans="1:12" x14ac:dyDescent="0.35">
      <c r="A65" s="12">
        <v>4</v>
      </c>
      <c r="B65" s="72" t="s">
        <v>56</v>
      </c>
      <c r="C65" s="118"/>
      <c r="D65" s="118">
        <v>8681</v>
      </c>
      <c r="E65" s="138">
        <f t="shared" ref="E65:E66" si="15">+D65/D$67</f>
        <v>0.4071763602251407</v>
      </c>
      <c r="F65" s="110">
        <v>1182</v>
      </c>
      <c r="G65" s="110">
        <v>961</v>
      </c>
      <c r="H65" s="138">
        <f t="shared" si="12"/>
        <v>-0.18697123519458547</v>
      </c>
      <c r="I65" s="111">
        <f t="shared" si="13"/>
        <v>0.13615942863725378</v>
      </c>
      <c r="J65" s="111">
        <f t="shared" si="14"/>
        <v>0.11070153208155742</v>
      </c>
    </row>
    <row r="66" spans="1:12" x14ac:dyDescent="0.35">
      <c r="A66" s="12">
        <v>5</v>
      </c>
      <c r="B66" s="72" t="s">
        <v>57</v>
      </c>
      <c r="C66" s="118"/>
      <c r="D66" s="118">
        <v>5624</v>
      </c>
      <c r="E66" s="138">
        <f t="shared" si="15"/>
        <v>0.26378986866791743</v>
      </c>
      <c r="F66" s="110">
        <v>984</v>
      </c>
      <c r="G66" s="110">
        <v>854</v>
      </c>
      <c r="H66" s="138">
        <f t="shared" si="12"/>
        <v>-0.13211382113821135</v>
      </c>
      <c r="I66" s="111">
        <f t="shared" si="13"/>
        <v>0.17496443812233287</v>
      </c>
      <c r="J66" s="111">
        <f t="shared" si="14"/>
        <v>0.15184921763869133</v>
      </c>
    </row>
    <row r="67" spans="1:12" ht="15" thickBot="1" x14ac:dyDescent="0.4">
      <c r="A67" s="74" t="s">
        <v>0</v>
      </c>
      <c r="B67" s="75"/>
      <c r="C67" s="115"/>
      <c r="D67" s="115">
        <f>SUM(D62:D66)</f>
        <v>21320</v>
      </c>
      <c r="E67" s="192">
        <f>SUM(E63:E66)</f>
        <v>1</v>
      </c>
      <c r="F67" s="115">
        <f t="shared" ref="F67:G67" si="16">SUM(F62:F66)</f>
        <v>3216</v>
      </c>
      <c r="G67" s="115">
        <f t="shared" si="16"/>
        <v>2727</v>
      </c>
      <c r="H67" s="141">
        <f t="shared" si="12"/>
        <v>-0.15205223880597019</v>
      </c>
      <c r="I67" s="116">
        <f>+F67/D67</f>
        <v>0.15084427767354597</v>
      </c>
      <c r="J67" s="116">
        <f>+G67/D67</f>
        <v>0.12790806754221387</v>
      </c>
    </row>
    <row r="68" spans="1:12" ht="15" thickTop="1" x14ac:dyDescent="0.35">
      <c r="A68" s="30" t="s">
        <v>14</v>
      </c>
      <c r="B68" s="31"/>
      <c r="C68" s="32"/>
      <c r="D68" s="32"/>
      <c r="E68" s="32"/>
      <c r="F68" s="32"/>
      <c r="G68" s="32"/>
      <c r="H68" s="32"/>
      <c r="I68" s="10"/>
      <c r="J68" s="32"/>
    </row>
    <row r="69" spans="1:12" x14ac:dyDescent="0.35">
      <c r="A69" s="26" t="s">
        <v>15</v>
      </c>
      <c r="B69" s="27"/>
      <c r="C69" s="28"/>
      <c r="D69" s="28"/>
      <c r="E69" s="28"/>
      <c r="F69" s="28"/>
      <c r="G69" s="28"/>
      <c r="H69" s="28"/>
      <c r="I69" s="12"/>
      <c r="J69" s="28"/>
    </row>
    <row r="70" spans="1:12" x14ac:dyDescent="0.35">
      <c r="A70" s="26" t="s">
        <v>547</v>
      </c>
      <c r="B70" s="27"/>
      <c r="C70" s="28"/>
      <c r="D70" s="28"/>
      <c r="E70" s="28"/>
      <c r="F70" s="28"/>
      <c r="G70" s="28"/>
      <c r="H70" s="28"/>
      <c r="I70" s="26"/>
      <c r="J70" s="56"/>
    </row>
    <row r="71" spans="1:12" ht="15" thickBot="1" x14ac:dyDescent="0.4">
      <c r="A71" s="33" t="s">
        <v>548</v>
      </c>
      <c r="B71" s="34"/>
      <c r="C71" s="35"/>
      <c r="D71" s="35"/>
      <c r="E71" s="35"/>
      <c r="F71" s="35"/>
      <c r="G71" s="35"/>
      <c r="H71" s="35"/>
      <c r="I71" s="87"/>
      <c r="J71" s="88"/>
    </row>
    <row r="72" spans="1:12" ht="15" thickTop="1" x14ac:dyDescent="0.35"/>
    <row r="74" spans="1:12" x14ac:dyDescent="0.35">
      <c r="L74" s="3"/>
    </row>
  </sheetData>
  <mergeCells count="3">
    <mergeCell ref="A22:J22"/>
    <mergeCell ref="A59:J59"/>
    <mergeCell ref="A5:J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2204-F7A7-46B6-A4A4-FB3557A05EC2}">
  <dimension ref="A1:F73"/>
  <sheetViews>
    <sheetView zoomScale="75" zoomScaleNormal="75" workbookViewId="0">
      <selection sqref="A1:XFD1048576"/>
    </sheetView>
  </sheetViews>
  <sheetFormatPr defaultRowHeight="14.5" x14ac:dyDescent="0.35"/>
  <cols>
    <col min="1" max="1" width="53.7265625" customWidth="1"/>
    <col min="2" max="6" width="16.81640625" style="204" customWidth="1"/>
  </cols>
  <sheetData>
    <row r="1" spans="1:6" ht="19" thickTop="1" x14ac:dyDescent="0.45">
      <c r="A1" s="243" t="s">
        <v>604</v>
      </c>
      <c r="B1" s="205" t="s">
        <v>88</v>
      </c>
      <c r="C1" s="205" t="s">
        <v>1</v>
      </c>
      <c r="D1" s="205" t="s">
        <v>2</v>
      </c>
      <c r="E1" s="205" t="s">
        <v>3</v>
      </c>
      <c r="F1" s="205" t="s">
        <v>4</v>
      </c>
    </row>
    <row r="2" spans="1:6" ht="19" thickBot="1" x14ac:dyDescent="0.5">
      <c r="A2" s="244"/>
      <c r="B2" s="209">
        <v>2021</v>
      </c>
      <c r="C2" s="209">
        <v>2022</v>
      </c>
      <c r="D2" s="209">
        <v>2023</v>
      </c>
      <c r="E2" s="209">
        <v>2024</v>
      </c>
      <c r="F2" s="209">
        <v>2025</v>
      </c>
    </row>
    <row r="3" spans="1:6" ht="15" thickTop="1" x14ac:dyDescent="0.35">
      <c r="A3" s="79"/>
      <c r="B3" s="210"/>
      <c r="C3" s="210"/>
      <c r="D3" s="210"/>
      <c r="E3" s="210"/>
      <c r="F3" s="210"/>
    </row>
    <row r="4" spans="1:6" x14ac:dyDescent="0.35">
      <c r="A4" s="211" t="s">
        <v>585</v>
      </c>
      <c r="B4" s="212" t="s">
        <v>584</v>
      </c>
      <c r="C4" s="212"/>
      <c r="D4" s="213"/>
      <c r="E4" s="213"/>
      <c r="F4" s="213"/>
    </row>
    <row r="5" spans="1:6" x14ac:dyDescent="0.35">
      <c r="A5" s="79"/>
      <c r="B5" s="208"/>
      <c r="C5" s="208"/>
      <c r="D5" s="208"/>
      <c r="E5" s="208"/>
      <c r="F5" s="208"/>
    </row>
    <row r="6" spans="1:6" x14ac:dyDescent="0.35">
      <c r="A6" s="211" t="str">
        <f>+'Tab 2_Goal 1'!A1</f>
        <v>GOAL 1. ESTABLISH A DIVERSE SRC MEMBERSHIP.</v>
      </c>
      <c r="B6" s="213"/>
      <c r="C6" s="212" t="s">
        <v>603</v>
      </c>
      <c r="D6" s="213"/>
      <c r="E6" s="213"/>
      <c r="F6" s="213"/>
    </row>
    <row r="7" spans="1:6" x14ac:dyDescent="0.35">
      <c r="A7" s="214" t="s">
        <v>600</v>
      </c>
      <c r="B7" s="215"/>
      <c r="C7" s="208"/>
      <c r="D7" s="208"/>
      <c r="E7" s="208"/>
      <c r="F7" s="208"/>
    </row>
    <row r="8" spans="1:6" x14ac:dyDescent="0.35">
      <c r="A8" s="216" t="s">
        <v>574</v>
      </c>
      <c r="B8" s="215">
        <f>+'Tab 2_Goal 1'!D41</f>
        <v>0.23076923076923078</v>
      </c>
      <c r="C8" s="208"/>
      <c r="D8" s="208"/>
      <c r="E8" s="208"/>
      <c r="F8" s="208"/>
    </row>
    <row r="9" spans="1:6" x14ac:dyDescent="0.35">
      <c r="A9" s="216" t="s">
        <v>575</v>
      </c>
      <c r="B9" s="215">
        <f>+'Tab 2_Goal 1'!G41</f>
        <v>0.16130393996247655</v>
      </c>
      <c r="C9" s="208"/>
      <c r="D9" s="208"/>
      <c r="E9" s="208"/>
      <c r="F9" s="208"/>
    </row>
    <row r="10" spans="1:6" x14ac:dyDescent="0.35">
      <c r="A10" s="216" t="s">
        <v>576</v>
      </c>
      <c r="B10" s="217">
        <f>+B8-B9</f>
        <v>6.9465290806754232E-2</v>
      </c>
      <c r="C10" s="208"/>
      <c r="D10" s="208"/>
      <c r="E10" s="208"/>
      <c r="F10" s="208"/>
    </row>
    <row r="11" spans="1:6" x14ac:dyDescent="0.35">
      <c r="A11" s="214" t="s">
        <v>599</v>
      </c>
      <c r="B11" s="215"/>
      <c r="C11" s="208"/>
      <c r="D11" s="208"/>
      <c r="E11" s="208"/>
      <c r="F11" s="208"/>
    </row>
    <row r="12" spans="1:6" x14ac:dyDescent="0.35">
      <c r="A12" s="216" t="s">
        <v>594</v>
      </c>
      <c r="B12" s="215">
        <f>+'Tab 2_Goal 1'!D81</f>
        <v>0</v>
      </c>
      <c r="C12" s="208"/>
      <c r="D12" s="208"/>
      <c r="E12" s="208"/>
      <c r="F12" s="208"/>
    </row>
    <row r="13" spans="1:6" x14ac:dyDescent="0.35">
      <c r="A13" s="216" t="s">
        <v>595</v>
      </c>
      <c r="B13" s="215">
        <f>+'Tab 2_Goal 1'!G81</f>
        <v>2.1810506566604129E-2</v>
      </c>
      <c r="C13" s="208"/>
      <c r="D13" s="208"/>
      <c r="E13" s="208"/>
      <c r="F13" s="208"/>
    </row>
    <row r="14" spans="1:6" x14ac:dyDescent="0.35">
      <c r="A14" s="216" t="s">
        <v>576</v>
      </c>
      <c r="B14" s="217">
        <f>+B12-B13</f>
        <v>-2.1810506566604129E-2</v>
      </c>
      <c r="C14" s="208"/>
      <c r="D14" s="208"/>
      <c r="E14" s="208"/>
      <c r="F14" s="208"/>
    </row>
    <row r="15" spans="1:6" x14ac:dyDescent="0.35">
      <c r="A15" s="214" t="s">
        <v>601</v>
      </c>
      <c r="B15" s="215"/>
      <c r="C15" s="208"/>
      <c r="D15" s="208"/>
      <c r="E15" s="208"/>
      <c r="F15" s="208"/>
    </row>
    <row r="16" spans="1:6" x14ac:dyDescent="0.35">
      <c r="A16" s="216" t="s">
        <v>596</v>
      </c>
      <c r="B16" s="215">
        <f>+'Tab 2_Goal 1'!D104</f>
        <v>0.53846153846153844</v>
      </c>
      <c r="C16" s="208"/>
      <c r="D16" s="208"/>
      <c r="E16" s="208"/>
      <c r="F16" s="208"/>
    </row>
    <row r="17" spans="1:6" x14ac:dyDescent="0.35">
      <c r="A17" s="216" t="s">
        <v>597</v>
      </c>
      <c r="B17" s="215">
        <f>+'Tab 2_Goal 1'!G104</f>
        <v>1</v>
      </c>
      <c r="C17" s="208"/>
      <c r="D17" s="208"/>
      <c r="E17" s="208"/>
      <c r="F17" s="208"/>
    </row>
    <row r="18" spans="1:6" x14ac:dyDescent="0.35">
      <c r="A18" s="216" t="s">
        <v>576</v>
      </c>
      <c r="B18" s="217">
        <f>+B16-B17</f>
        <v>-0.46153846153846156</v>
      </c>
      <c r="C18" s="208"/>
      <c r="D18" s="208"/>
      <c r="E18" s="208"/>
      <c r="F18" s="208"/>
    </row>
    <row r="19" spans="1:6" x14ac:dyDescent="0.35">
      <c r="A19" s="214" t="s">
        <v>602</v>
      </c>
      <c r="B19" s="215"/>
      <c r="C19" s="208"/>
      <c r="D19" s="208"/>
      <c r="E19" s="208"/>
      <c r="F19" s="208"/>
    </row>
    <row r="20" spans="1:6" x14ac:dyDescent="0.35">
      <c r="A20" s="216" t="s">
        <v>598</v>
      </c>
      <c r="B20" s="215">
        <f>+'Tab 2_Goal 1'!D108</f>
        <v>0.2857142857142857</v>
      </c>
      <c r="C20" s="208"/>
      <c r="D20" s="208"/>
      <c r="E20" s="208"/>
      <c r="F20" s="208"/>
    </row>
    <row r="21" spans="1:6" x14ac:dyDescent="0.35">
      <c r="A21" s="216" t="s">
        <v>610</v>
      </c>
      <c r="B21" s="215">
        <f>+'Tab 2_Goal 1'!G108</f>
        <v>0.56754221388367732</v>
      </c>
      <c r="C21" s="208"/>
      <c r="D21" s="208"/>
      <c r="E21" s="208"/>
      <c r="F21" s="208"/>
    </row>
    <row r="22" spans="1:6" x14ac:dyDescent="0.35">
      <c r="A22" s="216" t="s">
        <v>576</v>
      </c>
      <c r="B22" s="217">
        <f>+B20-B21</f>
        <v>-0.28182792816939162</v>
      </c>
      <c r="C22" s="208"/>
      <c r="D22" s="208"/>
      <c r="E22" s="208"/>
      <c r="F22" s="208"/>
    </row>
    <row r="23" spans="1:6" x14ac:dyDescent="0.35">
      <c r="A23" s="79"/>
      <c r="B23" s="215"/>
      <c r="C23" s="208"/>
      <c r="D23" s="208"/>
      <c r="E23" s="208"/>
      <c r="F23" s="208"/>
    </row>
    <row r="24" spans="1:6" x14ac:dyDescent="0.35">
      <c r="A24" s="211" t="s">
        <v>577</v>
      </c>
      <c r="B24" s="213"/>
      <c r="C24" s="213"/>
      <c r="D24" s="212" t="s">
        <v>603</v>
      </c>
      <c r="E24" s="213"/>
      <c r="F24" s="213"/>
    </row>
    <row r="25" spans="1:6" x14ac:dyDescent="0.35">
      <c r="A25" s="214" t="s">
        <v>588</v>
      </c>
      <c r="B25" s="208"/>
      <c r="C25" s="208"/>
      <c r="D25" s="208"/>
      <c r="E25" s="208"/>
      <c r="F25" s="208"/>
    </row>
    <row r="26" spans="1:6" x14ac:dyDescent="0.35">
      <c r="A26" s="79" t="s">
        <v>586</v>
      </c>
      <c r="B26" s="232" t="s">
        <v>583</v>
      </c>
      <c r="C26" s="208"/>
      <c r="D26" s="208"/>
      <c r="E26" s="208"/>
      <c r="F26" s="208"/>
    </row>
    <row r="27" spans="1:6" x14ac:dyDescent="0.35">
      <c r="A27" s="79" t="s">
        <v>587</v>
      </c>
      <c r="B27" s="232" t="s">
        <v>583</v>
      </c>
      <c r="C27" s="208"/>
      <c r="D27" s="208"/>
      <c r="E27" s="208"/>
      <c r="F27" s="208"/>
    </row>
    <row r="28" spans="1:6" x14ac:dyDescent="0.35">
      <c r="A28" s="79"/>
      <c r="B28" s="208"/>
      <c r="C28" s="208"/>
      <c r="D28" s="208"/>
      <c r="E28" s="208"/>
      <c r="F28" s="208"/>
    </row>
    <row r="29" spans="1:6" x14ac:dyDescent="0.35">
      <c r="A29" s="211" t="str">
        <f>+'Tab 3_Goal 3'!A1</f>
        <v xml:space="preserve">GOAL 3. ADDRESS STATEWIDE ACCESS TO VR SERVICES. </v>
      </c>
      <c r="B29" s="219"/>
      <c r="C29" s="219"/>
      <c r="D29" s="212" t="s">
        <v>603</v>
      </c>
      <c r="E29" s="219"/>
      <c r="F29" s="219"/>
    </row>
    <row r="30" spans="1:6" x14ac:dyDescent="0.35">
      <c r="A30" s="214" t="s">
        <v>87</v>
      </c>
      <c r="B30" s="208"/>
      <c r="C30" s="208"/>
      <c r="D30" s="208"/>
      <c r="E30" s="208"/>
      <c r="F30" s="208"/>
    </row>
    <row r="31" spans="1:6" x14ac:dyDescent="0.35">
      <c r="A31" s="79" t="s">
        <v>85</v>
      </c>
      <c r="B31" s="218">
        <f>+'Tab 3_Goal 3'!I24</f>
        <v>0.89694563225412338</v>
      </c>
      <c r="C31" s="208"/>
      <c r="D31" s="208"/>
      <c r="E31" s="208"/>
      <c r="F31" s="208"/>
    </row>
    <row r="32" spans="1:6" x14ac:dyDescent="0.35">
      <c r="A32" s="79" t="s">
        <v>86</v>
      </c>
      <c r="B32" s="218">
        <f>+'Tab 3_Goal 3'!I25</f>
        <v>0.88368711834835711</v>
      </c>
      <c r="C32" s="208"/>
      <c r="D32" s="208"/>
      <c r="E32" s="208"/>
      <c r="F32" s="208"/>
    </row>
    <row r="33" spans="1:6" x14ac:dyDescent="0.35">
      <c r="A33" s="79" t="s">
        <v>84</v>
      </c>
      <c r="B33" s="217">
        <f>+B31-B32</f>
        <v>1.3258513905766267E-2</v>
      </c>
      <c r="C33" s="208"/>
      <c r="D33" s="208"/>
      <c r="E33" s="208"/>
      <c r="F33" s="208"/>
    </row>
    <row r="34" spans="1:6" x14ac:dyDescent="0.35">
      <c r="A34" s="79"/>
      <c r="B34" s="208"/>
      <c r="C34" s="208"/>
      <c r="D34" s="208"/>
      <c r="E34" s="208"/>
      <c r="F34" s="208"/>
    </row>
    <row r="35" spans="1:6" x14ac:dyDescent="0.35">
      <c r="A35" s="211" t="s">
        <v>578</v>
      </c>
      <c r="B35" s="212"/>
      <c r="C35" s="212"/>
      <c r="D35" s="212" t="s">
        <v>603</v>
      </c>
      <c r="E35" s="212"/>
      <c r="F35" s="212"/>
    </row>
    <row r="36" spans="1:6" x14ac:dyDescent="0.35">
      <c r="A36" s="214" t="s">
        <v>579</v>
      </c>
      <c r="B36" s="208"/>
      <c r="C36" s="208"/>
      <c r="D36" s="208"/>
      <c r="E36" s="208"/>
      <c r="F36" s="208"/>
    </row>
    <row r="37" spans="1:6" x14ac:dyDescent="0.35">
      <c r="A37" s="79" t="s">
        <v>580</v>
      </c>
      <c r="B37" s="232" t="s">
        <v>583</v>
      </c>
      <c r="C37" s="208"/>
      <c r="D37" s="208"/>
      <c r="E37" s="208"/>
      <c r="F37" s="208"/>
    </row>
    <row r="38" spans="1:6" x14ac:dyDescent="0.35">
      <c r="A38" s="214" t="s">
        <v>581</v>
      </c>
      <c r="B38" s="208"/>
      <c r="C38" s="208"/>
      <c r="D38" s="208"/>
      <c r="E38" s="208"/>
      <c r="F38" s="208"/>
    </row>
    <row r="39" spans="1:6" x14ac:dyDescent="0.35">
      <c r="A39" s="79" t="s">
        <v>582</v>
      </c>
      <c r="B39" s="232" t="s">
        <v>583</v>
      </c>
      <c r="C39" s="208"/>
      <c r="D39" s="208"/>
      <c r="E39" s="208"/>
      <c r="F39" s="208"/>
    </row>
    <row r="40" spans="1:6" x14ac:dyDescent="0.35">
      <c r="A40" s="79"/>
      <c r="B40" s="208"/>
      <c r="C40" s="208"/>
      <c r="D40" s="208"/>
      <c r="E40" s="208"/>
      <c r="F40" s="208"/>
    </row>
    <row r="41" spans="1:6" x14ac:dyDescent="0.35">
      <c r="A41" s="211" t="str">
        <f>+'Tab 4_Goal 5'!A1</f>
        <v xml:space="preserve">GOAL 5. ADVANCE EMPLOYMENT EQUITY. </v>
      </c>
      <c r="B41" s="212"/>
      <c r="C41" s="212"/>
      <c r="D41" s="212" t="s">
        <v>603</v>
      </c>
      <c r="E41" s="212"/>
      <c r="F41" s="212"/>
    </row>
    <row r="42" spans="1:6" x14ac:dyDescent="0.35">
      <c r="A42" s="214" t="s">
        <v>90</v>
      </c>
      <c r="B42" s="208"/>
      <c r="C42" s="208"/>
      <c r="D42" s="208"/>
      <c r="E42" s="208"/>
      <c r="F42" s="208"/>
    </row>
    <row r="43" spans="1:6" x14ac:dyDescent="0.35">
      <c r="A43" s="79" t="s">
        <v>608</v>
      </c>
      <c r="B43" s="218">
        <f>+'Tab 4_Goal 5'!I25</f>
        <v>0.15705558949297496</v>
      </c>
      <c r="C43" s="208"/>
      <c r="D43" s="208"/>
      <c r="E43" s="208"/>
      <c r="F43" s="208"/>
    </row>
    <row r="44" spans="1:6" x14ac:dyDescent="0.35">
      <c r="A44" s="79" t="s">
        <v>609</v>
      </c>
      <c r="B44" s="218">
        <f>+'Tab 4_Goal 5'!I26</f>
        <v>0.1314335562663565</v>
      </c>
      <c r="C44" s="208"/>
      <c r="D44" s="208"/>
      <c r="E44" s="208"/>
      <c r="F44" s="208"/>
    </row>
    <row r="45" spans="1:6" x14ac:dyDescent="0.35">
      <c r="A45" s="79" t="s">
        <v>84</v>
      </c>
      <c r="B45" s="217">
        <f>+B43-B44</f>
        <v>2.5622033226618462E-2</v>
      </c>
      <c r="C45" s="208"/>
      <c r="D45" s="208"/>
      <c r="E45" s="208"/>
      <c r="F45" s="208"/>
    </row>
    <row r="46" spans="1:6" x14ac:dyDescent="0.35">
      <c r="A46" s="214" t="s">
        <v>90</v>
      </c>
      <c r="B46" s="208"/>
      <c r="C46" s="208"/>
      <c r="D46" s="208"/>
      <c r="E46" s="208"/>
      <c r="F46" s="208"/>
    </row>
    <row r="47" spans="1:6" x14ac:dyDescent="0.35">
      <c r="A47" s="79" t="s">
        <v>608</v>
      </c>
      <c r="B47" s="218">
        <f>+B43</f>
        <v>0.15705558949297496</v>
      </c>
      <c r="C47" s="208"/>
      <c r="D47" s="208"/>
      <c r="E47" s="208"/>
      <c r="F47" s="208"/>
    </row>
    <row r="48" spans="1:6" x14ac:dyDescent="0.35">
      <c r="A48" s="79" t="s">
        <v>607</v>
      </c>
      <c r="B48" s="218">
        <f>+'Tab 4_Goal 5'!I33</f>
        <v>0.13030303030303031</v>
      </c>
      <c r="C48" s="208"/>
      <c r="D48" s="208"/>
      <c r="E48" s="208"/>
      <c r="F48" s="208"/>
    </row>
    <row r="49" spans="1:6" x14ac:dyDescent="0.35">
      <c r="A49" s="79" t="s">
        <v>84</v>
      </c>
      <c r="B49" s="217">
        <f>+B47-B48</f>
        <v>2.6752559189944652E-2</v>
      </c>
      <c r="C49" s="208"/>
      <c r="D49" s="208"/>
      <c r="E49" s="208"/>
      <c r="F49" s="208"/>
    </row>
    <row r="50" spans="1:6" x14ac:dyDescent="0.35">
      <c r="A50" s="214" t="s">
        <v>89</v>
      </c>
      <c r="B50" s="208"/>
      <c r="C50" s="208"/>
      <c r="D50" s="208"/>
      <c r="E50" s="208"/>
      <c r="F50" s="208"/>
    </row>
    <row r="51" spans="1:6" x14ac:dyDescent="0.35">
      <c r="A51" s="79" t="s">
        <v>608</v>
      </c>
      <c r="B51" s="218">
        <f>+'Tab 4_Goal 5'!J25</f>
        <v>0.13469761759315821</v>
      </c>
      <c r="C51" s="208"/>
      <c r="D51" s="208"/>
      <c r="E51" s="208"/>
      <c r="F51" s="208"/>
    </row>
    <row r="52" spans="1:6" x14ac:dyDescent="0.35">
      <c r="A52" s="79" t="s">
        <v>609</v>
      </c>
      <c r="B52" s="218">
        <f>+'Tab 4_Goal 5'!J26</f>
        <v>0.10729863332364059</v>
      </c>
      <c r="C52" s="208"/>
      <c r="D52" s="208"/>
      <c r="E52" s="208"/>
      <c r="F52" s="208"/>
    </row>
    <row r="53" spans="1:6" x14ac:dyDescent="0.35">
      <c r="A53" s="79" t="s">
        <v>84</v>
      </c>
      <c r="B53" s="217">
        <f>+B51-B52</f>
        <v>2.7398984269517618E-2</v>
      </c>
      <c r="C53" s="208"/>
      <c r="D53" s="208"/>
      <c r="E53" s="208"/>
      <c r="F53" s="208"/>
    </row>
    <row r="54" spans="1:6" x14ac:dyDescent="0.35">
      <c r="A54" s="214" t="s">
        <v>91</v>
      </c>
      <c r="B54" s="208"/>
      <c r="C54" s="208"/>
      <c r="D54" s="208"/>
      <c r="E54" s="208"/>
      <c r="F54" s="208"/>
    </row>
    <row r="55" spans="1:6" x14ac:dyDescent="0.35">
      <c r="A55" s="79" t="s">
        <v>608</v>
      </c>
      <c r="B55" s="218"/>
      <c r="C55" s="208"/>
      <c r="D55" s="208"/>
      <c r="E55" s="208"/>
      <c r="F55" s="208"/>
    </row>
    <row r="56" spans="1:6" x14ac:dyDescent="0.35">
      <c r="A56" s="79" t="s">
        <v>609</v>
      </c>
      <c r="B56" s="218"/>
      <c r="C56" s="208"/>
      <c r="D56" s="208"/>
      <c r="E56" s="208"/>
      <c r="F56" s="208"/>
    </row>
    <row r="57" spans="1:6" x14ac:dyDescent="0.35">
      <c r="A57" s="79" t="s">
        <v>84</v>
      </c>
      <c r="B57" s="232" t="s">
        <v>583</v>
      </c>
      <c r="C57" s="208"/>
      <c r="D57" s="208"/>
      <c r="E57" s="208"/>
      <c r="F57" s="208"/>
    </row>
    <row r="58" spans="1:6" x14ac:dyDescent="0.35">
      <c r="A58" s="79"/>
      <c r="B58" s="79"/>
      <c r="C58" s="208"/>
      <c r="D58" s="208"/>
      <c r="E58" s="208"/>
      <c r="F58" s="208"/>
    </row>
    <row r="59" spans="1:6" x14ac:dyDescent="0.35">
      <c r="A59" s="214" t="s">
        <v>614</v>
      </c>
      <c r="B59" s="208"/>
      <c r="C59" s="208"/>
      <c r="D59" s="208"/>
      <c r="E59" s="208"/>
      <c r="F59" s="208"/>
    </row>
    <row r="60" spans="1:6" x14ac:dyDescent="0.35">
      <c r="A60" s="230" t="s">
        <v>612</v>
      </c>
      <c r="B60" s="218">
        <f>+'Tab 4_Goal 5'!H52</f>
        <v>-0.15205223880597019</v>
      </c>
      <c r="C60" s="208"/>
      <c r="D60" s="208"/>
      <c r="E60" s="208"/>
      <c r="F60" s="208"/>
    </row>
    <row r="61" spans="1:6" x14ac:dyDescent="0.35">
      <c r="A61" s="79" t="s">
        <v>613</v>
      </c>
      <c r="B61" s="218">
        <f>+'Tab 4_Goal 5'!H43</f>
        <v>-0.27906976744186052</v>
      </c>
      <c r="C61" s="208"/>
      <c r="D61" s="208"/>
      <c r="E61" s="208"/>
      <c r="F61" s="208"/>
    </row>
    <row r="62" spans="1:6" x14ac:dyDescent="0.35">
      <c r="A62" s="79" t="s">
        <v>84</v>
      </c>
      <c r="B62" s="217">
        <f>+B60-B61</f>
        <v>0.12701752863589033</v>
      </c>
      <c r="C62" s="208"/>
      <c r="D62" s="208"/>
      <c r="E62" s="208"/>
      <c r="F62" s="208"/>
    </row>
    <row r="64" spans="1:6" x14ac:dyDescent="0.35">
      <c r="B64" s="206"/>
      <c r="C64" s="206"/>
      <c r="D64" s="206"/>
      <c r="E64" s="206"/>
      <c r="F64" s="206"/>
    </row>
    <row r="65" spans="2:6" x14ac:dyDescent="0.35">
      <c r="B65" s="206"/>
      <c r="C65" s="206"/>
      <c r="D65" s="206"/>
      <c r="E65" s="206"/>
      <c r="F65" s="206"/>
    </row>
    <row r="66" spans="2:6" x14ac:dyDescent="0.35">
      <c r="B66" s="206"/>
      <c r="C66" s="206"/>
      <c r="D66" s="206"/>
      <c r="E66" s="206"/>
      <c r="F66" s="206"/>
    </row>
    <row r="67" spans="2:6" x14ac:dyDescent="0.35">
      <c r="B67" s="206"/>
      <c r="C67" s="206"/>
      <c r="D67" s="206"/>
      <c r="E67" s="206"/>
      <c r="F67" s="206"/>
    </row>
    <row r="68" spans="2:6" x14ac:dyDescent="0.35">
      <c r="B68" s="206"/>
      <c r="C68" s="206"/>
      <c r="D68" s="206"/>
      <c r="E68" s="206"/>
      <c r="F68" s="206"/>
    </row>
    <row r="69" spans="2:6" x14ac:dyDescent="0.35">
      <c r="B69" s="206"/>
      <c r="C69" s="206"/>
      <c r="D69" s="206"/>
      <c r="E69" s="206"/>
      <c r="F69" s="206"/>
    </row>
    <row r="70" spans="2:6" x14ac:dyDescent="0.35">
      <c r="B70" s="206"/>
      <c r="C70" s="206"/>
      <c r="D70" s="206"/>
      <c r="E70" s="206"/>
      <c r="F70" s="206"/>
    </row>
    <row r="71" spans="2:6" x14ac:dyDescent="0.35">
      <c r="B71" s="206"/>
      <c r="C71" s="206"/>
      <c r="D71" s="206"/>
      <c r="E71" s="206"/>
      <c r="F71" s="206"/>
    </row>
    <row r="72" spans="2:6" x14ac:dyDescent="0.35">
      <c r="B72" s="206"/>
      <c r="C72" s="206"/>
      <c r="D72" s="206"/>
      <c r="E72" s="206"/>
      <c r="F72" s="206"/>
    </row>
    <row r="73" spans="2:6" x14ac:dyDescent="0.35">
      <c r="B73" s="206"/>
      <c r="C73" s="206"/>
      <c r="D73" s="206"/>
      <c r="E73" s="206"/>
      <c r="F73" s="206"/>
    </row>
  </sheetData>
  <mergeCells count="1">
    <mergeCell ref="A1:A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1692-F0F6-4559-BFCC-C17F272E06D7}">
  <dimension ref="A1:F95"/>
  <sheetViews>
    <sheetView tabSelected="1" topLeftCell="A48" zoomScale="75" zoomScaleNormal="75" workbookViewId="0">
      <selection activeCell="O55" sqref="O55"/>
    </sheetView>
  </sheetViews>
  <sheetFormatPr defaultRowHeight="14.5" x14ac:dyDescent="0.35"/>
  <cols>
    <col min="1" max="1" width="53.7265625" customWidth="1"/>
    <col min="2" max="6" width="16.81640625" style="204" customWidth="1"/>
  </cols>
  <sheetData>
    <row r="1" spans="1:6" ht="19" thickTop="1" x14ac:dyDescent="0.45">
      <c r="A1" s="243" t="s">
        <v>604</v>
      </c>
      <c r="B1" s="205" t="s">
        <v>88</v>
      </c>
      <c r="C1" s="205" t="s">
        <v>1</v>
      </c>
      <c r="D1" s="205" t="s">
        <v>2</v>
      </c>
      <c r="E1" s="205" t="s">
        <v>3</v>
      </c>
      <c r="F1" s="205" t="s">
        <v>4</v>
      </c>
    </row>
    <row r="2" spans="1:6" ht="19" thickBot="1" x14ac:dyDescent="0.5">
      <c r="A2" s="244"/>
      <c r="B2" s="209">
        <v>2021</v>
      </c>
      <c r="C2" s="209">
        <v>2022</v>
      </c>
      <c r="D2" s="209">
        <v>2023</v>
      </c>
      <c r="E2" s="209">
        <v>2024</v>
      </c>
      <c r="F2" s="209">
        <v>2025</v>
      </c>
    </row>
    <row r="3" spans="1:6" ht="15" thickTop="1" x14ac:dyDescent="0.35">
      <c r="A3" s="79"/>
      <c r="B3" s="210"/>
      <c r="C3" s="210"/>
      <c r="D3" s="210"/>
      <c r="E3" s="210"/>
      <c r="F3" s="210"/>
    </row>
    <row r="4" spans="1:6" x14ac:dyDescent="0.35">
      <c r="A4" s="211" t="s">
        <v>585</v>
      </c>
      <c r="B4" s="212" t="s">
        <v>584</v>
      </c>
      <c r="C4" s="212"/>
      <c r="D4" s="213"/>
      <c r="E4" s="213"/>
      <c r="F4" s="213"/>
    </row>
    <row r="5" spans="1:6" x14ac:dyDescent="0.35">
      <c r="A5" s="79"/>
      <c r="B5" s="208"/>
      <c r="C5" s="208"/>
      <c r="D5" s="208"/>
      <c r="E5" s="208"/>
      <c r="F5" s="208"/>
    </row>
    <row r="6" spans="1:6" x14ac:dyDescent="0.35">
      <c r="A6" s="211" t="str">
        <f>+'Tab 2_Goal 1'!A1</f>
        <v>GOAL 1. ESTABLISH A DIVERSE SRC MEMBERSHIP.</v>
      </c>
      <c r="B6" s="213"/>
      <c r="C6" s="212" t="s">
        <v>603</v>
      </c>
      <c r="D6" s="213"/>
      <c r="E6" s="213"/>
      <c r="F6" s="213"/>
    </row>
    <row r="7" spans="1:6" x14ac:dyDescent="0.35">
      <c r="A7" s="214" t="s">
        <v>600</v>
      </c>
      <c r="B7" s="215"/>
      <c r="C7" s="208"/>
      <c r="D7" s="208"/>
      <c r="E7" s="208"/>
      <c r="F7" s="208"/>
    </row>
    <row r="8" spans="1:6" x14ac:dyDescent="0.35">
      <c r="A8" s="216" t="s">
        <v>574</v>
      </c>
      <c r="B8" s="215">
        <f>+'Tab 2_Goal 1'!D41</f>
        <v>0.23076923076923078</v>
      </c>
      <c r="C8" s="208"/>
      <c r="D8" s="208"/>
      <c r="E8" s="208"/>
      <c r="F8" s="208"/>
    </row>
    <row r="9" spans="1:6" x14ac:dyDescent="0.35">
      <c r="A9" s="216" t="s">
        <v>575</v>
      </c>
      <c r="B9" s="215">
        <f>+'Tab 2_Goal 1'!G41</f>
        <v>0.16130393996247655</v>
      </c>
      <c r="C9" s="208"/>
      <c r="D9" s="208"/>
      <c r="E9" s="208"/>
      <c r="F9" s="208"/>
    </row>
    <row r="10" spans="1:6" x14ac:dyDescent="0.35">
      <c r="A10" s="216" t="s">
        <v>576</v>
      </c>
      <c r="B10" s="217">
        <f>+B8-B9</f>
        <v>6.9465290806754232E-2</v>
      </c>
      <c r="C10" s="208"/>
      <c r="D10" s="208"/>
      <c r="E10" s="208"/>
      <c r="F10" s="208"/>
    </row>
    <row r="11" spans="1:6" x14ac:dyDescent="0.35">
      <c r="A11" s="214" t="s">
        <v>599</v>
      </c>
      <c r="B11" s="215"/>
      <c r="C11" s="208"/>
      <c r="D11" s="208"/>
      <c r="E11" s="208"/>
      <c r="F11" s="208"/>
    </row>
    <row r="12" spans="1:6" x14ac:dyDescent="0.35">
      <c r="A12" s="216" t="s">
        <v>594</v>
      </c>
      <c r="B12" s="215">
        <f>+'Tab 2_Goal 1'!D81</f>
        <v>0</v>
      </c>
      <c r="C12" s="208"/>
      <c r="D12" s="208"/>
      <c r="E12" s="208"/>
      <c r="F12" s="208"/>
    </row>
    <row r="13" spans="1:6" x14ac:dyDescent="0.35">
      <c r="A13" s="216" t="s">
        <v>595</v>
      </c>
      <c r="B13" s="215">
        <f>+'Tab 2_Goal 1'!G81</f>
        <v>2.1810506566604129E-2</v>
      </c>
      <c r="C13" s="208"/>
      <c r="D13" s="208"/>
      <c r="E13" s="208"/>
      <c r="F13" s="208"/>
    </row>
    <row r="14" spans="1:6" x14ac:dyDescent="0.35">
      <c r="A14" s="216" t="s">
        <v>576</v>
      </c>
      <c r="B14" s="217">
        <f>+B12-B13</f>
        <v>-2.1810506566604129E-2</v>
      </c>
      <c r="C14" s="208"/>
      <c r="D14" s="208"/>
      <c r="E14" s="208"/>
      <c r="F14" s="208"/>
    </row>
    <row r="15" spans="1:6" x14ac:dyDescent="0.35">
      <c r="A15" s="214" t="s">
        <v>601</v>
      </c>
      <c r="B15" s="215"/>
      <c r="C15" s="208"/>
      <c r="D15" s="208"/>
      <c r="E15" s="208"/>
      <c r="F15" s="208"/>
    </row>
    <row r="16" spans="1:6" x14ac:dyDescent="0.35">
      <c r="A16" s="216" t="s">
        <v>596</v>
      </c>
      <c r="B16" s="215">
        <f>+'Tab 2_Goal 1'!D104</f>
        <v>0.53846153846153844</v>
      </c>
      <c r="C16" s="208"/>
      <c r="D16" s="208"/>
      <c r="E16" s="208"/>
      <c r="F16" s="208"/>
    </row>
    <row r="17" spans="1:6" x14ac:dyDescent="0.35">
      <c r="A17" s="216" t="s">
        <v>597</v>
      </c>
      <c r="B17" s="215">
        <f>+'Tab 2_Goal 1'!G104</f>
        <v>1</v>
      </c>
      <c r="C17" s="208"/>
      <c r="D17" s="208"/>
      <c r="E17" s="208"/>
      <c r="F17" s="208"/>
    </row>
    <row r="18" spans="1:6" x14ac:dyDescent="0.35">
      <c r="A18" s="216" t="s">
        <v>576</v>
      </c>
      <c r="B18" s="217">
        <f>+B16-B17</f>
        <v>-0.46153846153846156</v>
      </c>
      <c r="C18" s="208"/>
      <c r="D18" s="208"/>
      <c r="E18" s="208"/>
      <c r="F18" s="208"/>
    </row>
    <row r="19" spans="1:6" x14ac:dyDescent="0.35">
      <c r="A19" s="214" t="s">
        <v>602</v>
      </c>
      <c r="B19" s="215"/>
      <c r="C19" s="208"/>
      <c r="D19" s="208"/>
      <c r="E19" s="208"/>
      <c r="F19" s="208"/>
    </row>
    <row r="20" spans="1:6" x14ac:dyDescent="0.35">
      <c r="A20" s="216" t="s">
        <v>598</v>
      </c>
      <c r="B20" s="215">
        <f>+'Tab 2_Goal 1'!D108</f>
        <v>0.2857142857142857</v>
      </c>
      <c r="C20" s="208"/>
      <c r="D20" s="208"/>
      <c r="E20" s="208"/>
      <c r="F20" s="208"/>
    </row>
    <row r="21" spans="1:6" x14ac:dyDescent="0.35">
      <c r="A21" s="216" t="s">
        <v>610</v>
      </c>
      <c r="B21" s="215">
        <f>+'Tab 2_Goal 1'!G108</f>
        <v>0.56754221388367732</v>
      </c>
      <c r="C21" s="208"/>
      <c r="D21" s="208"/>
      <c r="E21" s="208"/>
      <c r="F21" s="208"/>
    </row>
    <row r="22" spans="1:6" x14ac:dyDescent="0.35">
      <c r="A22" s="216" t="s">
        <v>576</v>
      </c>
      <c r="B22" s="217">
        <f>+B20-B21</f>
        <v>-0.28182792816939162</v>
      </c>
      <c r="C22" s="208"/>
      <c r="D22" s="208"/>
      <c r="E22" s="208"/>
      <c r="F22" s="208"/>
    </row>
    <row r="23" spans="1:6" x14ac:dyDescent="0.35">
      <c r="A23" s="79"/>
      <c r="B23" s="215"/>
      <c r="C23" s="208"/>
      <c r="D23" s="208"/>
      <c r="E23" s="208"/>
      <c r="F23" s="208"/>
    </row>
    <row r="24" spans="1:6" x14ac:dyDescent="0.35">
      <c r="A24" s="211" t="s">
        <v>577</v>
      </c>
      <c r="B24" s="213"/>
      <c r="C24" s="213"/>
      <c r="D24" s="212" t="s">
        <v>603</v>
      </c>
      <c r="E24" s="213"/>
      <c r="F24" s="213"/>
    </row>
    <row r="25" spans="1:6" x14ac:dyDescent="0.35">
      <c r="A25" s="214" t="s">
        <v>588</v>
      </c>
      <c r="B25" s="208"/>
      <c r="C25" s="208"/>
      <c r="D25" s="208"/>
      <c r="E25" s="208"/>
      <c r="F25" s="208"/>
    </row>
    <row r="26" spans="1:6" x14ac:dyDescent="0.35">
      <c r="A26" s="79" t="s">
        <v>586</v>
      </c>
      <c r="B26" s="232" t="s">
        <v>583</v>
      </c>
      <c r="C26" s="208"/>
      <c r="D26" s="208"/>
      <c r="E26" s="208"/>
      <c r="F26" s="208"/>
    </row>
    <row r="27" spans="1:6" x14ac:dyDescent="0.35">
      <c r="A27" s="79" t="s">
        <v>587</v>
      </c>
      <c r="B27" s="232" t="s">
        <v>583</v>
      </c>
      <c r="C27" s="208"/>
      <c r="D27" s="208"/>
      <c r="E27" s="208"/>
      <c r="F27" s="208"/>
    </row>
    <row r="28" spans="1:6" x14ac:dyDescent="0.35">
      <c r="A28" s="79"/>
      <c r="B28" s="208"/>
      <c r="C28" s="208"/>
      <c r="D28" s="208"/>
      <c r="E28" s="208"/>
      <c r="F28" s="208"/>
    </row>
    <row r="29" spans="1:6" x14ac:dyDescent="0.35">
      <c r="A29" s="211" t="str">
        <f>+'Tab 3_Goal 3'!A2</f>
        <v xml:space="preserve">GOAL 3. SUPPORT ACCSES TO MRC VR SERVICES FOR EQUITABLE OUTCOMES. </v>
      </c>
      <c r="B29" s="219"/>
      <c r="C29" s="219"/>
      <c r="D29" s="212" t="s">
        <v>603</v>
      </c>
      <c r="E29" s="219"/>
      <c r="F29" s="219"/>
    </row>
    <row r="30" spans="1:6" x14ac:dyDescent="0.35">
      <c r="A30" s="214" t="s">
        <v>87</v>
      </c>
      <c r="B30" s="208"/>
      <c r="C30" s="208"/>
      <c r="D30" s="208"/>
      <c r="E30" s="208"/>
      <c r="F30" s="208"/>
    </row>
    <row r="31" spans="1:6" x14ac:dyDescent="0.35">
      <c r="A31" s="79" t="s">
        <v>85</v>
      </c>
      <c r="B31" s="218">
        <f>+'Tab 3_Goal 3'!I24</f>
        <v>0.89694563225412338</v>
      </c>
      <c r="C31" s="208"/>
      <c r="D31" s="208"/>
      <c r="E31" s="208"/>
      <c r="F31" s="208"/>
    </row>
    <row r="32" spans="1:6" x14ac:dyDescent="0.35">
      <c r="A32" s="79" t="s">
        <v>86</v>
      </c>
      <c r="B32" s="218">
        <f>+'Tab 3_Goal 3'!I25</f>
        <v>0.88368711834835711</v>
      </c>
      <c r="C32" s="208"/>
      <c r="D32" s="208"/>
      <c r="E32" s="208"/>
      <c r="F32" s="208"/>
    </row>
    <row r="33" spans="1:6" x14ac:dyDescent="0.35">
      <c r="A33" s="79" t="s">
        <v>84</v>
      </c>
      <c r="B33" s="217">
        <f>+B31-B32</f>
        <v>1.3258513905766267E-2</v>
      </c>
      <c r="C33" s="208"/>
      <c r="D33" s="208"/>
      <c r="E33" s="208"/>
      <c r="F33" s="208"/>
    </row>
    <row r="34" spans="1:6" x14ac:dyDescent="0.35">
      <c r="A34" s="79"/>
      <c r="B34" s="79"/>
      <c r="C34" s="208"/>
      <c r="D34" s="208"/>
      <c r="E34" s="208"/>
      <c r="F34" s="208"/>
    </row>
    <row r="35" spans="1:6" x14ac:dyDescent="0.35">
      <c r="A35" s="214" t="s">
        <v>90</v>
      </c>
      <c r="B35" s="208"/>
      <c r="C35" s="208"/>
      <c r="D35" s="208"/>
      <c r="E35" s="208"/>
      <c r="F35" s="208"/>
    </row>
    <row r="36" spans="1:6" x14ac:dyDescent="0.35">
      <c r="A36" s="79" t="s">
        <v>608</v>
      </c>
      <c r="B36" s="218">
        <f>+'Tab 4_Goal 5'!I25</f>
        <v>0.15705558949297496</v>
      </c>
      <c r="C36" s="208"/>
      <c r="D36" s="208"/>
      <c r="E36" s="208"/>
      <c r="F36" s="208"/>
    </row>
    <row r="37" spans="1:6" x14ac:dyDescent="0.35">
      <c r="A37" s="79" t="s">
        <v>609</v>
      </c>
      <c r="B37" s="218">
        <f>+'Tab 4_Goal 5'!I26</f>
        <v>0.1314335562663565</v>
      </c>
      <c r="C37" s="208"/>
      <c r="D37" s="208"/>
      <c r="E37" s="208"/>
      <c r="F37" s="208"/>
    </row>
    <row r="38" spans="1:6" x14ac:dyDescent="0.35">
      <c r="A38" s="79" t="s">
        <v>84</v>
      </c>
      <c r="B38" s="217">
        <f>+B36-B37</f>
        <v>2.5622033226618462E-2</v>
      </c>
      <c r="C38" s="208"/>
      <c r="D38" s="208"/>
      <c r="E38" s="208"/>
      <c r="F38" s="208"/>
    </row>
    <row r="39" spans="1:6" x14ac:dyDescent="0.35">
      <c r="A39" s="214" t="s">
        <v>90</v>
      </c>
      <c r="B39" s="208"/>
      <c r="C39" s="208"/>
      <c r="D39" s="208"/>
      <c r="E39" s="208"/>
      <c r="F39" s="208"/>
    </row>
    <row r="40" spans="1:6" x14ac:dyDescent="0.35">
      <c r="A40" s="79" t="s">
        <v>608</v>
      </c>
      <c r="B40" s="218">
        <f>+B36</f>
        <v>0.15705558949297496</v>
      </c>
      <c r="C40" s="208"/>
      <c r="D40" s="208"/>
      <c r="E40" s="208"/>
      <c r="F40" s="208"/>
    </row>
    <row r="41" spans="1:6" x14ac:dyDescent="0.35">
      <c r="A41" s="79" t="s">
        <v>607</v>
      </c>
      <c r="B41" s="218">
        <f>+'Tab 4_Goal 5'!I33</f>
        <v>0.13030303030303031</v>
      </c>
      <c r="C41" s="208"/>
      <c r="D41" s="208"/>
      <c r="E41" s="208"/>
      <c r="F41" s="208"/>
    </row>
    <row r="42" spans="1:6" x14ac:dyDescent="0.35">
      <c r="A42" s="79" t="s">
        <v>84</v>
      </c>
      <c r="B42" s="217">
        <f>+B40-B41</f>
        <v>2.6752559189944652E-2</v>
      </c>
      <c r="C42" s="208"/>
      <c r="D42" s="208"/>
      <c r="E42" s="208"/>
      <c r="F42" s="208"/>
    </row>
    <row r="43" spans="1:6" x14ac:dyDescent="0.35">
      <c r="A43" s="214" t="s">
        <v>89</v>
      </c>
      <c r="B43" s="208"/>
      <c r="C43" s="208"/>
      <c r="D43" s="208"/>
      <c r="E43" s="208"/>
      <c r="F43" s="208"/>
    </row>
    <row r="44" spans="1:6" x14ac:dyDescent="0.35">
      <c r="A44" s="79" t="s">
        <v>608</v>
      </c>
      <c r="B44" s="218">
        <f>+'Tab 4_Goal 5'!J25</f>
        <v>0.13469761759315821</v>
      </c>
      <c r="C44" s="208"/>
      <c r="D44" s="208"/>
      <c r="E44" s="208"/>
      <c r="F44" s="208"/>
    </row>
    <row r="45" spans="1:6" x14ac:dyDescent="0.35">
      <c r="A45" s="79" t="s">
        <v>609</v>
      </c>
      <c r="B45" s="218">
        <f>+'Tab 4_Goal 5'!J26</f>
        <v>0.10729863332364059</v>
      </c>
      <c r="C45" s="208"/>
      <c r="D45" s="208"/>
      <c r="E45" s="208"/>
      <c r="F45" s="208"/>
    </row>
    <row r="46" spans="1:6" x14ac:dyDescent="0.35">
      <c r="A46" s="79" t="s">
        <v>84</v>
      </c>
      <c r="B46" s="217">
        <f>+B44-B45</f>
        <v>2.7398984269517618E-2</v>
      </c>
      <c r="C46" s="208"/>
      <c r="D46" s="208"/>
      <c r="E46" s="208"/>
      <c r="F46" s="208"/>
    </row>
    <row r="47" spans="1:6" x14ac:dyDescent="0.35">
      <c r="A47" s="214" t="s">
        <v>91</v>
      </c>
      <c r="B47" s="208"/>
      <c r="C47" s="208"/>
      <c r="D47" s="208"/>
      <c r="E47" s="208"/>
      <c r="F47" s="208"/>
    </row>
    <row r="48" spans="1:6" x14ac:dyDescent="0.35">
      <c r="A48" s="79" t="s">
        <v>608</v>
      </c>
      <c r="B48" s="218"/>
      <c r="C48" s="208"/>
      <c r="D48" s="208"/>
      <c r="E48" s="208"/>
      <c r="F48" s="208"/>
    </row>
    <row r="49" spans="1:6" x14ac:dyDescent="0.35">
      <c r="A49" s="79" t="s">
        <v>609</v>
      </c>
      <c r="B49" s="218"/>
      <c r="C49" s="208"/>
      <c r="D49" s="208"/>
      <c r="E49" s="208"/>
      <c r="F49" s="208"/>
    </row>
    <row r="50" spans="1:6" x14ac:dyDescent="0.35">
      <c r="A50" s="79" t="s">
        <v>84</v>
      </c>
      <c r="B50" s="232" t="s">
        <v>583</v>
      </c>
      <c r="C50" s="208"/>
      <c r="D50" s="208"/>
      <c r="E50" s="208"/>
      <c r="F50" s="208"/>
    </row>
    <row r="51" spans="1:6" x14ac:dyDescent="0.35">
      <c r="A51" s="79"/>
      <c r="B51" s="79"/>
      <c r="C51" s="208"/>
      <c r="D51" s="208"/>
      <c r="E51" s="208"/>
      <c r="F51" s="208"/>
    </row>
    <row r="52" spans="1:6" x14ac:dyDescent="0.35">
      <c r="A52" s="214" t="s">
        <v>614</v>
      </c>
      <c r="B52" s="208"/>
      <c r="C52" s="208"/>
      <c r="D52" s="208"/>
      <c r="E52" s="208"/>
      <c r="F52" s="208"/>
    </row>
    <row r="53" spans="1:6" x14ac:dyDescent="0.35">
      <c r="A53" s="230" t="s">
        <v>612</v>
      </c>
      <c r="B53" s="218">
        <f>+'Tab 4_Goal 5'!H52</f>
        <v>-0.15205223880597019</v>
      </c>
      <c r="C53" s="208"/>
      <c r="D53" s="208"/>
      <c r="E53" s="208"/>
      <c r="F53" s="208"/>
    </row>
    <row r="54" spans="1:6" x14ac:dyDescent="0.35">
      <c r="A54" s="79" t="s">
        <v>613</v>
      </c>
      <c r="B54" s="218">
        <f>+'Tab 4_Goal 5'!H43</f>
        <v>-0.27906976744186052</v>
      </c>
      <c r="C54" s="208"/>
      <c r="D54" s="208"/>
      <c r="E54" s="208"/>
      <c r="F54" s="208"/>
    </row>
    <row r="55" spans="1:6" x14ac:dyDescent="0.35">
      <c r="A55" s="79" t="s">
        <v>84</v>
      </c>
      <c r="B55" s="217">
        <f>+B53-B54</f>
        <v>0.12701752863589033</v>
      </c>
      <c r="C55" s="208"/>
      <c r="D55" s="208"/>
      <c r="E55" s="208"/>
      <c r="F55" s="208"/>
    </row>
    <row r="56" spans="1:6" x14ac:dyDescent="0.35">
      <c r="A56" s="79"/>
      <c r="B56" s="208"/>
      <c r="C56" s="208"/>
      <c r="D56" s="208"/>
      <c r="E56" s="208"/>
      <c r="F56" s="208"/>
    </row>
    <row r="57" spans="1:6" x14ac:dyDescent="0.35">
      <c r="A57" s="211" t="s">
        <v>578</v>
      </c>
      <c r="B57" s="212"/>
      <c r="C57" s="212"/>
      <c r="D57" s="212" t="s">
        <v>603</v>
      </c>
      <c r="E57" s="212"/>
      <c r="F57" s="212"/>
    </row>
    <row r="58" spans="1:6" x14ac:dyDescent="0.35">
      <c r="A58" s="214" t="s">
        <v>579</v>
      </c>
      <c r="B58" s="208"/>
      <c r="C58" s="208"/>
      <c r="D58" s="208"/>
      <c r="E58" s="208"/>
      <c r="F58" s="208"/>
    </row>
    <row r="59" spans="1:6" x14ac:dyDescent="0.35">
      <c r="A59" s="79" t="s">
        <v>580</v>
      </c>
      <c r="B59" s="232" t="s">
        <v>583</v>
      </c>
      <c r="C59" s="208"/>
      <c r="D59" s="208"/>
      <c r="E59" s="208"/>
      <c r="F59" s="208"/>
    </row>
    <row r="60" spans="1:6" x14ac:dyDescent="0.35">
      <c r="A60" s="214" t="s">
        <v>581</v>
      </c>
      <c r="B60" s="208"/>
      <c r="C60" s="208"/>
      <c r="D60" s="208"/>
      <c r="E60" s="208"/>
      <c r="F60" s="208"/>
    </row>
    <row r="61" spans="1:6" x14ac:dyDescent="0.35">
      <c r="A61" s="79" t="s">
        <v>582</v>
      </c>
      <c r="B61" s="232" t="s">
        <v>583</v>
      </c>
      <c r="C61" s="208"/>
      <c r="D61" s="208"/>
      <c r="E61" s="208"/>
      <c r="F61" s="208"/>
    </row>
    <row r="62" spans="1:6" x14ac:dyDescent="0.35">
      <c r="A62" s="79"/>
      <c r="B62" s="208"/>
      <c r="C62" s="208"/>
      <c r="D62" s="208"/>
      <c r="E62" s="208"/>
      <c r="F62" s="208"/>
    </row>
    <row r="63" spans="1:6" x14ac:dyDescent="0.35">
      <c r="A63" s="211" t="str">
        <f>+'Tab 4_Goal 5'!A2</f>
        <v>GOAL 5. DEVELOP SRC ORIENTATION MATERIALS.</v>
      </c>
      <c r="B63" s="212"/>
      <c r="C63" s="212"/>
      <c r="D63" s="212" t="s">
        <v>603</v>
      </c>
      <c r="E63" s="212"/>
      <c r="F63" s="212"/>
    </row>
    <row r="64" spans="1:6" x14ac:dyDescent="0.35">
      <c r="B64" s="232" t="s">
        <v>583</v>
      </c>
      <c r="C64" s="208"/>
      <c r="D64" s="208"/>
      <c r="E64" s="208"/>
      <c r="F64" s="208"/>
    </row>
    <row r="65" spans="3:6" x14ac:dyDescent="0.35">
      <c r="C65" s="208"/>
      <c r="D65" s="208"/>
      <c r="E65" s="208"/>
      <c r="F65" s="208"/>
    </row>
    <row r="66" spans="3:6" x14ac:dyDescent="0.35">
      <c r="C66" s="208"/>
      <c r="D66" s="208"/>
      <c r="E66" s="208"/>
      <c r="F66" s="208"/>
    </row>
    <row r="67" spans="3:6" x14ac:dyDescent="0.35">
      <c r="C67" s="208"/>
      <c r="D67" s="208"/>
      <c r="E67" s="208"/>
      <c r="F67" s="208"/>
    </row>
    <row r="68" spans="3:6" x14ac:dyDescent="0.35">
      <c r="C68" s="208"/>
      <c r="D68" s="208"/>
      <c r="E68" s="208"/>
      <c r="F68" s="208"/>
    </row>
    <row r="69" spans="3:6" x14ac:dyDescent="0.35">
      <c r="C69" s="208"/>
      <c r="D69" s="208"/>
      <c r="E69" s="208"/>
      <c r="F69" s="208"/>
    </row>
    <row r="70" spans="3:6" x14ac:dyDescent="0.35">
      <c r="C70" s="208"/>
      <c r="D70" s="208"/>
      <c r="E70" s="208"/>
      <c r="F70" s="208"/>
    </row>
    <row r="71" spans="3:6" x14ac:dyDescent="0.35">
      <c r="C71" s="208"/>
      <c r="D71" s="208"/>
      <c r="E71" s="208"/>
      <c r="F71" s="208"/>
    </row>
    <row r="72" spans="3:6" x14ac:dyDescent="0.35">
      <c r="C72" s="208"/>
      <c r="D72" s="208"/>
      <c r="E72" s="208"/>
      <c r="F72" s="208"/>
    </row>
    <row r="73" spans="3:6" x14ac:dyDescent="0.35">
      <c r="C73" s="208"/>
      <c r="D73" s="208"/>
      <c r="E73" s="208"/>
      <c r="F73" s="208"/>
    </row>
    <row r="74" spans="3:6" x14ac:dyDescent="0.35">
      <c r="C74" s="208"/>
      <c r="D74" s="208"/>
      <c r="E74" s="208"/>
      <c r="F74" s="208"/>
    </row>
    <row r="75" spans="3:6" x14ac:dyDescent="0.35">
      <c r="C75" s="208"/>
      <c r="D75" s="208"/>
      <c r="E75" s="208"/>
      <c r="F75" s="208"/>
    </row>
    <row r="76" spans="3:6" x14ac:dyDescent="0.35">
      <c r="C76" s="208"/>
      <c r="D76" s="208"/>
      <c r="E76" s="208"/>
      <c r="F76" s="208"/>
    </row>
    <row r="77" spans="3:6" x14ac:dyDescent="0.35">
      <c r="C77" s="208"/>
      <c r="D77" s="208"/>
      <c r="E77" s="208"/>
      <c r="F77" s="208"/>
    </row>
    <row r="78" spans="3:6" x14ac:dyDescent="0.35">
      <c r="C78" s="208"/>
      <c r="D78" s="208"/>
      <c r="E78" s="208"/>
      <c r="F78" s="208"/>
    </row>
    <row r="79" spans="3:6" x14ac:dyDescent="0.35">
      <c r="C79" s="208"/>
      <c r="D79" s="208"/>
      <c r="E79" s="208"/>
      <c r="F79" s="208"/>
    </row>
    <row r="80" spans="3:6" x14ac:dyDescent="0.35">
      <c r="C80" s="208"/>
      <c r="D80" s="208"/>
      <c r="E80" s="208"/>
      <c r="F80" s="208"/>
    </row>
    <row r="81" spans="2:6" x14ac:dyDescent="0.35">
      <c r="C81" s="208"/>
      <c r="D81" s="208"/>
      <c r="E81" s="208"/>
      <c r="F81" s="208"/>
    </row>
    <row r="82" spans="2:6" x14ac:dyDescent="0.35">
      <c r="C82" s="208"/>
      <c r="D82" s="208"/>
      <c r="E82" s="208"/>
      <c r="F82" s="208"/>
    </row>
    <row r="83" spans="2:6" x14ac:dyDescent="0.35">
      <c r="C83" s="208"/>
      <c r="D83" s="208"/>
      <c r="E83" s="208"/>
      <c r="F83" s="208"/>
    </row>
    <row r="84" spans="2:6" x14ac:dyDescent="0.35">
      <c r="C84" s="208"/>
      <c r="D84" s="208"/>
      <c r="E84" s="208"/>
      <c r="F84" s="208"/>
    </row>
    <row r="86" spans="2:6" x14ac:dyDescent="0.35">
      <c r="B86" s="206"/>
      <c r="C86" s="206"/>
      <c r="D86" s="206"/>
      <c r="E86" s="206"/>
      <c r="F86" s="206"/>
    </row>
    <row r="87" spans="2:6" x14ac:dyDescent="0.35">
      <c r="B87" s="206"/>
      <c r="C87" s="206"/>
      <c r="D87" s="206"/>
      <c r="E87" s="206"/>
      <c r="F87" s="206"/>
    </row>
    <row r="88" spans="2:6" x14ac:dyDescent="0.35">
      <c r="B88" s="206"/>
      <c r="C88" s="206"/>
      <c r="D88" s="206"/>
      <c r="E88" s="206"/>
      <c r="F88" s="206"/>
    </row>
    <row r="89" spans="2:6" x14ac:dyDescent="0.35">
      <c r="B89" s="206"/>
      <c r="C89" s="206"/>
      <c r="D89" s="206"/>
      <c r="E89" s="206"/>
      <c r="F89" s="206"/>
    </row>
    <row r="90" spans="2:6" x14ac:dyDescent="0.35">
      <c r="B90" s="206"/>
      <c r="C90" s="206"/>
      <c r="D90" s="206"/>
      <c r="E90" s="206"/>
      <c r="F90" s="206"/>
    </row>
    <row r="91" spans="2:6" x14ac:dyDescent="0.35">
      <c r="B91" s="206"/>
      <c r="C91" s="206"/>
      <c r="D91" s="206"/>
      <c r="E91" s="206"/>
      <c r="F91" s="206"/>
    </row>
    <row r="92" spans="2:6" x14ac:dyDescent="0.35">
      <c r="B92" s="206"/>
      <c r="C92" s="206"/>
      <c r="D92" s="206"/>
      <c r="E92" s="206"/>
      <c r="F92" s="206"/>
    </row>
    <row r="93" spans="2:6" x14ac:dyDescent="0.35">
      <c r="B93" s="206"/>
      <c r="C93" s="206"/>
      <c r="D93" s="206"/>
      <c r="E93" s="206"/>
      <c r="F93" s="206"/>
    </row>
    <row r="94" spans="2:6" x14ac:dyDescent="0.35">
      <c r="B94" s="206"/>
      <c r="C94" s="206"/>
      <c r="D94" s="206"/>
      <c r="E94" s="206"/>
      <c r="F94" s="206"/>
    </row>
    <row r="95" spans="2:6" x14ac:dyDescent="0.35">
      <c r="B95" s="206"/>
      <c r="C95" s="206"/>
      <c r="D95" s="206"/>
      <c r="E95" s="206"/>
      <c r="F95" s="206"/>
    </row>
  </sheetData>
  <mergeCells count="1">
    <mergeCell ref="A1: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9C38-76EB-48AF-840C-506ECB34F14F}">
  <sheetPr>
    <tabColor theme="4"/>
  </sheetPr>
  <dimension ref="A4:B25"/>
  <sheetViews>
    <sheetView workbookViewId="0">
      <selection activeCell="F4" sqref="F4"/>
    </sheetView>
  </sheetViews>
  <sheetFormatPr defaultColWidth="31.26953125" defaultRowHeight="12" x14ac:dyDescent="0.3"/>
  <cols>
    <col min="1" max="1" width="27.1796875" style="233" bestFit="1" customWidth="1"/>
    <col min="2" max="2" width="16.1796875" style="233" customWidth="1"/>
    <col min="3" max="16384" width="31.26953125" style="233"/>
  </cols>
  <sheetData>
    <row r="4" spans="1:2" ht="36" x14ac:dyDescent="0.3">
      <c r="A4" s="233" t="s">
        <v>615</v>
      </c>
      <c r="B4" s="234" t="str">
        <f>+'Tab 4_Goal 5'!J40</f>
        <v>VR Consumers with 3 Mos. Placement as a % of VR Consumers</v>
      </c>
    </row>
    <row r="5" spans="1:2" x14ac:dyDescent="0.3">
      <c r="A5" s="235" t="s">
        <v>64</v>
      </c>
      <c r="B5" s="236">
        <f>+'Tab 4_Goal 5'!J42</f>
        <v>0.12661157024793387</v>
      </c>
    </row>
    <row r="6" spans="1:2" x14ac:dyDescent="0.3">
      <c r="A6" s="237" t="s">
        <v>630</v>
      </c>
      <c r="B6" s="236">
        <f>+'Tab 4_Goal 5'!J43</f>
        <v>0.11293260473588343</v>
      </c>
    </row>
    <row r="7" spans="1:2" x14ac:dyDescent="0.3">
      <c r="A7" s="235" t="s">
        <v>63</v>
      </c>
      <c r="B7" s="236">
        <f>+'Tab 4_Goal 5'!J44</f>
        <v>0.11008013496415014</v>
      </c>
    </row>
    <row r="8" spans="1:2" x14ac:dyDescent="0.3">
      <c r="A8" s="237" t="s">
        <v>47</v>
      </c>
      <c r="B8" s="236">
        <f>+'Tab 4_Goal 5'!J45</f>
        <v>0.13356164383561644</v>
      </c>
    </row>
    <row r="9" spans="1:2" x14ac:dyDescent="0.3">
      <c r="A9" s="237" t="s">
        <v>48</v>
      </c>
      <c r="B9" s="236">
        <f>+'Tab 4_Goal 5'!J46</f>
        <v>9.8965071151358344E-2</v>
      </c>
    </row>
    <row r="10" spans="1:2" x14ac:dyDescent="0.3">
      <c r="A10" s="235" t="s">
        <v>49</v>
      </c>
      <c r="B10" s="236">
        <f>+'Tab 4_Goal 5'!J47</f>
        <v>5.5555555555555552E-2</v>
      </c>
    </row>
    <row r="11" spans="1:2" x14ac:dyDescent="0.3">
      <c r="A11" s="235" t="s">
        <v>50</v>
      </c>
      <c r="B11" s="236">
        <f>+'Tab 4_Goal 5'!J48</f>
        <v>0.24028268551236748</v>
      </c>
    </row>
    <row r="12" spans="1:2" x14ac:dyDescent="0.3">
      <c r="A12" s="237" t="s">
        <v>51</v>
      </c>
      <c r="B12" s="236">
        <f>+'Tab 4_Goal 5'!J49</f>
        <v>0.1225</v>
      </c>
    </row>
    <row r="13" spans="1:2" x14ac:dyDescent="0.3">
      <c r="A13" s="237" t="s">
        <v>629</v>
      </c>
      <c r="B13" s="236">
        <f>+'Tab 4_Goal 5'!J50</f>
        <v>0.10805860805860806</v>
      </c>
    </row>
    <row r="14" spans="1:2" x14ac:dyDescent="0.3">
      <c r="A14" s="235" t="s">
        <v>9</v>
      </c>
      <c r="B14" s="236">
        <f>+'Tab 4_Goal 5'!J51</f>
        <v>0.17006802721088435</v>
      </c>
    </row>
    <row r="15" spans="1:2" x14ac:dyDescent="0.3">
      <c r="A15" s="233" t="s">
        <v>0</v>
      </c>
      <c r="B15" s="236">
        <f>+'Tab 4_Goal 5'!J52</f>
        <v>0.12790806754221387</v>
      </c>
    </row>
    <row r="17" spans="1:2" ht="36" x14ac:dyDescent="0.3">
      <c r="A17" s="233" t="s">
        <v>618</v>
      </c>
      <c r="B17" s="234" t="str">
        <f>+'Tab 4_Goal 5'!J23</f>
        <v>VR Consumers with 3 Mos. Placement as a % of VR Consumers</v>
      </c>
    </row>
    <row r="18" spans="1:2" x14ac:dyDescent="0.3">
      <c r="A18" s="238" t="s">
        <v>20</v>
      </c>
      <c r="B18" s="236">
        <f>+'Tab 4_Goal 5'!J25</f>
        <v>0.13469761759315821</v>
      </c>
    </row>
    <row r="19" spans="1:2" x14ac:dyDescent="0.3">
      <c r="A19" s="239" t="s">
        <v>619</v>
      </c>
      <c r="B19" s="236">
        <f>+'Tab 4_Goal 5'!J26</f>
        <v>0.10729863332364059</v>
      </c>
    </row>
    <row r="20" spans="1:2" x14ac:dyDescent="0.3">
      <c r="A20" s="239" t="s">
        <v>620</v>
      </c>
      <c r="B20" s="236">
        <f>+'Tab 4_Goal 5'!J27</f>
        <v>4.1666666666666664E-2</v>
      </c>
    </row>
    <row r="21" spans="1:2" x14ac:dyDescent="0.3">
      <c r="A21" s="239" t="s">
        <v>23</v>
      </c>
      <c r="B21" s="236">
        <f>+'Tab 4_Goal 5'!J28</f>
        <v>0.11922503725782414</v>
      </c>
    </row>
    <row r="22" spans="1:2" x14ac:dyDescent="0.3">
      <c r="A22" s="239" t="s">
        <v>24</v>
      </c>
      <c r="B22" s="236">
        <f>+'Tab 4_Goal 5'!J29</f>
        <v>6.6666666666666666E-2</v>
      </c>
    </row>
    <row r="23" spans="1:2" x14ac:dyDescent="0.3">
      <c r="A23" s="239" t="s">
        <v>554</v>
      </c>
      <c r="B23" s="236">
        <f>+'Tab 4_Goal 5'!J30</f>
        <v>9.0909090909090912E-2</v>
      </c>
    </row>
    <row r="24" spans="1:2" x14ac:dyDescent="0.3">
      <c r="A24" s="239" t="s">
        <v>9</v>
      </c>
      <c r="B24" s="236">
        <f>+'Tab 4_Goal 5'!J31</f>
        <v>9.9585062240663894E-2</v>
      </c>
    </row>
    <row r="25" spans="1:2" x14ac:dyDescent="0.3">
      <c r="A25" s="233" t="s">
        <v>0</v>
      </c>
      <c r="B25" s="236">
        <f>+'Tab 4_Goal 5'!J15</f>
        <v>0.12790806754221387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B259-073E-4FCB-8820-22B02FBEF9F0}">
  <sheetPr>
    <tabColor theme="4"/>
  </sheetPr>
  <dimension ref="B3:C10"/>
  <sheetViews>
    <sheetView workbookViewId="0">
      <selection activeCell="P6" sqref="P6"/>
    </sheetView>
  </sheetViews>
  <sheetFormatPr defaultRowHeight="14.5" x14ac:dyDescent="0.35"/>
  <cols>
    <col min="2" max="3" width="14.6328125" customWidth="1"/>
  </cols>
  <sheetData>
    <row r="3" spans="2:3" ht="24.5" x14ac:dyDescent="0.35">
      <c r="B3" s="233" t="s">
        <v>618</v>
      </c>
      <c r="C3" s="234" t="s">
        <v>626</v>
      </c>
    </row>
    <row r="4" spans="2:3" x14ac:dyDescent="0.35">
      <c r="B4" s="238" t="s">
        <v>627</v>
      </c>
      <c r="C4" s="236">
        <v>0.11</v>
      </c>
    </row>
    <row r="5" spans="2:3" ht="24.5" x14ac:dyDescent="0.35">
      <c r="B5" s="239" t="s">
        <v>619</v>
      </c>
      <c r="C5" s="236">
        <v>0.14000000000000001</v>
      </c>
    </row>
    <row r="6" spans="2:3" x14ac:dyDescent="0.35">
      <c r="B6" s="239" t="s">
        <v>628</v>
      </c>
      <c r="C6" s="236">
        <v>0.08</v>
      </c>
    </row>
    <row r="7" spans="2:3" x14ac:dyDescent="0.35">
      <c r="B7" s="239" t="s">
        <v>23</v>
      </c>
      <c r="C7" s="236">
        <v>0.05</v>
      </c>
    </row>
    <row r="8" spans="2:3" x14ac:dyDescent="0.35">
      <c r="B8" s="239" t="s">
        <v>0</v>
      </c>
      <c r="C8" s="236">
        <v>0.11</v>
      </c>
    </row>
    <row r="9" spans="2:3" x14ac:dyDescent="0.35">
      <c r="B9" s="239"/>
      <c r="C9" s="236"/>
    </row>
    <row r="10" spans="2:3" x14ac:dyDescent="0.35">
      <c r="B10" s="239"/>
      <c r="C10" s="23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Read Me_HMA</vt:lpstr>
      <vt:lpstr>Tab 1_Survey Respondents</vt:lpstr>
      <vt:lpstr>Tab 2_Goal 1</vt:lpstr>
      <vt:lpstr>Tab 3_Goal 3</vt:lpstr>
      <vt:lpstr>Tab 4_Goal 5</vt:lpstr>
      <vt:lpstr>Tab 5_Data Dashboard</vt:lpstr>
      <vt:lpstr>Tab 5_NEW</vt:lpstr>
      <vt:lpstr>Goal 5_Graphs</vt:lpstr>
      <vt:lpstr>Graph Report</vt:lpstr>
      <vt:lpstr>Resource_SRC Members_12.29.21</vt:lpstr>
      <vt:lpstr>Resource_MassHealth zips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Breslin</dc:creator>
  <cp:lastModifiedBy>Ellen Breslin</cp:lastModifiedBy>
  <dcterms:created xsi:type="dcterms:W3CDTF">2021-10-31T17:43:15Z</dcterms:created>
  <dcterms:modified xsi:type="dcterms:W3CDTF">2022-03-22T23:59:29Z</dcterms:modified>
</cp:coreProperties>
</file>