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mc:AlternateContent xmlns:mc="http://schemas.openxmlformats.org/markup-compatibility/2006">
    <mc:Choice Requires="x15">
      <x15ac:absPath xmlns:x15ac="http://schemas.microsoft.com/office/spreadsheetml/2010/11/ac" url="/Users/thomashiggins/Downloads/"/>
    </mc:Choice>
  </mc:AlternateContent>
  <xr:revisionPtr revIDLastSave="0" documentId="8_{E61E681E-60CD-3E4C-89F3-0C8349FA3003}" xr6:coauthVersionLast="45" xr6:coauthVersionMax="45" xr10:uidLastSave="{00000000-0000-0000-0000-000000000000}"/>
  <bookViews>
    <workbookView xWindow="0" yWindow="460" windowWidth="23260" windowHeight="12580" tabRatio="635" xr2:uid="{00000000-000D-0000-FFFF-FFFF00000000}"/>
  </bookViews>
  <sheets>
    <sheet name="Vendor Info" sheetId="6" r:id="rId1"/>
    <sheet name="1. Set Outs" sheetId="2" r:id="rId2"/>
    <sheet name="2. Recycling Barrels" sheetId="1" r:id="rId3"/>
    <sheet name="3. Recycling Carts" sheetId="3" r:id="rId4"/>
    <sheet name="4. Organics Carts" sheetId="4" r:id="rId5"/>
    <sheet name="5. Public Space, Fixed" sheetId="5" r:id="rId6"/>
    <sheet name="7. Roll Offs" sheetId="7" r:id="rId7"/>
    <sheet name="8. Multipurpose Containers" sheetId="8" r:id="rId8"/>
    <sheet name="9. Compost Bins" sheetId="9" r:id="rId9"/>
    <sheet name="10. Kitchen Scrap Buckets" sheetId="10" r:id="rId10"/>
    <sheet name="12. Rain Barrel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5" l="1"/>
  <c r="G20" i="5"/>
  <c r="G19" i="5"/>
  <c r="G18" i="5"/>
  <c r="G17" i="5"/>
  <c r="G16" i="5"/>
  <c r="G15" i="5"/>
  <c r="G14" i="5"/>
  <c r="G13" i="5"/>
  <c r="G12" i="5"/>
  <c r="G11" i="5"/>
  <c r="G10" i="5"/>
  <c r="G9" i="5"/>
  <c r="G8" i="5"/>
  <c r="G7" i="5"/>
  <c r="G6" i="5"/>
</calcChain>
</file>

<file path=xl/sharedStrings.xml><?xml version="1.0" encoding="utf-8"?>
<sst xmlns="http://schemas.openxmlformats.org/spreadsheetml/2006/main" count="1085" uniqueCount="475">
  <si>
    <t>Price tables for the three awarded vendors are listed below in alphabetical order.</t>
  </si>
  <si>
    <t>Bidder Company Name</t>
  </si>
  <si>
    <t>Product Type</t>
  </si>
  <si>
    <t>Manufacturer</t>
  </si>
  <si>
    <t>Product Name</t>
  </si>
  <si>
    <t>Manufacturer Part Number or SKU</t>
  </si>
  <si>
    <t>Resin Type</t>
  </si>
  <si>
    <t>Post-Consumer Recycled Content %</t>
  </si>
  <si>
    <t>Total Recycled Content %</t>
  </si>
  <si>
    <t>Average delivery time frame (business days)</t>
  </si>
  <si>
    <t>Price per Unit (Full Truckload Order) - optional</t>
  </si>
  <si>
    <t>Number of Units in Truckload</t>
  </si>
  <si>
    <t>HDPE</t>
  </si>
  <si>
    <t>N/A</t>
  </si>
  <si>
    <t>Additional Quantity Discounts Available</t>
  </si>
  <si>
    <t>Busch Systems International Inc.</t>
  </si>
  <si>
    <t>Orbis Corporation</t>
  </si>
  <si>
    <t>Rehrig Pacific Company</t>
  </si>
  <si>
    <t>Price of 251-500 Units</t>
  </si>
  <si>
    <t>FAC87 Master Price Sheet - Category 3: Wheeled Recycling Carts</t>
  </si>
  <si>
    <t>One Time Individual Plate Charge</t>
  </si>
  <si>
    <t>30-45</t>
  </si>
  <si>
    <t>FAC87 Master Price Sheet - Category 4: Organics Collection Carts</t>
  </si>
  <si>
    <t>Price tables for the two awarded vendors are listed below in alphabetical order.</t>
  </si>
  <si>
    <t>Price tables for the six awarded vendors are listed below in alphabetical order.</t>
  </si>
  <si>
    <t>Big Belly Solar, Inc.</t>
  </si>
  <si>
    <t>Container Capacity</t>
  </si>
  <si>
    <t>Price of 1-50 Containers</t>
  </si>
  <si>
    <t>Price of 51-100 Containers</t>
  </si>
  <si>
    <t>Price of 101 + Containers</t>
  </si>
  <si>
    <t>50-120 Gallon Fixed Position Container</t>
  </si>
  <si>
    <t>Desirable/alternative: Solar powered recycling and trash compactors</t>
  </si>
  <si>
    <t>160 gallons</t>
  </si>
  <si>
    <t>14-28 Days ARO</t>
  </si>
  <si>
    <t>Desirable/alternative:  Solar powered recycling and trash compactors</t>
  </si>
  <si>
    <t>Up to 210 gal</t>
  </si>
  <si>
    <t>320 gallons</t>
  </si>
  <si>
    <t>Up to 260 gal</t>
  </si>
  <si>
    <t>35-50 gal</t>
  </si>
  <si>
    <t>105-150 gal</t>
  </si>
  <si>
    <t>160 gal</t>
  </si>
  <si>
    <t>320 gal</t>
  </si>
  <si>
    <t>Optional/Alternative Product(s)</t>
  </si>
  <si>
    <t>Desirable: Hot Stamp/Cold Molded Labels: Customized messages</t>
  </si>
  <si>
    <t>Other Products (add lines if needed)</t>
  </si>
  <si>
    <t>AC ADAPTOR BB5</t>
  </si>
  <si>
    <t>STUB OUT PLATE BB5</t>
  </si>
  <si>
    <t>KITBB50039</t>
  </si>
  <si>
    <t>Odor Mask Starter Kit (2 per package) Cucumber Melon Scent</t>
  </si>
  <si>
    <t>Odor Mask</t>
  </si>
  <si>
    <t>Messaging Panel with insert (priced as 1, order 2 per station)</t>
  </si>
  <si>
    <t>MSG Panel</t>
  </si>
  <si>
    <t>MTLBB50052</t>
  </si>
  <si>
    <t>MTLBB50053</t>
  </si>
  <si>
    <t>Anti-Grafitti Custom Wrap for Single Station</t>
  </si>
  <si>
    <t>WRAP-BB-SGL-AG</t>
  </si>
  <si>
    <t>Anti-Grafitti Custom Wrap for Double Station</t>
  </si>
  <si>
    <t>WRAP-BB-DBL-AG</t>
  </si>
  <si>
    <t>Anti-Grafitti Custom Wrap for Triple Station</t>
  </si>
  <si>
    <t>WRAP-BB-TRI-AG</t>
  </si>
  <si>
    <t>Price of 1-25 Containers</t>
  </si>
  <si>
    <t>Price of 26-100 Containers</t>
  </si>
  <si>
    <t>Price of 101-250 Containers</t>
  </si>
  <si>
    <t>Price of 251-500 Containers</t>
  </si>
  <si>
    <t>Price of 500+ Containers</t>
  </si>
  <si>
    <t>Rain Barrels</t>
  </si>
  <si>
    <t>Straight</t>
  </si>
  <si>
    <t>Rain Saver</t>
  </si>
  <si>
    <t>EVRS53</t>
  </si>
  <si>
    <t>Rain Saver Stand</t>
  </si>
  <si>
    <t>EVRSSTD</t>
  </si>
  <si>
    <t>Classic Displays</t>
  </si>
  <si>
    <t>Genesis</t>
  </si>
  <si>
    <t>EVGEN40</t>
  </si>
  <si>
    <t>40 gallon</t>
  </si>
  <si>
    <t>30-40</t>
  </si>
  <si>
    <t>Can be bolted down</t>
  </si>
  <si>
    <t>Q-Series - Single Stream</t>
  </si>
  <si>
    <t>EVQS1S</t>
  </si>
  <si>
    <t>20 gallon</t>
  </si>
  <si>
    <t>Q-Series - 2 Stream</t>
  </si>
  <si>
    <t>EVQS2S</t>
  </si>
  <si>
    <t>Q-Series - 3 Stream</t>
  </si>
  <si>
    <t>EVQS3S</t>
  </si>
  <si>
    <t>60 gallon</t>
  </si>
  <si>
    <t>EcoVision Environmental</t>
  </si>
  <si>
    <t>National Park Stations</t>
  </si>
  <si>
    <t>EVNPS35 or EVNPS65</t>
  </si>
  <si>
    <t>Various materials</t>
  </si>
  <si>
    <t>35 or 65 gallons</t>
  </si>
  <si>
    <t>35 gal - $1425; 65 gal - $1965</t>
  </si>
  <si>
    <t>35 gal - $1325; 65 gal - $1825</t>
  </si>
  <si>
    <t>35 gal - $1225; 65 gal - $1665</t>
  </si>
  <si>
    <t>various depending on panels used</t>
  </si>
  <si>
    <t xml:space="preserve">Steel, deck board and granite 100%. </t>
  </si>
  <si>
    <t>Included</t>
  </si>
  <si>
    <t>Go Green Solutions</t>
  </si>
  <si>
    <t>Busch</t>
  </si>
  <si>
    <t>Two in One Sorter</t>
  </si>
  <si>
    <t xml:space="preserve">GG-2026 </t>
  </si>
  <si>
    <t>Plastic</t>
  </si>
  <si>
    <t>Three in One Sorter</t>
  </si>
  <si>
    <t>GG-2015</t>
  </si>
  <si>
    <t>Double Station</t>
  </si>
  <si>
    <t>GG-2014</t>
  </si>
  <si>
    <t>Kidz Sort Recycler</t>
  </si>
  <si>
    <t>GG-2027</t>
  </si>
  <si>
    <t>RMI</t>
  </si>
  <si>
    <t>up to 100%</t>
  </si>
  <si>
    <t>30-45 Days</t>
  </si>
  <si>
    <t>PLC-75</t>
  </si>
  <si>
    <t>75 Gallons</t>
  </si>
  <si>
    <t>Wastequip Manufacturing Company, LLC</t>
  </si>
  <si>
    <t>Price of 1-10 Containers</t>
  </si>
  <si>
    <t>Price of 11-25 Containers</t>
  </si>
  <si>
    <t>Price of 26-50 Containers</t>
  </si>
  <si>
    <t>Price of 51-75 Containers</t>
  </si>
  <si>
    <t>Price of 75-100 Containers</t>
  </si>
  <si>
    <t>Price of 100+ Containers</t>
  </si>
  <si>
    <t>30 CYD Closed Top</t>
  </si>
  <si>
    <t>Wastequip</t>
  </si>
  <si>
    <t>RO30CT</t>
  </si>
  <si>
    <t>40 CYD Closed Top</t>
  </si>
  <si>
    <t>RO40CT</t>
  </si>
  <si>
    <t>30 CYD Open Top</t>
  </si>
  <si>
    <t>40 CYD Open Top</t>
  </si>
  <si>
    <t>Price Per Baffle</t>
  </si>
  <si>
    <t>30 CY Closed Baffle</t>
  </si>
  <si>
    <t>40 CY Closed Baffle</t>
  </si>
  <si>
    <t>Additional Containers and Options:</t>
  </si>
  <si>
    <t>Tarp Per Specifications</t>
  </si>
  <si>
    <t>Tarp w/ bows - ROC Only</t>
  </si>
  <si>
    <t>Epoxy Coating per specifications for Closed Top Containers</t>
  </si>
  <si>
    <t>Epoxy Closed Top</t>
  </si>
  <si>
    <t>Epoxy Closed Top ROC Only</t>
  </si>
  <si>
    <t>Epoxy Coating per specifications for OpenTop Containers</t>
  </si>
  <si>
    <t>Epoxy Open Top</t>
  </si>
  <si>
    <t>Epoxy Open Top ROC Only</t>
  </si>
  <si>
    <t>Option Baffle Hanger</t>
  </si>
  <si>
    <t>Baffle Hanger - ROC Only</t>
  </si>
  <si>
    <t>Upgrade to 1/4" Main Rails</t>
  </si>
  <si>
    <t>Upgrade Mainrail - ROC Only</t>
  </si>
  <si>
    <t>Upgrade to 1/4" dogbox</t>
  </si>
  <si>
    <t>Upgrade Dogbox - ROC Only</t>
  </si>
  <si>
    <t>Upgrade to 1/4" Floor</t>
  </si>
  <si>
    <t>Upgrade Floor - ROC Only</t>
  </si>
  <si>
    <t>Option Casters</t>
  </si>
  <si>
    <t>Add Casters - 2 CY and 3 CY FEL Only</t>
  </si>
  <si>
    <t>Option Serious Lock Bars</t>
  </si>
  <si>
    <t>Option Add Serious Lock Bars - FEL Only</t>
  </si>
  <si>
    <t>Option Manula Lock Bars</t>
  </si>
  <si>
    <t>Option Add Manual Lock Bars</t>
  </si>
  <si>
    <t>40 CYD Octagon Receiver</t>
  </si>
  <si>
    <t>40 CYD Rectangle Receiver</t>
  </si>
  <si>
    <t>40CT22SSRECT</t>
  </si>
  <si>
    <t xml:space="preserve">20 CYD Open Top </t>
  </si>
  <si>
    <t>2 CY Slant FEL</t>
  </si>
  <si>
    <t>3 CY Slant FEL</t>
  </si>
  <si>
    <t>4 CY Slant FEL</t>
  </si>
  <si>
    <t>6 CY Slant FEL</t>
  </si>
  <si>
    <t>8 CY Slant FEL</t>
  </si>
  <si>
    <t>FEL 8SD</t>
  </si>
  <si>
    <t>10 CY Slant FEL</t>
  </si>
  <si>
    <t>FEL 10SD</t>
  </si>
  <si>
    <t>6 CY Hatchback FEL</t>
  </si>
  <si>
    <t>8 CY Hatchback FEL</t>
  </si>
  <si>
    <t>10 CY Hatchback FEL</t>
  </si>
  <si>
    <t>FEL 10HB</t>
  </si>
  <si>
    <t>Compaction Equipment:</t>
  </si>
  <si>
    <t>2 Yard Stationary</t>
  </si>
  <si>
    <t>3 Yard Stationary</t>
  </si>
  <si>
    <t>4 Yard Stationary</t>
  </si>
  <si>
    <t>445HD</t>
  </si>
  <si>
    <t>2 Yard Self-contained</t>
  </si>
  <si>
    <t>265IP-25 yd</t>
  </si>
  <si>
    <t>265IP-30 yd</t>
  </si>
  <si>
    <t>265IP-35 yd</t>
  </si>
  <si>
    <t>265XP-25 yd</t>
  </si>
  <si>
    <t>265XP-30 yd</t>
  </si>
  <si>
    <t>265XP-35 yd</t>
  </si>
  <si>
    <t>Compaction Options:</t>
  </si>
  <si>
    <t>3-sided hopper -rear feed</t>
  </si>
  <si>
    <t>CO202</t>
  </si>
  <si>
    <t>3-sided hopper -side feed</t>
  </si>
  <si>
    <t>CO252</t>
  </si>
  <si>
    <t>Single door dog house</t>
  </si>
  <si>
    <t>CO204</t>
  </si>
  <si>
    <t xml:space="preserve">Magnetic interlock </t>
  </si>
  <si>
    <t>CO109</t>
  </si>
  <si>
    <t>3/4 full - Warning light</t>
  </si>
  <si>
    <t>CO102</t>
  </si>
  <si>
    <t>Hold-to-Run button</t>
  </si>
  <si>
    <t>CO112</t>
  </si>
  <si>
    <t>On-Off key for hauler</t>
  </si>
  <si>
    <t>CO114</t>
  </si>
  <si>
    <t>Pressure gauge on 15' cord</t>
  </si>
  <si>
    <t>CO166</t>
  </si>
  <si>
    <t>Oil heater, thermostatic</t>
  </si>
  <si>
    <t>CO403</t>
  </si>
  <si>
    <t>Walk-on deck, 2000lb cap.</t>
  </si>
  <si>
    <t>CO207</t>
  </si>
  <si>
    <t>Hinged 18" riser - walk-on</t>
  </si>
  <si>
    <t>CO208</t>
  </si>
  <si>
    <t>Safety rails &amp; kick plate</t>
  </si>
  <si>
    <t>CO209</t>
  </si>
  <si>
    <t>Safety gate w/interlock</t>
  </si>
  <si>
    <t>CO210</t>
  </si>
  <si>
    <t>Guide rails 5' - stationary</t>
  </si>
  <si>
    <t>Guide rails 10' self-contained</t>
  </si>
  <si>
    <t>CO201-10S</t>
  </si>
  <si>
    <t>Price tables for the five awarded vendors are listed below in alphabetical order.</t>
  </si>
  <si>
    <t>Container Capacity (Gallons)</t>
  </si>
  <si>
    <t>Tall &amp; Slim Recycling Containers</t>
  </si>
  <si>
    <t>Desirable: One Time Individual Plate Charge</t>
  </si>
  <si>
    <t>EcoSort</t>
  </si>
  <si>
    <t>EVES70</t>
  </si>
  <si>
    <t>PP</t>
  </si>
  <si>
    <t>$.011 each for orders 500 or greater</t>
  </si>
  <si>
    <t>EcoSort Lids</t>
  </si>
  <si>
    <t>Various</t>
  </si>
  <si>
    <t>Container Capacity (gallons)</t>
  </si>
  <si>
    <t>Price of 1-30 Units (desirable)</t>
  </si>
  <si>
    <t>Price of 31-100 Units</t>
  </si>
  <si>
    <t>Price of 101-250 Units</t>
  </si>
  <si>
    <t>Price of 500+ Units</t>
  </si>
  <si>
    <t>Kitchen Scrap Buckets</t>
  </si>
  <si>
    <t>Additional Price for Mounting Hardware if separate</t>
  </si>
  <si>
    <t>Price of 501 -1000+ Containers</t>
  </si>
  <si>
    <t>Price of 1001 - 2500+ Containers</t>
  </si>
  <si>
    <t>Price of 2501 -5000+ Containers</t>
  </si>
  <si>
    <t>FAC87 Master Price Sheet - Category 9: Compost Bins</t>
  </si>
  <si>
    <t>FAC87 Master Price Sheet - Category 8: Multipurpose Recycling Containers</t>
  </si>
  <si>
    <t>New England Plastics Corp.</t>
  </si>
  <si>
    <t>Price of 1-20 Units (desirable)</t>
  </si>
  <si>
    <t>Price of 21-100 Units</t>
  </si>
  <si>
    <t xml:space="preserve">FAC87 Master Price Sheet - Category 10: Compost Kitchen Scrap Buckets </t>
  </si>
  <si>
    <t>Kitchen Caddy</t>
  </si>
  <si>
    <t>EVKC7</t>
  </si>
  <si>
    <t>HDPE or PP</t>
  </si>
  <si>
    <t>Yes, on the lid or the front</t>
  </si>
  <si>
    <t>Axis</t>
  </si>
  <si>
    <t>Ceramic Kitchen compost</t>
  </si>
  <si>
    <t>GG-1011</t>
  </si>
  <si>
    <t>Stainless Steel Kitchen compost</t>
  </si>
  <si>
    <t>GG-1012</t>
  </si>
  <si>
    <t>GG-1013</t>
  </si>
  <si>
    <t>Yuk Chuk</t>
  </si>
  <si>
    <t>Locking Lid Composter</t>
  </si>
  <si>
    <t>GG-1014</t>
  </si>
  <si>
    <t>25.5 (min 20)</t>
  </si>
  <si>
    <t>FAC87 Master Price Sheet - Category 12: Rain Barrels</t>
  </si>
  <si>
    <t>Enviro World Corp.</t>
  </si>
  <si>
    <t>Great American Rain Barrel</t>
  </si>
  <si>
    <t>Price of 1-7 Containers (LESS THAN 1 PALLET)</t>
  </si>
  <si>
    <t>Price of 8-47 Containers (1-4 PALLETS)</t>
  </si>
  <si>
    <t>Price of 48- 96 Containers  (5-12 Pallets)</t>
  </si>
  <si>
    <t>Price of 97-208  Containers (13-26 pallets)</t>
  </si>
  <si>
    <t>Price of 209-500 Containers</t>
  </si>
  <si>
    <t>Contact for Placing Orders</t>
  </si>
  <si>
    <t>Big Belly Solar Inc.</t>
  </si>
  <si>
    <t>www.bigbellysolar.com</t>
  </si>
  <si>
    <t>www.ecovisionenvironmental.com</t>
  </si>
  <si>
    <t>289-987-4567</t>
  </si>
  <si>
    <t xml:space="preserve">doug@ecovisionenvironmental.com </t>
  </si>
  <si>
    <t>Doug Hill</t>
  </si>
  <si>
    <t>289-328-0650</t>
  </si>
  <si>
    <t>Go Green Solutions Inc</t>
  </si>
  <si>
    <t>www.gogreensolutionsinc.com</t>
  </si>
  <si>
    <t>774-293-1862</t>
  </si>
  <si>
    <t>James Fisher</t>
  </si>
  <si>
    <t>Jim3@gogreensolutionsinc.com</t>
  </si>
  <si>
    <t>855-444-5646</t>
  </si>
  <si>
    <t>Wastequip Manufacturing Company LLC</t>
  </si>
  <si>
    <t>www.wastequip.com</t>
  </si>
  <si>
    <t>mjenkins@wastequip.com</t>
  </si>
  <si>
    <t>Marya Jenkins</t>
  </si>
  <si>
    <t xml:space="preserve">Categories Awarded </t>
  </si>
  <si>
    <t>5 - Public space recycling containers</t>
  </si>
  <si>
    <t>5 - Public space recycling containers; 8 - Multipurpose recycling containers; 10 - Kitchen scrap buckets; 12 - Rain barrels</t>
  </si>
  <si>
    <t xml:space="preserve">EcoVision Environmental Inc. </t>
  </si>
  <si>
    <t>Terms of Contract</t>
  </si>
  <si>
    <t>Vendors</t>
  </si>
  <si>
    <t xml:space="preserve">Contact Email </t>
  </si>
  <si>
    <t>Contact Telephone</t>
  </si>
  <si>
    <t>Contact Fax</t>
  </si>
  <si>
    <t>Website</t>
  </si>
  <si>
    <t>Contact vendors for product specifications and information.</t>
  </si>
  <si>
    <t>Contact vendor for product specifications and information.</t>
  </si>
  <si>
    <t xml:space="preserve">FAC87 Master Price Sheet - Category 1: Set Out Recycling Containers </t>
  </si>
  <si>
    <t>FAC87 Master Price Sheet - Category 5: Public Space Recycling Containers, Outdoor/Indoor Fixed Position</t>
  </si>
  <si>
    <t>Molded Bamboo Kitchen compost</t>
  </si>
  <si>
    <t>Contract users are not required to, and should not sign any new terms and conditions provided by a vendor on state contract FAC87.  Delivery is included in pricing for all categories except roll-off containers, compactors, public space fixed containers and orders of fewer than 20 compost bins.</t>
  </si>
  <si>
    <t>781-444-5651</t>
  </si>
  <si>
    <t>FOOT PEDAL</t>
  </si>
  <si>
    <t>Refurbish Deployed Station(s)</t>
  </si>
  <si>
    <t>-</t>
  </si>
  <si>
    <t>Call Vendor for Quote</t>
  </si>
  <si>
    <t>Repair Deployed Station(s)</t>
  </si>
  <si>
    <t>800-424-0422 Ext. 244</t>
  </si>
  <si>
    <t>EcoClean CUBE Solar Compactor Bin  32 gallon - 8 times compaction (Single Unit)</t>
  </si>
  <si>
    <t>Ecube Labs</t>
  </si>
  <si>
    <t>Clean Cube</t>
  </si>
  <si>
    <t>EVCC32C</t>
  </si>
  <si>
    <t>32 Gallon</t>
  </si>
  <si>
    <t>Upon request</t>
  </si>
  <si>
    <t>Single unit - requires one standard 32 gallon wheeled cart</t>
  </si>
  <si>
    <t>EcoClean CUBE Solar Compactor Bin  32 gallon - 8 times compaction (Dual unit)</t>
  </si>
  <si>
    <t>EVCC32CR</t>
  </si>
  <si>
    <t>32 Gallon x2</t>
  </si>
  <si>
    <t>Dual Unit - one compactor, one non-compactor - requires 2-32 gallon wheeled carts</t>
  </si>
  <si>
    <t>EcoClean CUBE Solar Compactor Bin  32 gallon - 8 times compaction (Two compaction units)</t>
  </si>
  <si>
    <t>EVCC32CC</t>
  </si>
  <si>
    <t>Dual Unit - both with compaction- requires 2-32 gallon wheeled carts</t>
  </si>
  <si>
    <t>EcoClean CUBE Solar Compactor Bin  64 gallon - 8 times compaction (Single Unit)</t>
  </si>
  <si>
    <t>EVCC64C</t>
  </si>
  <si>
    <t>64 Gallon</t>
  </si>
  <si>
    <t>Single unit - requires one standard 64 gallon wheeled cart</t>
  </si>
  <si>
    <t>EcoClean CUBE Solar Compactor Bin  64 gallon - 8 times compaction (Dual unit)</t>
  </si>
  <si>
    <t>EVCC64CR</t>
  </si>
  <si>
    <t>64 Gallon x2</t>
  </si>
  <si>
    <t>Dual Unit - one compactor, one non-compactor - requires 2-64 gallon wheeled carts</t>
  </si>
  <si>
    <t>EcoClean CUBE Solar Compactor Bin  64 gallon - 8 times compaction (Two compaction units)</t>
  </si>
  <si>
    <t>EVCC64CC</t>
  </si>
  <si>
    <t>Dual Unit - both with compaction - requires 2-64 gallon wheeled carts</t>
  </si>
  <si>
    <t>Mounting brackets</t>
  </si>
  <si>
    <t>EVCCBRK</t>
  </si>
  <si>
    <t>Foot Pedal</t>
  </si>
  <si>
    <t>EVCCPDL</t>
  </si>
  <si>
    <t>Ad Panel</t>
  </si>
  <si>
    <t>EVCCADPN</t>
  </si>
  <si>
    <t>Backlight</t>
  </si>
  <si>
    <t>EVCCBLGT</t>
  </si>
  <si>
    <t>27" Video Screen</t>
  </si>
  <si>
    <t>EVCCVIDEO</t>
  </si>
  <si>
    <t>MP3 Player</t>
  </si>
  <si>
    <t>EVCCMP3</t>
  </si>
  <si>
    <t>WiFi Hot Spot</t>
  </si>
  <si>
    <t>EVCCWIFI</t>
  </si>
  <si>
    <t>Software licence</t>
  </si>
  <si>
    <t>EVCCCCN</t>
  </si>
  <si>
    <t>$15/mth/unit</t>
  </si>
  <si>
    <t>Bear And Animal Resistant Bins</t>
  </si>
  <si>
    <t>TuffBoxx</t>
  </si>
  <si>
    <t>EVBRUIN</t>
  </si>
  <si>
    <t>15-30 days</t>
  </si>
  <si>
    <t>All TuffBoxx Bins come unassembled in boxes. Easy to assemble with good instructions. Bins can be ordered pre-assembled for additional cost.</t>
  </si>
  <si>
    <t>EVGRIZZLY</t>
  </si>
  <si>
    <t>EVKodiak</t>
  </si>
  <si>
    <t>EVTBPP</t>
  </si>
  <si>
    <t>EVTBPC</t>
  </si>
  <si>
    <t>EVTBPL</t>
  </si>
  <si>
    <t>EVTBBROOT</t>
  </si>
  <si>
    <t>Options</t>
  </si>
  <si>
    <t>TuffBoxx Bruin - Compact Size top lid loading bin. The Bruin will hold about 4 standard sized green/black garbage bags. - 35" Wide x 33" High x 27" Deep Weight: 158 Lbs.</t>
  </si>
  <si>
    <t>TuffBoxx Grizzly - Mid-sized top lid loading bin. The Grizzly  will hold about 6 standard sized bags. It can also hold two standard sized garbage containers, recycling boxes, or organics bins. - Inside: 48" Wide x 30" High x 24" Deep, Outside: 41" Wide x 33" High x 27" Deep Weight: 190 Lbs.</t>
  </si>
  <si>
    <t>TuffBoxx Kodiak - The Kodiak is suited to hold about 8 standard sized bags. It will also hold two standard sized garbage containers, recycling boxes, or organics bins. - Outside: 63" Wide x 33" High x 27" Deep Weight: 230 Lbs.</t>
  </si>
  <si>
    <t>TuffBoxx Polar-Picnic - Single hatch bin with front door, excellent for public use. Easy and safe to use animal resistant top lids. Front door for easy removal of waste. - Outside: 38" Wide x 43" High x 30" Deep Weight: 190 Lbs.</t>
  </si>
  <si>
    <t>TuffBoxx Polar-Camper - Double hatch bin for garbage and recycling with front doors, excellent for public use. Easy and safe to use animal resistant top lids. Dual front doors for easy removal of waste. - Outside: 58" wide x 43" High x 30" Deep Weight: 300 Lbs.Outside: 58" wide x 43" High x 30" Deep Weight: 300 Lbs.</t>
  </si>
  <si>
    <t>TuffBoxx Polar-Lodge - Triple hatch bin for garbage, organics, and recycling with front doors, excellent for public use. Easy and safe to use animal resistant top lids. Dual front doors for easy removal of waste. - Outside: 58" wide x 43" High x 30" Deep Weight: 280 Lbs.</t>
  </si>
  <si>
    <t>TuffBoxx Broot - Designed for campgrounds or other common public areas, the Broot's 2 top loading lids make it easy to place garbage in the bin. The 2 front doors makes it easy for the waste collector to empty the bin. - Outside: 58" wide x 50" High x 45" Deep Weight: 425 Lbs.</t>
  </si>
  <si>
    <t>Bear Guard - Full Sides - 2 Full Side Bear Guard Brackets - Attachable Bear Guard corner brackets fro Front</t>
  </si>
  <si>
    <t>Snap Hook - Snap Hook with cable</t>
  </si>
  <si>
    <t>Flag Notification - Hinge Flag with double sided tape and magnets. - Stick on Notification system: Yellow or Red Garbage,</t>
  </si>
  <si>
    <t>Product Pricing: Per Container (delivery priced separately)</t>
  </si>
  <si>
    <t>Desirable: Price of Extended Warranty (describe in Response Form A)</t>
  </si>
  <si>
    <t>20'-0 Dry Cargo Container</t>
  </si>
  <si>
    <t>Wastequip/Accurate</t>
  </si>
  <si>
    <t>45-60</t>
  </si>
  <si>
    <t>FAC87 Master Price Sheet - Category 7: Roll-Off Containers, Dry Cargo Containers and Compactors</t>
  </si>
  <si>
    <t>AC Adaptor, Factory Installed</t>
  </si>
  <si>
    <t>Ash Tray  Factory Installed</t>
  </si>
  <si>
    <t xml:space="preserve">ASH TRAY </t>
  </si>
  <si>
    <t>Stub Out Plate -Side Skin Location, Factory Installed (Qty 2)</t>
  </si>
  <si>
    <t>Hopper Liner (Qty 5)</t>
  </si>
  <si>
    <t>HC5 Security Shield (Requires 2 screws: Request FSSSCR3005)</t>
  </si>
  <si>
    <t xml:space="preserve">HC5 Lift Bin, Bar Style (Factory Installed) </t>
  </si>
  <si>
    <t>LIFT BIN BAR-STYLE</t>
  </si>
  <si>
    <t xml:space="preserve">HC5 Lift Bin, Comb Style (Factory Installed) </t>
  </si>
  <si>
    <t>LIFT BIN COMB-STYLE</t>
  </si>
  <si>
    <t xml:space="preserve">SC Lift Bin, Bar Style (Factory Installed) </t>
  </si>
  <si>
    <t>SC LIFT BIN BAR-STYLE</t>
  </si>
  <si>
    <t xml:space="preserve">SC Lift Bin, Comb Style (Factory Installed) </t>
  </si>
  <si>
    <t>SC LIFT BIN COMB-STYLE</t>
  </si>
  <si>
    <t xml:space="preserve">5 - Public space recycling containers; 9 - Compost Bins alternative (dual tumbler); 10 - Kitchen scrap buckets; </t>
  </si>
  <si>
    <t>7 - Roll-off containers, dry cargo containers, special containers and compactors</t>
  </si>
  <si>
    <t>HC5 Single Station  with Lifecycle CLEAN Management Software - 8 Years</t>
  </si>
  <si>
    <t>WS-SGL-HC5-S20- Lifecycle</t>
  </si>
  <si>
    <t>HC5 Single Station (High Energy) with Lifecycle CLEAN Management Software - 8 Years</t>
  </si>
  <si>
    <t>WS-SGL-HC5-S40- Lifecycle</t>
  </si>
  <si>
    <t>HC5/SC5.5 Double Station  with Lifecycle CLEAN Management Software - 8 Years</t>
  </si>
  <si>
    <t>WS-DBL-HC5/SC5.5-S20- Lifecycle</t>
  </si>
  <si>
    <t>HC5/SC5.5 Double Station (High Energy) with Lifecycle CLEAN Management Software - 8 Years</t>
  </si>
  <si>
    <t>WS-DBL-HC5/SC5.5-S40- Lifecycle</t>
  </si>
  <si>
    <t>HC5/HC5 Double Station with Lifecycle CLEAN Management Software - 8 Years</t>
  </si>
  <si>
    <t>WS-DBL-HC5-S20- Lifecycle</t>
  </si>
  <si>
    <t>HC5/HC5 Double Station (High Energy) with Lifecycle CLEAN Management Software - 8 Years</t>
  </si>
  <si>
    <t>WS-DBL-HC5-S40- Lifecycle</t>
  </si>
  <si>
    <t>HC5/SC5.5/SC5.5 Triple Station  with Lifecycle CLEAN Management Software - 8 Years</t>
  </si>
  <si>
    <t>WS-TRI-HC5/SC5.5-S20- Lifecycle</t>
  </si>
  <si>
    <t>HC5/SC5.5/SC5.5 Triple Station (High Energy) with Lifecycle CLEAN Management Software - 8 Years</t>
  </si>
  <si>
    <t>WS-TRI-HC5/SC5.5-S40- Lifecycle</t>
  </si>
  <si>
    <t>SC5.5 Single Station with Lifecycle CLEAN Management Software - 8 Years</t>
  </si>
  <si>
    <t>WS-SGL-SC5.5-BAT- Lifecycle</t>
  </si>
  <si>
    <t>SC5.5/SC5.5 Double Station  with Lifecycle CLEAN Management Software - 8 Years</t>
  </si>
  <si>
    <t>WS-DBL-SC5.5-BAT- Lifecycle</t>
  </si>
  <si>
    <t>SC5.5/SC5.5/SC5.5 Triple Station  with Lifecycle CLEAN Management Software - 8 Years</t>
  </si>
  <si>
    <t>WS-TRI-SC5.5-BAT- Lifecycle</t>
  </si>
  <si>
    <t>SC5.5 Companion Add-On with Lifecycle CLEAN Management Software - 8 Years</t>
  </si>
  <si>
    <t>WS-CPN-SC5.5-002- Lifecycle</t>
  </si>
  <si>
    <t>HC5 Single Station (Indoor)  with Lifecycle CLEAN Management Software - 8 Years</t>
  </si>
  <si>
    <t>WS-SGL-HC5-A/C- Lifecycle</t>
  </si>
  <si>
    <t>HC5/SC5.5 Double Station (Indoor) with Lifecycle CLEAN Management Software - 8 Years</t>
  </si>
  <si>
    <t>WS-DBL-HC5/SC5.5-A/C- Lifecycle</t>
  </si>
  <si>
    <t>HC5/HC5 Double Station (Indoor) with Lifecycle CLEAN Management Software - 8 Years</t>
  </si>
  <si>
    <t>WS-DBL-HC5-A/C- Lifecycle</t>
  </si>
  <si>
    <t>HC5/SC5.5/SC5.5 Triple Station (Indoor) with Lifecycle CLEAN Management Software - 8 Years</t>
  </si>
  <si>
    <t>WS-TRI-HC5/SC5.5-A/C- Lifecycle</t>
  </si>
  <si>
    <t>SC5.5 Security Shield - Faceplate/Flap (Requires 2 screws: Request FSSSCR3005)</t>
  </si>
  <si>
    <t>SC5.5 Security Shield - SC Hopper (Requires 2 screws: Request FSSSCR3005)</t>
  </si>
  <si>
    <t>MTLBB50155</t>
  </si>
  <si>
    <t>Partial Anti-Graffiti Wrap (QTY 1 Panel)</t>
  </si>
  <si>
    <t>Partial Wrap AG</t>
  </si>
  <si>
    <t>Integrated Foot Pedal Door, Factory Installed - HC5</t>
  </si>
  <si>
    <t>Integrated Foot Pedal Door, Factory Installed - SC5.5</t>
  </si>
  <si>
    <t>FOOT PEDAL SC</t>
  </si>
  <si>
    <t>SC Hopper (Factory Installed)</t>
  </si>
  <si>
    <t>SC HOPPER</t>
  </si>
  <si>
    <t>Hub (HC or SC) Software - Renewal (Per Month)</t>
  </si>
  <si>
    <t>SSC-HUB-RENEWAL</t>
  </si>
  <si>
    <t>Companion (SCC) Software - Renewal (Per Month)</t>
  </si>
  <si>
    <t>SSC-SCC-RENEWAL</t>
  </si>
  <si>
    <t>Min order 10 units</t>
  </si>
  <si>
    <t>206742NE  (O30OT)</t>
  </si>
  <si>
    <t>206742NE (RO40OT)</t>
  </si>
  <si>
    <t>42" Baffle 30 CY CT</t>
  </si>
  <si>
    <t>62" Baffle 40 CY CT</t>
  </si>
  <si>
    <t>206755NE (40CT22SSOCT)</t>
  </si>
  <si>
    <t>206741NE (20OT22SS)</t>
  </si>
  <si>
    <t>Special Container</t>
  </si>
  <si>
    <t>Special</t>
  </si>
  <si>
    <t>Price on Request</t>
  </si>
  <si>
    <t>Special Container Option</t>
  </si>
  <si>
    <t>245IP</t>
  </si>
  <si>
    <t>345IP</t>
  </si>
  <si>
    <t>Extreme cold weather oil (Price per Gallon)</t>
  </si>
  <si>
    <t>CO OIL XCOLD (Price per Gallon)</t>
  </si>
  <si>
    <t>CO OIL XCOLD</t>
  </si>
  <si>
    <t>Additional Length of Hydraulic Hoses (Price per Foot)</t>
  </si>
  <si>
    <t>CO1010 (Price per Foot)</t>
  </si>
  <si>
    <t>CO1010</t>
  </si>
  <si>
    <t>Controls on 15'-0 remote</t>
  </si>
  <si>
    <t>CO122</t>
  </si>
  <si>
    <t>CO201-5</t>
  </si>
  <si>
    <t>Extra Door for Doghouse</t>
  </si>
  <si>
    <t>CO244</t>
  </si>
  <si>
    <t>Special Compactor</t>
  </si>
  <si>
    <t>Special Compactor Option</t>
  </si>
  <si>
    <t>Alternative - Dual Compost Tumbler</t>
  </si>
  <si>
    <t>Sterling</t>
  </si>
  <si>
    <t>Dual Compost Tumbler</t>
  </si>
  <si>
    <t>GG-1008</t>
  </si>
  <si>
    <t>Recycled</t>
  </si>
  <si>
    <t>Capacity (Cubic Feet)</t>
  </si>
  <si>
    <t>7 Cu ft total             (3.5 per chamber)</t>
  </si>
  <si>
    <t>Stephen Stewart</t>
  </si>
  <si>
    <t>617-340-6390</t>
  </si>
  <si>
    <t>833-930-1124</t>
  </si>
  <si>
    <t>sstewart@bigbelly.com</t>
  </si>
  <si>
    <t>See FAC 113</t>
  </si>
  <si>
    <t>See FAC113</t>
  </si>
  <si>
    <t xml:space="preserve">See FAC113 </t>
  </si>
  <si>
    <t>ORBIS Coerporation</t>
  </si>
  <si>
    <t xml:space="preserve">FAC87 Master Price Sheet - Category 2: Recycling Barrels </t>
  </si>
  <si>
    <t>This contract includes a variety of recycling containers including home composting bins (tumblers) , kitchen scrap buckets, public space recycling containers, roll-offs, dry cargo containers, solar powered compactors and rain barrels.  State agencies, municipalities and political subdivisions are authorized to purchase from this contract at the prices contained herein.  Effective through June 30, 2021. See FAC113 for additional vendors and prices for these categories and also for recycling bins, recycling barrels, recycling carts, organics carts and multipurpose recycling containers.</t>
  </si>
  <si>
    <t xml:space="preserve">Massachusetts State Interim Contract FAC87 for Recycling Containers, Compost Bins and Rain Barrels.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</si>
</sst>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quot;$&quot;#,##0.00"/>
    <numFmt numFmtId="165" formatCode="&quot;$&quot;#,##0;[Red]\-&quot;$&quot;#,##0"/>
    <numFmt numFmtId="166" formatCode="&quot;$&quot;#,##0.00;[Red]\-&quot;$&quot;#,##0.00"/>
  </numFmts>
  <fonts count="19" x14ac:knownFonts="1">
    <font>
      <sz val="11"/>
      <color theme="1"/>
      <name val="Calibri"/>
      <family val="2"/>
      <scheme val="minor"/>
    </font>
    <font>
      <sz val="10"/>
      <name val="Arial"/>
      <family val="2"/>
    </font>
    <font>
      <b/>
      <sz val="16"/>
      <name val="Arial"/>
      <family val="2"/>
    </font>
    <font>
      <sz val="8"/>
      <name val="Arial"/>
      <family val="2"/>
    </font>
    <font>
      <i/>
      <sz val="10"/>
      <name val="Arial"/>
      <family val="2"/>
    </font>
    <font>
      <b/>
      <sz val="10"/>
      <name val="Arial"/>
      <family val="2"/>
    </font>
    <font>
      <sz val="10"/>
      <name val="Arial"/>
      <family val="2"/>
    </font>
    <font>
      <b/>
      <sz val="8"/>
      <name val="Arial"/>
      <family val="2"/>
    </font>
    <font>
      <u/>
      <sz val="10"/>
      <color indexed="12"/>
      <name val="Arial"/>
      <family val="2"/>
    </font>
    <font>
      <b/>
      <sz val="11"/>
      <color theme="1"/>
      <name val="Calibri"/>
      <family val="2"/>
      <scheme val="minor"/>
    </font>
    <font>
      <sz val="11"/>
      <name val="Calibri"/>
      <family val="2"/>
      <scheme val="minor"/>
    </font>
    <font>
      <sz val="8"/>
      <color rgb="FFFF0000"/>
      <name val="Arial"/>
      <family val="2"/>
    </font>
    <font>
      <b/>
      <sz val="8"/>
      <color rgb="FFFF0000"/>
      <name val="Arial"/>
      <family val="2"/>
    </font>
    <font>
      <b/>
      <sz val="11"/>
      <name val="Calibri"/>
      <family val="2"/>
      <scheme val="minor"/>
    </font>
    <font>
      <sz val="11"/>
      <color theme="1"/>
      <name val="Calibri"/>
      <family val="2"/>
      <scheme val="minor"/>
    </font>
    <font>
      <sz val="10"/>
      <color rgb="FFFF0000"/>
      <name val="Arial"/>
      <family val="2"/>
    </font>
    <font>
      <sz val="10"/>
      <color rgb="FF000000"/>
      <name val="Arial"/>
      <family val="2"/>
    </font>
    <font>
      <sz val="11"/>
      <color rgb="FF9C0006"/>
      <name val="Calibri"/>
      <family val="2"/>
      <scheme val="minor"/>
    </font>
    <font>
      <sz val="8"/>
      <color theme="1"/>
      <name val="Arial"/>
      <family val="2"/>
    </font>
  </fonts>
  <fills count="7">
    <fill>
      <patternFill patternType="none"/>
    </fill>
    <fill>
      <patternFill patternType="gray125"/>
    </fill>
    <fill>
      <patternFill patternType="solid">
        <fgColor indexed="22"/>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FFC7CE"/>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style="thin">
        <color indexed="64"/>
      </left>
      <right/>
      <top style="medium">
        <color indexed="64"/>
      </top>
      <bottom/>
      <diagonal/>
    </border>
    <border>
      <left/>
      <right/>
      <top style="thin">
        <color indexed="64"/>
      </top>
      <bottom style="thin">
        <color indexed="64"/>
      </bottom>
      <diagonal/>
    </border>
    <border>
      <left style="thin">
        <color indexed="64"/>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4" fontId="6"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6" fillId="0" borderId="0"/>
    <xf numFmtId="0" fontId="6" fillId="0" borderId="0"/>
    <xf numFmtId="44" fontId="14" fillId="0" borderId="0" applyFont="0" applyFill="0" applyBorder="0" applyAlignment="0" applyProtection="0"/>
    <xf numFmtId="0" fontId="17" fillId="6" borderId="0" applyNumberFormat="0" applyBorder="0" applyAlignment="0" applyProtection="0"/>
  </cellStyleXfs>
  <cellXfs count="270">
    <xf numFmtId="0" fontId="0" fillId="0" borderId="0" xfId="0"/>
    <xf numFmtId="0" fontId="2" fillId="3" borderId="0" xfId="3" applyFont="1" applyFill="1"/>
    <xf numFmtId="0" fontId="0" fillId="3" borderId="0" xfId="0" applyFill="1"/>
    <xf numFmtId="0" fontId="7" fillId="2" borderId="1" xfId="3" applyFont="1" applyFill="1" applyBorder="1" applyAlignment="1">
      <alignment wrapText="1"/>
    </xf>
    <xf numFmtId="0" fontId="7" fillId="2" borderId="2" xfId="3" applyFont="1" applyFill="1" applyBorder="1" applyAlignment="1">
      <alignment wrapText="1"/>
    </xf>
    <xf numFmtId="0" fontId="7" fillId="2" borderId="3" xfId="3" applyFont="1" applyFill="1" applyBorder="1" applyAlignment="1">
      <alignment wrapText="1"/>
    </xf>
    <xf numFmtId="0" fontId="5" fillId="0" borderId="5" xfId="3" applyFont="1" applyBorder="1"/>
    <xf numFmtId="44" fontId="7" fillId="2" borderId="1" xfId="1" applyFont="1" applyFill="1" applyBorder="1" applyAlignment="1">
      <alignment wrapText="1"/>
    </xf>
    <xf numFmtId="0" fontId="5" fillId="0" borderId="5" xfId="5" applyFont="1" applyBorder="1"/>
    <xf numFmtId="44" fontId="3" fillId="0" borderId="4" xfId="1" applyFont="1" applyBorder="1" applyAlignment="1">
      <alignment wrapText="1"/>
    </xf>
    <xf numFmtId="0" fontId="10" fillId="0" borderId="0" xfId="0" applyFont="1"/>
    <xf numFmtId="0" fontId="7" fillId="2" borderId="1" xfId="0" applyFont="1" applyFill="1" applyBorder="1" applyAlignment="1">
      <alignment wrapText="1"/>
    </xf>
    <xf numFmtId="0" fontId="7" fillId="2" borderId="2" xfId="0" applyFont="1" applyFill="1" applyBorder="1" applyAlignment="1">
      <alignment wrapText="1"/>
    </xf>
    <xf numFmtId="0" fontId="7" fillId="2" borderId="3" xfId="0" applyFont="1" applyFill="1" applyBorder="1" applyAlignment="1">
      <alignment wrapText="1"/>
    </xf>
    <xf numFmtId="0" fontId="7" fillId="2" borderId="3" xfId="0" applyFont="1" applyFill="1" applyBorder="1" applyAlignment="1">
      <alignment horizontal="left" wrapText="1"/>
    </xf>
    <xf numFmtId="0" fontId="7" fillId="2" borderId="8" xfId="0" applyFont="1" applyFill="1" applyBorder="1" applyAlignment="1">
      <alignment wrapText="1"/>
    </xf>
    <xf numFmtId="0" fontId="5" fillId="0" borderId="4" xfId="0" applyFont="1" applyBorder="1" applyAlignment="1">
      <alignment wrapText="1"/>
    </xf>
    <xf numFmtId="0" fontId="3" fillId="0" borderId="7" xfId="0" applyFont="1" applyBorder="1" applyAlignment="1">
      <alignment wrapText="1"/>
    </xf>
    <xf numFmtId="0" fontId="7" fillId="0" borderId="7" xfId="0" applyFont="1" applyBorder="1" applyAlignment="1">
      <alignment wrapText="1"/>
    </xf>
    <xf numFmtId="44" fontId="3" fillId="0" borderId="7" xfId="0" applyNumberFormat="1" applyFont="1" applyBorder="1" applyAlignment="1">
      <alignment wrapText="1"/>
    </xf>
    <xf numFmtId="10" fontId="3" fillId="0" borderId="6" xfId="0" applyNumberFormat="1" applyFont="1" applyBorder="1" applyAlignment="1">
      <alignment wrapText="1"/>
    </xf>
    <xf numFmtId="0" fontId="3" fillId="0" borderId="6" xfId="0" applyFont="1" applyBorder="1" applyAlignment="1">
      <alignment wrapText="1"/>
    </xf>
    <xf numFmtId="0" fontId="6" fillId="0" borderId="4" xfId="0" applyFont="1" applyBorder="1" applyAlignment="1">
      <alignment wrapText="1"/>
    </xf>
    <xf numFmtId="0" fontId="3" fillId="0" borderId="11" xfId="0" applyFont="1" applyBorder="1" applyAlignment="1">
      <alignment wrapText="1"/>
    </xf>
    <xf numFmtId="0" fontId="3" fillId="0" borderId="10" xfId="0" applyFont="1" applyBorder="1" applyAlignment="1">
      <alignment wrapText="1"/>
    </xf>
    <xf numFmtId="1" fontId="7" fillId="2" borderId="8" xfId="0" applyNumberFormat="1" applyFont="1" applyFill="1" applyBorder="1" applyAlignment="1">
      <alignment wrapText="1"/>
    </xf>
    <xf numFmtId="1" fontId="3" fillId="0" borderId="9" xfId="0" applyNumberFormat="1" applyFont="1" applyBorder="1" applyAlignment="1">
      <alignment wrapText="1"/>
    </xf>
    <xf numFmtId="0" fontId="10" fillId="3" borderId="0" xfId="0" applyFont="1" applyFill="1"/>
    <xf numFmtId="164" fontId="3" fillId="0" borderId="6" xfId="0" applyNumberFormat="1" applyFont="1" applyBorder="1" applyAlignment="1">
      <alignment wrapText="1"/>
    </xf>
    <xf numFmtId="10" fontId="3" fillId="0" borderId="6" xfId="0" applyNumberFormat="1" applyFont="1" applyFill="1" applyBorder="1" applyAlignment="1">
      <alignment wrapText="1"/>
    </xf>
    <xf numFmtId="0" fontId="7" fillId="0" borderId="7" xfId="3" applyFont="1" applyFill="1" applyBorder="1" applyAlignment="1">
      <alignment wrapText="1"/>
    </xf>
    <xf numFmtId="0" fontId="3" fillId="0" borderId="6" xfId="3" applyFont="1" applyBorder="1" applyAlignment="1">
      <alignment wrapText="1"/>
    </xf>
    <xf numFmtId="0" fontId="7" fillId="0" borderId="7" xfId="3" applyFont="1" applyBorder="1" applyAlignment="1">
      <alignment wrapText="1"/>
    </xf>
    <xf numFmtId="10" fontId="3" fillId="0" borderId="6" xfId="3" applyNumberFormat="1" applyFont="1" applyFill="1" applyBorder="1" applyAlignment="1">
      <alignment wrapText="1"/>
    </xf>
    <xf numFmtId="0" fontId="5" fillId="0" borderId="6" xfId="3" applyFont="1" applyBorder="1"/>
    <xf numFmtId="0" fontId="7" fillId="2" borderId="8" xfId="3" applyFont="1" applyFill="1" applyBorder="1" applyAlignment="1">
      <alignment wrapText="1"/>
    </xf>
    <xf numFmtId="0" fontId="3" fillId="0" borderId="7" xfId="3" applyFont="1" applyBorder="1" applyAlignment="1">
      <alignment wrapText="1"/>
    </xf>
    <xf numFmtId="0" fontId="5" fillId="0" borderId="4" xfId="3" applyFont="1" applyBorder="1" applyAlignment="1">
      <alignment wrapText="1"/>
    </xf>
    <xf numFmtId="10" fontId="3" fillId="0" borderId="6" xfId="3" applyNumberFormat="1" applyFont="1" applyBorder="1" applyAlignment="1">
      <alignment wrapText="1"/>
    </xf>
    <xf numFmtId="44" fontId="3" fillId="0" borderId="7" xfId="3" applyNumberFormat="1" applyFont="1" applyBorder="1" applyAlignment="1">
      <alignment wrapText="1"/>
    </xf>
    <xf numFmtId="0" fontId="3" fillId="0" borderId="6" xfId="3" applyFont="1" applyFill="1" applyBorder="1" applyAlignment="1">
      <alignment wrapText="1"/>
    </xf>
    <xf numFmtId="0" fontId="5" fillId="0" borderId="7" xfId="3" applyFont="1" applyBorder="1" applyAlignment="1">
      <alignment wrapText="1"/>
    </xf>
    <xf numFmtId="44" fontId="7" fillId="0" borderId="20" xfId="1" applyFont="1" applyFill="1" applyBorder="1" applyAlignment="1">
      <alignment wrapText="1"/>
    </xf>
    <xf numFmtId="1" fontId="7" fillId="0" borderId="0" xfId="3" applyNumberFormat="1" applyFont="1" applyFill="1" applyBorder="1" applyAlignment="1">
      <alignment wrapText="1"/>
    </xf>
    <xf numFmtId="44" fontId="3" fillId="0" borderId="20" xfId="1" applyFont="1" applyBorder="1" applyAlignment="1">
      <alignment wrapText="1"/>
    </xf>
    <xf numFmtId="1" fontId="3" fillId="0" borderId="0" xfId="3" applyNumberFormat="1" applyFont="1" applyBorder="1" applyAlignment="1">
      <alignment wrapText="1"/>
    </xf>
    <xf numFmtId="0" fontId="7" fillId="2" borderId="8" xfId="4" applyFont="1" applyFill="1" applyBorder="1" applyAlignment="1">
      <alignment wrapText="1"/>
    </xf>
    <xf numFmtId="0" fontId="6" fillId="0" borderId="4" xfId="4" applyFont="1" applyBorder="1" applyAlignment="1">
      <alignment horizontal="left" wrapText="1"/>
    </xf>
    <xf numFmtId="10" fontId="3" fillId="0" borderId="6" xfId="4" applyNumberFormat="1" applyFont="1" applyBorder="1" applyAlignment="1">
      <alignment wrapText="1"/>
    </xf>
    <xf numFmtId="44" fontId="3" fillId="0" borderId="7" xfId="4" applyNumberFormat="1" applyFont="1" applyBorder="1" applyAlignment="1">
      <alignment wrapText="1"/>
    </xf>
    <xf numFmtId="0" fontId="6" fillId="0" borderId="6" xfId="4" applyFont="1" applyBorder="1" applyAlignment="1">
      <alignment horizontal="left" wrapText="1"/>
    </xf>
    <xf numFmtId="0" fontId="3" fillId="0" borderId="6" xfId="4" applyFont="1" applyFill="1" applyBorder="1" applyAlignment="1">
      <alignment wrapText="1"/>
    </xf>
    <xf numFmtId="0" fontId="5" fillId="0" borderId="7" xfId="4" applyFont="1" applyBorder="1" applyAlignment="1">
      <alignment wrapText="1"/>
    </xf>
    <xf numFmtId="0" fontId="6" fillId="0" borderId="7" xfId="4" applyFont="1" applyBorder="1" applyAlignment="1">
      <alignment horizontal="left" wrapText="1"/>
    </xf>
    <xf numFmtId="165" fontId="3" fillId="0" borderId="7" xfId="4" applyNumberFormat="1" applyFont="1" applyBorder="1" applyAlignment="1">
      <alignment wrapText="1"/>
    </xf>
    <xf numFmtId="0" fontId="3" fillId="0" borderId="6" xfId="0" applyFont="1" applyFill="1" applyBorder="1" applyAlignment="1">
      <alignment wrapText="1"/>
    </xf>
    <xf numFmtId="1" fontId="11" fillId="0" borderId="9" xfId="0" applyNumberFormat="1" applyFont="1" applyBorder="1" applyAlignment="1">
      <alignment wrapText="1"/>
    </xf>
    <xf numFmtId="0" fontId="6" fillId="0" borderId="4" xfId="0" applyFont="1" applyBorder="1" applyAlignment="1">
      <alignment horizontal="left" wrapText="1"/>
    </xf>
    <xf numFmtId="0" fontId="6" fillId="0" borderId="7" xfId="0" applyFont="1" applyBorder="1" applyAlignment="1">
      <alignment horizontal="left" wrapText="1"/>
    </xf>
    <xf numFmtId="0" fontId="3" fillId="0" borderId="6" xfId="0" applyFont="1" applyBorder="1"/>
    <xf numFmtId="0" fontId="3" fillId="0" borderId="7" xfId="0" applyFont="1" applyBorder="1"/>
    <xf numFmtId="0" fontId="7" fillId="0" borderId="7" xfId="0" applyFont="1" applyBorder="1"/>
    <xf numFmtId="44" fontId="3" fillId="0" borderId="7" xfId="0" applyNumberFormat="1" applyFont="1" applyBorder="1"/>
    <xf numFmtId="10" fontId="3" fillId="0" borderId="6" xfId="0" applyNumberFormat="1" applyFont="1" applyBorder="1"/>
    <xf numFmtId="0" fontId="3" fillId="0" borderId="9" xfId="0" applyFont="1" applyBorder="1"/>
    <xf numFmtId="0" fontId="3" fillId="0" borderId="11" xfId="0" applyFont="1" applyBorder="1"/>
    <xf numFmtId="0" fontId="3" fillId="0" borderId="10" xfId="0" applyFont="1" applyBorder="1"/>
    <xf numFmtId="0" fontId="5" fillId="0" borderId="6" xfId="4" applyFont="1" applyBorder="1"/>
    <xf numFmtId="44" fontId="11" fillId="0" borderId="4" xfId="1" applyFont="1" applyBorder="1" applyAlignment="1">
      <alignment wrapText="1"/>
    </xf>
    <xf numFmtId="165" fontId="3" fillId="0" borderId="6" xfId="0" applyNumberFormat="1" applyFont="1" applyBorder="1"/>
    <xf numFmtId="44" fontId="11" fillId="0" borderId="7" xfId="1" applyFont="1" applyBorder="1" applyAlignment="1">
      <alignment wrapText="1"/>
    </xf>
    <xf numFmtId="166" fontId="3" fillId="0" borderId="6" xfId="0" applyNumberFormat="1" applyFont="1" applyBorder="1"/>
    <xf numFmtId="44" fontId="3" fillId="0" borderId="6" xfId="0" applyNumberFormat="1" applyFont="1" applyBorder="1"/>
    <xf numFmtId="44" fontId="12" fillId="0" borderId="0" xfId="1" applyFont="1" applyFill="1" applyBorder="1" applyAlignment="1">
      <alignment wrapText="1"/>
    </xf>
    <xf numFmtId="1" fontId="12" fillId="0" borderId="0" xfId="0" applyNumberFormat="1" applyFont="1" applyFill="1" applyBorder="1" applyAlignment="1">
      <alignment wrapText="1"/>
    </xf>
    <xf numFmtId="44" fontId="11" fillId="0" borderId="0" xfId="1" applyFont="1" applyFill="1" applyBorder="1" applyAlignment="1">
      <alignment wrapText="1"/>
    </xf>
    <xf numFmtId="1" fontId="11" fillId="0" borderId="0" xfId="0" applyNumberFormat="1" applyFont="1" applyFill="1" applyBorder="1" applyAlignment="1">
      <alignment wrapText="1"/>
    </xf>
    <xf numFmtId="0" fontId="7" fillId="2" borderId="6" xfId="0" applyFont="1" applyFill="1" applyBorder="1" applyAlignment="1">
      <alignment wrapText="1"/>
    </xf>
    <xf numFmtId="0" fontId="7" fillId="2" borderId="21" xfId="0" applyFont="1" applyFill="1" applyBorder="1" applyAlignment="1">
      <alignment wrapText="1"/>
    </xf>
    <xf numFmtId="164" fontId="3" fillId="0" borderId="7" xfId="0" applyNumberFormat="1" applyFont="1" applyBorder="1" applyAlignment="1">
      <alignment wrapText="1"/>
    </xf>
    <xf numFmtId="10" fontId="3" fillId="0" borderId="7" xfId="0" applyNumberFormat="1" applyFont="1" applyBorder="1" applyAlignment="1">
      <alignment wrapText="1"/>
    </xf>
    <xf numFmtId="10" fontId="3" fillId="0" borderId="22" xfId="0" applyNumberFormat="1" applyFont="1" applyBorder="1" applyAlignment="1">
      <alignment wrapText="1"/>
    </xf>
    <xf numFmtId="0" fontId="3" fillId="0" borderId="5" xfId="0" applyFont="1" applyFill="1" applyBorder="1" applyAlignment="1">
      <alignment wrapText="1"/>
    </xf>
    <xf numFmtId="0" fontId="5" fillId="0" borderId="6" xfId="4" applyFont="1" applyBorder="1" applyAlignment="1">
      <alignment horizontal="left"/>
    </xf>
    <xf numFmtId="0" fontId="7" fillId="2" borderId="1" xfId="4" applyFont="1" applyFill="1" applyBorder="1" applyAlignment="1">
      <alignment wrapText="1"/>
    </xf>
    <xf numFmtId="0" fontId="7" fillId="2" borderId="2" xfId="4" applyFont="1" applyFill="1" applyBorder="1" applyAlignment="1">
      <alignment wrapText="1"/>
    </xf>
    <xf numFmtId="0" fontId="7" fillId="2" borderId="3" xfId="4" applyFont="1" applyFill="1" applyBorder="1" applyAlignment="1">
      <alignment wrapText="1"/>
    </xf>
    <xf numFmtId="164" fontId="3" fillId="0" borderId="7" xfId="4" applyNumberFormat="1" applyFont="1" applyBorder="1" applyAlignment="1">
      <alignment wrapText="1"/>
    </xf>
    <xf numFmtId="0" fontId="3" fillId="0" borderId="7" xfId="4" applyFont="1" applyBorder="1" applyAlignment="1">
      <alignment wrapText="1"/>
    </xf>
    <xf numFmtId="0" fontId="5" fillId="0" borderId="4" xfId="4" applyFont="1" applyBorder="1" applyAlignment="1">
      <alignment wrapText="1"/>
    </xf>
    <xf numFmtId="0" fontId="7" fillId="2" borderId="23" xfId="4" applyFont="1" applyFill="1" applyBorder="1" applyAlignment="1">
      <alignment wrapText="1"/>
    </xf>
    <xf numFmtId="10" fontId="3" fillId="0" borderId="7" xfId="4" applyNumberFormat="1" applyFont="1" applyBorder="1" applyAlignment="1">
      <alignment wrapText="1"/>
    </xf>
    <xf numFmtId="10" fontId="3" fillId="0" borderId="22" xfId="4" applyNumberFormat="1" applyFont="1" applyBorder="1" applyAlignment="1">
      <alignment wrapText="1"/>
    </xf>
    <xf numFmtId="0" fontId="3" fillId="0" borderId="24" xfId="4" applyFont="1" applyFill="1" applyBorder="1" applyAlignment="1">
      <alignment wrapText="1"/>
    </xf>
    <xf numFmtId="0" fontId="7" fillId="2" borderId="21" xfId="4" applyFont="1" applyFill="1" applyBorder="1" applyAlignment="1">
      <alignment wrapText="1"/>
    </xf>
    <xf numFmtId="0" fontId="3" fillId="0" borderId="5" xfId="4" applyFont="1" applyFill="1" applyBorder="1" applyAlignment="1">
      <alignment wrapText="1"/>
    </xf>
    <xf numFmtId="0" fontId="1" fillId="0" borderId="0" xfId="3" applyFont="1"/>
    <xf numFmtId="1" fontId="7" fillId="2" borderId="8" xfId="4" applyNumberFormat="1" applyFont="1" applyFill="1" applyBorder="1" applyAlignment="1">
      <alignment wrapText="1"/>
    </xf>
    <xf numFmtId="1" fontId="3" fillId="0" borderId="9" xfId="4" applyNumberFormat="1" applyFont="1" applyBorder="1" applyAlignment="1">
      <alignment wrapText="1"/>
    </xf>
    <xf numFmtId="0" fontId="6" fillId="0" borderId="4" xfId="4" applyFont="1" applyBorder="1" applyAlignment="1">
      <alignment wrapText="1"/>
    </xf>
    <xf numFmtId="0" fontId="5" fillId="0" borderId="6" xfId="0" applyFont="1" applyBorder="1"/>
    <xf numFmtId="0" fontId="5" fillId="0" borderId="6" xfId="0" applyFont="1" applyFill="1" applyBorder="1" applyAlignment="1">
      <alignment horizontal="left" wrapText="1"/>
    </xf>
    <xf numFmtId="0" fontId="1" fillId="0" borderId="0" xfId="0" applyFont="1" applyAlignment="1">
      <alignment vertical="center"/>
    </xf>
    <xf numFmtId="0" fontId="1" fillId="0" borderId="6" xfId="0" applyFont="1" applyBorder="1" applyAlignment="1">
      <alignment vertical="center" wrapText="1"/>
    </xf>
    <xf numFmtId="0" fontId="1" fillId="0" borderId="6" xfId="2" applyFont="1" applyFill="1" applyBorder="1" applyAlignment="1" applyProtection="1">
      <alignment horizontal="left" vertical="center" wrapText="1"/>
    </xf>
    <xf numFmtId="0" fontId="1" fillId="0" borderId="6"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 xfId="0" applyFont="1" applyBorder="1" applyAlignment="1">
      <alignment vertical="center"/>
    </xf>
    <xf numFmtId="0" fontId="1" fillId="0" borderId="4" xfId="0" applyFont="1" applyBorder="1" applyAlignment="1">
      <alignment wrapText="1"/>
    </xf>
    <xf numFmtId="0" fontId="9" fillId="0" borderId="22" xfId="0" applyFont="1" applyBorder="1"/>
    <xf numFmtId="0" fontId="1" fillId="0" borderId="5" xfId="0" applyFont="1" applyFill="1" applyBorder="1" applyAlignment="1">
      <alignment horizontal="left" vertical="center" wrapText="1"/>
    </xf>
    <xf numFmtId="0" fontId="0" fillId="0" borderId="5" xfId="0" applyBorder="1"/>
    <xf numFmtId="0" fontId="0" fillId="0" borderId="22" xfId="0" applyBorder="1"/>
    <xf numFmtId="0" fontId="0" fillId="0" borderId="7" xfId="0" applyBorder="1"/>
    <xf numFmtId="0" fontId="1" fillId="0" borderId="5" xfId="0" applyFont="1" applyFill="1" applyBorder="1" applyAlignment="1">
      <alignment vertical="center"/>
    </xf>
    <xf numFmtId="0" fontId="5" fillId="5" borderId="6" xfId="0" applyFont="1" applyFill="1" applyBorder="1" applyAlignment="1">
      <alignment horizontal="left" vertical="center" wrapText="1"/>
    </xf>
    <xf numFmtId="0" fontId="0" fillId="5" borderId="0" xfId="0" applyFill="1"/>
    <xf numFmtId="0" fontId="9" fillId="5" borderId="5" xfId="0" applyFont="1" applyFill="1" applyBorder="1" applyAlignment="1">
      <alignment horizontal="left"/>
    </xf>
    <xf numFmtId="0" fontId="9" fillId="5" borderId="22" xfId="0" applyFont="1" applyFill="1" applyBorder="1"/>
    <xf numFmtId="0" fontId="9" fillId="5" borderId="7" xfId="0" applyFont="1" applyFill="1" applyBorder="1"/>
    <xf numFmtId="0" fontId="9" fillId="0" borderId="5" xfId="0" applyFont="1" applyFill="1" applyBorder="1" applyAlignment="1">
      <alignment horizontal="left" vertical="top" wrapText="1"/>
    </xf>
    <xf numFmtId="0" fontId="0" fillId="0" borderId="22" xfId="0" applyFill="1" applyBorder="1" applyAlignment="1">
      <alignment horizontal="left" vertical="top" wrapText="1"/>
    </xf>
    <xf numFmtId="0" fontId="0" fillId="0" borderId="7" xfId="0" applyFill="1" applyBorder="1" applyAlignment="1">
      <alignment horizontal="left" vertical="top" wrapText="1"/>
    </xf>
    <xf numFmtId="0" fontId="9" fillId="0" borderId="22" xfId="0" applyFont="1" applyFill="1" applyBorder="1"/>
    <xf numFmtId="0" fontId="8" fillId="0" borderId="13" xfId="2" applyFill="1" applyBorder="1" applyAlignment="1" applyProtection="1">
      <alignment horizontal="left" wrapText="1"/>
    </xf>
    <xf numFmtId="0" fontId="8" fillId="0" borderId="6" xfId="2" applyFill="1" applyBorder="1" applyAlignment="1" applyProtection="1">
      <alignment horizontal="left" wrapText="1"/>
    </xf>
    <xf numFmtId="0" fontId="13" fillId="0" borderId="0" xfId="0" applyFont="1"/>
    <xf numFmtId="44" fontId="3" fillId="0" borderId="7" xfId="1" applyFont="1" applyBorder="1" applyAlignment="1">
      <alignment wrapText="1"/>
    </xf>
    <xf numFmtId="0" fontId="3" fillId="0" borderId="5" xfId="0" applyFont="1" applyBorder="1" applyAlignment="1">
      <alignment wrapText="1"/>
    </xf>
    <xf numFmtId="0" fontId="3" fillId="0" borderId="10" xfId="0" applyFont="1" applyFill="1" applyBorder="1" applyAlignment="1">
      <alignment wrapText="1"/>
    </xf>
    <xf numFmtId="0" fontId="1" fillId="0" borderId="6" xfId="0" applyFont="1" applyFill="1" applyBorder="1" applyAlignment="1">
      <alignment wrapText="1"/>
    </xf>
    <xf numFmtId="0" fontId="3" fillId="0" borderId="0" xfId="0" applyFont="1" applyFill="1" applyBorder="1"/>
    <xf numFmtId="0" fontId="15" fillId="0" borderId="4" xfId="0" applyFont="1" applyBorder="1" applyAlignment="1">
      <alignment wrapText="1"/>
    </xf>
    <xf numFmtId="0" fontId="1" fillId="0" borderId="15" xfId="0" applyFont="1" applyBorder="1" applyAlignment="1">
      <alignment horizontal="left" wrapText="1"/>
    </xf>
    <xf numFmtId="10" fontId="3" fillId="0" borderId="11" xfId="0" applyNumberFormat="1" applyFont="1" applyFill="1" applyBorder="1" applyAlignment="1">
      <alignment wrapText="1"/>
    </xf>
    <xf numFmtId="0" fontId="1" fillId="0" borderId="0" xfId="0" applyFont="1"/>
    <xf numFmtId="44" fontId="1" fillId="0" borderId="0" xfId="0" applyNumberFormat="1" applyFont="1"/>
    <xf numFmtId="0" fontId="1" fillId="0" borderId="0" xfId="0" applyNumberFormat="1" applyFont="1"/>
    <xf numFmtId="44" fontId="0" fillId="0" borderId="0" xfId="0" applyNumberFormat="1"/>
    <xf numFmtId="0" fontId="0" fillId="0" borderId="0" xfId="0" applyNumberFormat="1"/>
    <xf numFmtId="0" fontId="1" fillId="0" borderId="0" xfId="0" applyFont="1" applyBorder="1" applyAlignment="1">
      <alignment vertical="top"/>
    </xf>
    <xf numFmtId="0" fontId="16" fillId="0" borderId="0" xfId="0" applyFont="1" applyBorder="1" applyAlignment="1">
      <alignment horizontal="left" vertical="top" wrapText="1"/>
    </xf>
    <xf numFmtId="8" fontId="16" fillId="0" borderId="0" xfId="0" applyNumberFormat="1" applyFont="1" applyBorder="1" applyAlignment="1">
      <alignment horizontal="left" vertical="top" wrapText="1"/>
    </xf>
    <xf numFmtId="44" fontId="1" fillId="0" borderId="0" xfId="0" applyNumberFormat="1" applyFont="1" applyBorder="1" applyAlignment="1">
      <alignment vertical="top"/>
    </xf>
    <xf numFmtId="0" fontId="1" fillId="0" borderId="0" xfId="0" applyNumberFormat="1" applyFont="1" applyBorder="1" applyAlignment="1">
      <alignment vertical="top"/>
    </xf>
    <xf numFmtId="0" fontId="1" fillId="0" borderId="0" xfId="0" applyFont="1" applyBorder="1"/>
    <xf numFmtId="0" fontId="1" fillId="0" borderId="0" xfId="0" applyFont="1" applyAlignment="1">
      <alignment vertical="top"/>
    </xf>
    <xf numFmtId="0" fontId="1" fillId="0" borderId="0" xfId="0" applyFont="1" applyBorder="1" applyAlignment="1">
      <alignment horizontal="left" vertical="top" wrapText="1"/>
    </xf>
    <xf numFmtId="0" fontId="7" fillId="0" borderId="0" xfId="0" applyFont="1" applyBorder="1" applyAlignment="1">
      <alignment vertical="center" wrapText="1"/>
    </xf>
    <xf numFmtId="0" fontId="5" fillId="0" borderId="0" xfId="0" applyFont="1" applyFill="1" applyBorder="1" applyAlignment="1">
      <alignment horizontal="left" vertical="center" wrapText="1"/>
    </xf>
    <xf numFmtId="0" fontId="5" fillId="0" borderId="0" xfId="0" applyFont="1" applyAlignment="1">
      <alignment horizontal="center" vertical="center"/>
    </xf>
    <xf numFmtId="0" fontId="1" fillId="0" borderId="6" xfId="0" applyFont="1" applyBorder="1"/>
    <xf numFmtId="0" fontId="1" fillId="0" borderId="12" xfId="0" applyFont="1" applyBorder="1" applyAlignment="1">
      <alignment wrapText="1"/>
    </xf>
    <xf numFmtId="0" fontId="3" fillId="0" borderId="13" xfId="0" applyFont="1" applyBorder="1" applyAlignment="1">
      <alignment wrapText="1"/>
    </xf>
    <xf numFmtId="0" fontId="1" fillId="0" borderId="11" xfId="0" applyFont="1" applyFill="1" applyBorder="1" applyAlignment="1">
      <alignment wrapText="1"/>
    </xf>
    <xf numFmtId="0" fontId="1" fillId="0" borderId="26" xfId="0" applyFont="1" applyBorder="1" applyAlignment="1">
      <alignment wrapText="1"/>
    </xf>
    <xf numFmtId="0" fontId="3" fillId="0" borderId="17" xfId="0" applyFont="1" applyBorder="1" applyAlignment="1">
      <alignment wrapText="1"/>
    </xf>
    <xf numFmtId="0" fontId="1" fillId="0" borderId="27" xfId="0" applyFont="1" applyFill="1" applyBorder="1" applyAlignment="1">
      <alignment wrapText="1"/>
    </xf>
    <xf numFmtId="0" fontId="3" fillId="0" borderId="14" xfId="0" applyFont="1" applyBorder="1" applyAlignment="1">
      <alignment wrapText="1"/>
    </xf>
    <xf numFmtId="0" fontId="1" fillId="0" borderId="6" xfId="0" applyFont="1" applyBorder="1" applyAlignment="1">
      <alignment wrapText="1"/>
    </xf>
    <xf numFmtId="44" fontId="1" fillId="0" borderId="6" xfId="0" applyNumberFormat="1" applyFont="1" applyBorder="1"/>
    <xf numFmtId="0" fontId="1" fillId="0" borderId="5" xfId="0" applyNumberFormat="1" applyFont="1" applyBorder="1"/>
    <xf numFmtId="44" fontId="1" fillId="0" borderId="5" xfId="0" applyNumberFormat="1" applyFont="1" applyBorder="1"/>
    <xf numFmtId="44" fontId="1" fillId="0" borderId="22" xfId="0" applyNumberFormat="1" applyFont="1" applyBorder="1"/>
    <xf numFmtId="0" fontId="1" fillId="0" borderId="22" xfId="0" applyFont="1" applyBorder="1"/>
    <xf numFmtId="0" fontId="10" fillId="0" borderId="7" xfId="0" applyFont="1" applyBorder="1"/>
    <xf numFmtId="44" fontId="1" fillId="0" borderId="28" xfId="0" applyNumberFormat="1" applyFont="1" applyBorder="1"/>
    <xf numFmtId="0" fontId="1" fillId="0" borderId="28" xfId="0" applyFont="1" applyBorder="1"/>
    <xf numFmtId="0" fontId="10" fillId="0" borderId="28" xfId="0" applyFont="1" applyBorder="1"/>
    <xf numFmtId="44" fontId="1" fillId="0" borderId="13" xfId="0" applyNumberFormat="1" applyFont="1" applyBorder="1"/>
    <xf numFmtId="44" fontId="1" fillId="0" borderId="16" xfId="0" applyNumberFormat="1" applyFont="1" applyBorder="1"/>
    <xf numFmtId="0" fontId="1" fillId="0" borderId="16" xfId="0" applyFont="1" applyBorder="1"/>
    <xf numFmtId="0" fontId="10" fillId="0" borderId="10" xfId="0" applyFont="1" applyBorder="1"/>
    <xf numFmtId="0" fontId="7" fillId="0" borderId="0" xfId="0" applyFont="1" applyBorder="1" applyAlignment="1">
      <alignment wrapText="1"/>
    </xf>
    <xf numFmtId="44" fontId="3" fillId="0" borderId="7" xfId="7" applyNumberFormat="1" applyFont="1" applyFill="1" applyBorder="1"/>
    <xf numFmtId="8" fontId="3" fillId="0" borderId="7" xfId="7" applyNumberFormat="1" applyFont="1" applyFill="1" applyBorder="1"/>
    <xf numFmtId="0" fontId="0" fillId="0" borderId="0" xfId="0" applyAlignment="1">
      <alignment horizontal="left"/>
    </xf>
    <xf numFmtId="0" fontId="7" fillId="0" borderId="0" xfId="0" applyFont="1" applyFill="1" applyBorder="1" applyAlignment="1">
      <alignment wrapText="1"/>
    </xf>
    <xf numFmtId="0" fontId="7" fillId="0" borderId="4" xfId="0" applyFont="1" applyBorder="1"/>
    <xf numFmtId="164" fontId="7" fillId="0" borderId="7" xfId="6" applyNumberFormat="1" applyFont="1" applyBorder="1"/>
    <xf numFmtId="0" fontId="3" fillId="0" borderId="4" xfId="0" applyFont="1" applyBorder="1" applyAlignment="1">
      <alignment wrapText="1"/>
    </xf>
    <xf numFmtId="0" fontId="3" fillId="0" borderId="4" xfId="0" applyFont="1" applyBorder="1" applyAlignment="1">
      <alignment horizontal="left" wrapText="1"/>
    </xf>
    <xf numFmtId="164" fontId="3" fillId="0" borderId="10" xfId="6" applyNumberFormat="1" applyFont="1" applyBorder="1"/>
    <xf numFmtId="0" fontId="3" fillId="0" borderId="12" xfId="0" applyFont="1" applyBorder="1" applyAlignment="1">
      <alignment horizontal="left" wrapText="1"/>
    </xf>
    <xf numFmtId="0" fontId="3" fillId="0" borderId="10" xfId="0" applyFont="1" applyBorder="1" applyAlignment="1">
      <alignment horizontal="left" wrapText="1"/>
    </xf>
    <xf numFmtId="0" fontId="7" fillId="0" borderId="10" xfId="0" applyFont="1" applyBorder="1" applyAlignment="1">
      <alignment horizontal="left" wrapText="1"/>
    </xf>
    <xf numFmtId="0" fontId="3" fillId="0" borderId="11" xfId="0" applyFont="1" applyBorder="1" applyAlignment="1">
      <alignment horizontal="right"/>
    </xf>
    <xf numFmtId="0" fontId="0" fillId="0" borderId="0" xfId="0" applyFill="1" applyBorder="1"/>
    <xf numFmtId="0" fontId="3" fillId="4" borderId="6" xfId="0" applyFont="1" applyFill="1" applyBorder="1"/>
    <xf numFmtId="44" fontId="1" fillId="0" borderId="0" xfId="0" applyNumberFormat="1" applyFont="1" applyAlignment="1">
      <alignment horizontal="center" vertical="top" wrapText="1"/>
    </xf>
    <xf numFmtId="0" fontId="18" fillId="0" borderId="6" xfId="0" applyFont="1" applyFill="1" applyBorder="1" applyAlignment="1">
      <alignment wrapText="1"/>
    </xf>
    <xf numFmtId="0" fontId="18" fillId="0" borderId="6" xfId="3" applyFont="1" applyFill="1" applyBorder="1" applyAlignment="1">
      <alignment wrapText="1"/>
    </xf>
    <xf numFmtId="44" fontId="1" fillId="0" borderId="0" xfId="0" applyNumberFormat="1" applyFont="1" applyAlignment="1">
      <alignment horizontal="center" vertical="top" wrapText="1"/>
    </xf>
    <xf numFmtId="0" fontId="1" fillId="0" borderId="6" xfId="3" applyFont="1" applyFill="1" applyBorder="1" applyAlignment="1">
      <alignment horizontal="left" wrapText="1"/>
    </xf>
    <xf numFmtId="0" fontId="3" fillId="0" borderId="6" xfId="3" applyFont="1" applyFill="1" applyBorder="1" applyAlignment="1"/>
    <xf numFmtId="44" fontId="3" fillId="0" borderId="6" xfId="0" applyNumberFormat="1" applyFont="1" applyFill="1" applyBorder="1" applyAlignment="1"/>
    <xf numFmtId="44" fontId="3" fillId="0" borderId="7" xfId="3" applyNumberFormat="1" applyFont="1" applyFill="1" applyBorder="1" applyAlignment="1"/>
    <xf numFmtId="10" fontId="3" fillId="0" borderId="6" xfId="3" applyNumberFormat="1" applyFont="1" applyFill="1" applyBorder="1" applyAlignment="1"/>
    <xf numFmtId="0" fontId="18" fillId="0" borderId="6" xfId="3" applyFont="1" applyFill="1" applyBorder="1" applyAlignment="1"/>
    <xf numFmtId="44" fontId="18" fillId="0" borderId="6" xfId="0" applyNumberFormat="1" applyFont="1" applyFill="1" applyBorder="1" applyAlignment="1"/>
    <xf numFmtId="44" fontId="18" fillId="0" borderId="7" xfId="3" applyNumberFormat="1" applyFont="1" applyFill="1" applyBorder="1" applyAlignment="1"/>
    <xf numFmtId="10" fontId="18" fillId="0" borderId="6" xfId="3" applyNumberFormat="1" applyFont="1" applyFill="1" applyBorder="1" applyAlignment="1"/>
    <xf numFmtId="0" fontId="3" fillId="0" borderId="6" xfId="0" applyFont="1" applyFill="1" applyBorder="1" applyAlignment="1"/>
    <xf numFmtId="44" fontId="3" fillId="0" borderId="7" xfId="0" applyNumberFormat="1" applyFont="1" applyFill="1" applyBorder="1" applyAlignment="1"/>
    <xf numFmtId="10" fontId="3" fillId="0" borderId="6" xfId="0" applyNumberFormat="1" applyFont="1" applyFill="1" applyBorder="1" applyAlignment="1"/>
    <xf numFmtId="0" fontId="3" fillId="0" borderId="6" xfId="0" applyFont="1" applyFill="1" applyBorder="1" applyAlignment="1">
      <alignment horizontal="center" wrapText="1"/>
    </xf>
    <xf numFmtId="44" fontId="3" fillId="0" borderId="6" xfId="0" applyNumberFormat="1" applyFont="1" applyFill="1" applyBorder="1" applyAlignment="1">
      <alignment wrapText="1"/>
    </xf>
    <xf numFmtId="0" fontId="0" fillId="0" borderId="6" xfId="0" applyFill="1" applyBorder="1" applyAlignment="1"/>
    <xf numFmtId="44" fontId="11" fillId="0" borderId="6" xfId="0" applyNumberFormat="1" applyFont="1" applyFill="1" applyBorder="1" applyAlignment="1"/>
    <xf numFmtId="44" fontId="7" fillId="0" borderId="7" xfId="3" applyNumberFormat="1" applyFont="1" applyBorder="1" applyAlignment="1">
      <alignment wrapText="1"/>
    </xf>
    <xf numFmtId="0" fontId="7" fillId="0" borderId="7" xfId="0" applyFont="1" applyBorder="1" applyAlignment="1">
      <alignment horizontal="left" wrapText="1"/>
    </xf>
    <xf numFmtId="164" fontId="7" fillId="0" borderId="7" xfId="6" applyNumberFormat="1" applyFont="1" applyBorder="1" applyAlignment="1">
      <alignment wrapText="1"/>
    </xf>
    <xf numFmtId="164" fontId="3" fillId="0" borderId="10" xfId="6" applyNumberFormat="1" applyFont="1" applyBorder="1" applyAlignment="1">
      <alignment wrapText="1"/>
    </xf>
    <xf numFmtId="164" fontId="7" fillId="0" borderId="10" xfId="6" applyNumberFormat="1" applyFont="1" applyBorder="1" applyAlignment="1">
      <alignment wrapText="1"/>
    </xf>
    <xf numFmtId="0" fontId="3" fillId="4" borderId="10" xfId="0" applyFont="1" applyFill="1" applyBorder="1"/>
    <xf numFmtId="0" fontId="3" fillId="4" borderId="11" xfId="0" applyFont="1" applyFill="1" applyBorder="1"/>
    <xf numFmtId="164" fontId="7" fillId="0" borderId="7" xfId="6" applyNumberFormat="1" applyFont="1" applyFill="1" applyBorder="1" applyAlignment="1">
      <alignment wrapText="1"/>
    </xf>
    <xf numFmtId="0" fontId="3" fillId="0" borderId="10" xfId="0" applyFont="1" applyFill="1" applyBorder="1" applyAlignment="1">
      <alignment horizontal="left" wrapText="1"/>
    </xf>
    <xf numFmtId="0" fontId="3" fillId="0" borderId="10" xfId="0" applyFont="1" applyFill="1" applyBorder="1"/>
    <xf numFmtId="164" fontId="7" fillId="0" borderId="10" xfId="6" applyNumberFormat="1" applyFont="1" applyFill="1" applyBorder="1" applyAlignment="1">
      <alignment wrapText="1"/>
    </xf>
    <xf numFmtId="164" fontId="7" fillId="0" borderId="7" xfId="6" applyNumberFormat="1" applyFont="1" applyFill="1" applyBorder="1"/>
    <xf numFmtId="164" fontId="7" fillId="0" borderId="10" xfId="6" applyNumberFormat="1" applyFont="1" applyFill="1" applyBorder="1"/>
    <xf numFmtId="0" fontId="7" fillId="0" borderId="10" xfId="0" applyFont="1" applyFill="1" applyBorder="1" applyAlignment="1">
      <alignment horizontal="left" wrapText="1"/>
    </xf>
    <xf numFmtId="0" fontId="3" fillId="0" borderId="6" xfId="0" applyFont="1" applyFill="1" applyBorder="1"/>
    <xf numFmtId="0" fontId="3" fillId="0" borderId="6" xfId="0" applyFont="1" applyFill="1" applyBorder="1" applyAlignment="1">
      <alignment horizontal="left" wrapText="1"/>
    </xf>
    <xf numFmtId="164" fontId="7" fillId="0" borderId="6" xfId="6" applyNumberFormat="1" applyFont="1" applyFill="1" applyBorder="1" applyAlignment="1">
      <alignment wrapText="1"/>
    </xf>
    <xf numFmtId="164" fontId="7" fillId="0" borderId="6" xfId="6" applyNumberFormat="1" applyFont="1" applyFill="1" applyBorder="1"/>
    <xf numFmtId="0" fontId="7" fillId="0" borderId="6" xfId="0" applyFont="1" applyFill="1" applyBorder="1"/>
    <xf numFmtId="0" fontId="3" fillId="0" borderId="6" xfId="0" applyFont="1" applyFill="1" applyBorder="1" applyAlignment="1">
      <alignment horizontal="left"/>
    </xf>
    <xf numFmtId="0" fontId="5" fillId="0" borderId="22" xfId="3" applyFont="1" applyBorder="1" applyAlignment="1">
      <alignment wrapText="1"/>
    </xf>
    <xf numFmtId="0" fontId="3" fillId="0" borderId="5" xfId="3" applyFont="1" applyBorder="1" applyAlignment="1">
      <alignment wrapText="1"/>
    </xf>
    <xf numFmtId="0" fontId="7" fillId="0" borderId="22" xfId="3" applyFont="1" applyBorder="1" applyAlignment="1">
      <alignment wrapText="1"/>
    </xf>
    <xf numFmtId="44" fontId="3" fillId="0" borderId="22" xfId="3" applyNumberFormat="1" applyFont="1" applyBorder="1" applyAlignment="1">
      <alignment wrapText="1"/>
    </xf>
    <xf numFmtId="10" fontId="3" fillId="0" borderId="22" xfId="3" applyNumberFormat="1" applyFont="1" applyFill="1" applyBorder="1" applyAlignment="1">
      <alignment wrapText="1"/>
    </xf>
    <xf numFmtId="0" fontId="7" fillId="2" borderId="29" xfId="0" applyFont="1" applyFill="1" applyBorder="1" applyAlignment="1">
      <alignment wrapText="1"/>
    </xf>
    <xf numFmtId="0" fontId="7" fillId="2" borderId="30" xfId="0" applyFont="1" applyFill="1" applyBorder="1" applyAlignment="1">
      <alignment wrapText="1"/>
    </xf>
    <xf numFmtId="0" fontId="7" fillId="2" borderId="31" xfId="0" applyFont="1" applyFill="1" applyBorder="1" applyAlignment="1">
      <alignment wrapText="1"/>
    </xf>
    <xf numFmtId="0" fontId="5" fillId="0" borderId="32" xfId="3" applyFont="1" applyBorder="1" applyAlignment="1">
      <alignment wrapText="1"/>
    </xf>
    <xf numFmtId="0" fontId="10" fillId="0" borderId="33" xfId="0" applyFont="1" applyBorder="1"/>
    <xf numFmtId="0" fontId="10" fillId="0" borderId="34" xfId="0" applyFont="1" applyBorder="1"/>
    <xf numFmtId="0" fontId="0" fillId="0" borderId="5" xfId="0" applyBorder="1" applyAlignment="1">
      <alignment horizontal="left" vertical="top" wrapText="1"/>
    </xf>
    <xf numFmtId="0" fontId="0" fillId="0" borderId="22" xfId="0" applyBorder="1" applyAlignment="1">
      <alignment horizontal="left" vertical="top" wrapText="1"/>
    </xf>
    <xf numFmtId="0" fontId="0" fillId="0" borderId="7" xfId="0" applyBorder="1" applyAlignment="1">
      <alignment horizontal="left" vertical="top" wrapText="1"/>
    </xf>
    <xf numFmtId="0" fontId="5" fillId="5" borderId="5" xfId="0" applyFont="1" applyFill="1" applyBorder="1" applyAlignment="1">
      <alignment horizontal="left" vertical="center" wrapText="1"/>
    </xf>
    <xf numFmtId="0" fontId="5" fillId="5" borderId="22" xfId="0" applyFont="1" applyFill="1" applyBorder="1" applyAlignment="1">
      <alignment horizontal="left" vertical="center" wrapText="1"/>
    </xf>
    <xf numFmtId="0" fontId="5" fillId="5" borderId="7" xfId="0" applyFont="1" applyFill="1" applyBorder="1" applyAlignment="1">
      <alignment horizontal="left" vertical="center" wrapText="1"/>
    </xf>
    <xf numFmtId="0" fontId="4" fillId="3" borderId="5" xfId="5" applyFont="1" applyFill="1" applyBorder="1" applyAlignment="1">
      <alignment horizontal="left"/>
    </xf>
    <xf numFmtId="0" fontId="4" fillId="3" borderId="22" xfId="5" applyFont="1" applyFill="1" applyBorder="1" applyAlignment="1">
      <alignment horizontal="left"/>
    </xf>
    <xf numFmtId="0" fontId="4" fillId="3" borderId="7" xfId="5" applyFont="1" applyFill="1" applyBorder="1" applyAlignment="1">
      <alignment horizontal="left"/>
    </xf>
    <xf numFmtId="0" fontId="4" fillId="3" borderId="19" xfId="3" applyFont="1" applyFill="1" applyBorder="1" applyAlignment="1">
      <alignment horizontal="left"/>
    </xf>
    <xf numFmtId="0" fontId="4" fillId="3" borderId="25" xfId="3" applyFont="1" applyFill="1" applyBorder="1" applyAlignment="1">
      <alignment horizontal="left"/>
    </xf>
    <xf numFmtId="0" fontId="4" fillId="3" borderId="18" xfId="3" applyFont="1" applyFill="1" applyBorder="1" applyAlignment="1">
      <alignment horizontal="left"/>
    </xf>
    <xf numFmtId="0" fontId="4" fillId="3" borderId="5" xfId="3" applyFont="1" applyFill="1" applyBorder="1" applyAlignment="1">
      <alignment horizontal="left"/>
    </xf>
    <xf numFmtId="0" fontId="4" fillId="3" borderId="22" xfId="3" applyFont="1" applyFill="1" applyBorder="1" applyAlignment="1">
      <alignment horizontal="left"/>
    </xf>
    <xf numFmtId="0" fontId="4" fillId="3" borderId="7" xfId="3" applyFont="1" applyFill="1" applyBorder="1" applyAlignment="1">
      <alignment horizontal="left"/>
    </xf>
    <xf numFmtId="0" fontId="1" fillId="3" borderId="22" xfId="3" applyFont="1" applyFill="1" applyBorder="1" applyAlignment="1">
      <alignment horizontal="left"/>
    </xf>
    <xf numFmtId="0" fontId="1" fillId="3" borderId="7" xfId="3" applyFont="1" applyFill="1" applyBorder="1" applyAlignment="1">
      <alignment horizontal="left"/>
    </xf>
    <xf numFmtId="0" fontId="4" fillId="3" borderId="5" xfId="3" applyFont="1" applyFill="1" applyBorder="1" applyAlignment="1">
      <alignment horizontal="center"/>
    </xf>
    <xf numFmtId="0" fontId="4" fillId="3" borderId="22" xfId="3" applyFont="1" applyFill="1" applyBorder="1" applyAlignment="1">
      <alignment horizontal="center"/>
    </xf>
    <xf numFmtId="0" fontId="1" fillId="3" borderId="22" xfId="3" applyFill="1" applyBorder="1" applyAlignment="1"/>
    <xf numFmtId="0" fontId="1" fillId="3" borderId="7" xfId="3" applyFill="1" applyBorder="1" applyAlignment="1"/>
    <xf numFmtId="0" fontId="4" fillId="3" borderId="5" xfId="4" applyFont="1" applyFill="1" applyBorder="1" applyAlignment="1">
      <alignment horizontal="left"/>
    </xf>
    <xf numFmtId="0" fontId="4" fillId="3" borderId="22" xfId="4" applyFont="1" applyFill="1" applyBorder="1" applyAlignment="1">
      <alignment horizontal="left"/>
    </xf>
    <xf numFmtId="0" fontId="6" fillId="3" borderId="22" xfId="4" applyFill="1" applyBorder="1" applyAlignment="1">
      <alignment horizontal="left"/>
    </xf>
    <xf numFmtId="0" fontId="6" fillId="3" borderId="7" xfId="4" applyFill="1" applyBorder="1" applyAlignment="1">
      <alignment horizontal="left"/>
    </xf>
    <xf numFmtId="0" fontId="4" fillId="3" borderId="19" xfId="0" applyFont="1" applyFill="1" applyBorder="1" applyAlignment="1">
      <alignment horizontal="left"/>
    </xf>
    <xf numFmtId="0" fontId="4" fillId="3" borderId="25" xfId="0" applyFont="1" applyFill="1" applyBorder="1" applyAlignment="1">
      <alignment horizontal="left"/>
    </xf>
    <xf numFmtId="0" fontId="4" fillId="3" borderId="18" xfId="0" applyFont="1" applyFill="1" applyBorder="1" applyAlignment="1">
      <alignment horizontal="left"/>
    </xf>
    <xf numFmtId="0" fontId="1" fillId="3" borderId="22" xfId="3" applyFill="1" applyBorder="1" applyAlignment="1">
      <alignment horizontal="left"/>
    </xf>
    <xf numFmtId="0" fontId="1" fillId="3" borderId="7" xfId="3" applyFill="1" applyBorder="1" applyAlignment="1">
      <alignment horizontal="left"/>
    </xf>
  </cellXfs>
  <cellStyles count="8">
    <cellStyle name="Bad" xfId="7" builtinId="27"/>
    <cellStyle name="Currency" xfId="6" builtinId="4"/>
    <cellStyle name="Currency 2" xfId="1" xr:uid="{00000000-0005-0000-0000-000003000000}"/>
    <cellStyle name="Hyperlink" xfId="2" builtinId="8"/>
    <cellStyle name="Normal" xfId="0" builtinId="0"/>
    <cellStyle name="Normal 2" xfId="3" xr:uid="{00000000-0005-0000-0000-000006000000}"/>
    <cellStyle name="Normal 2 2" xfId="4" xr:uid="{00000000-0005-0000-0000-000007000000}"/>
    <cellStyle name="Normal 3" xfId="5"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stewart@bigbelly.com" TargetMode="External"/><Relationship Id="rId2" Type="http://schemas.openxmlformats.org/officeDocument/2006/relationships/hyperlink" Target="mailto:doug@ecovisionenvironmental.com" TargetMode="External"/><Relationship Id="rId1" Type="http://schemas.openxmlformats.org/officeDocument/2006/relationships/hyperlink" Target="http://www.bigbellysolar.com/" TargetMode="External"/><Relationship Id="rId6" Type="http://schemas.openxmlformats.org/officeDocument/2006/relationships/printerSettings" Target="../printerSettings/printerSettings1.bin"/><Relationship Id="rId5" Type="http://schemas.openxmlformats.org/officeDocument/2006/relationships/hyperlink" Target="mailto:mjenkins@wastequip.com" TargetMode="External"/><Relationship Id="rId4" Type="http://schemas.openxmlformats.org/officeDocument/2006/relationships/hyperlink" Target="mailto:Jim3@gogreensolutionsin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workbookViewId="0"/>
  </sheetViews>
  <sheetFormatPr baseColWidth="10" defaultColWidth="8.83203125" defaultRowHeight="15" x14ac:dyDescent="0.2"/>
  <cols>
    <col min="1" max="1" width="35.83203125" customWidth="1"/>
    <col min="2" max="2" width="16" customWidth="1"/>
    <col min="3" max="3" width="35.33203125" customWidth="1"/>
    <col min="4" max="4" width="14.5" customWidth="1"/>
    <col min="5" max="5" width="14.33203125" customWidth="1"/>
    <col min="6" max="6" width="29.1640625" customWidth="1"/>
    <col min="25" max="25" width="10.83203125" customWidth="1"/>
  </cols>
  <sheetData>
    <row r="1" spans="1:25" s="118" customFormat="1" x14ac:dyDescent="0.2">
      <c r="A1" s="117" t="s">
        <v>474</v>
      </c>
      <c r="G1" s="119"/>
    </row>
    <row r="2" spans="1:25" s="109" customFormat="1" ht="61.75" customHeight="1" x14ac:dyDescent="0.2">
      <c r="A2" s="240" t="s">
        <v>473</v>
      </c>
      <c r="B2" s="241"/>
      <c r="C2" s="241"/>
      <c r="D2" s="241"/>
      <c r="E2" s="241"/>
      <c r="F2" s="241"/>
      <c r="G2" s="242"/>
    </row>
    <row r="3" spans="1:25" s="123" customFormat="1" ht="17.25" customHeight="1" x14ac:dyDescent="0.2">
      <c r="A3" s="120" t="s">
        <v>280</v>
      </c>
      <c r="B3" s="121"/>
      <c r="C3" s="121"/>
      <c r="D3" s="121"/>
      <c r="E3" s="121"/>
      <c r="F3" s="121"/>
      <c r="G3" s="122"/>
    </row>
    <row r="4" spans="1:25" s="109" customFormat="1" ht="35.25" customHeight="1" x14ac:dyDescent="0.2">
      <c r="A4" s="240" t="s">
        <v>291</v>
      </c>
      <c r="B4" s="241"/>
      <c r="C4" s="241"/>
      <c r="D4" s="241"/>
      <c r="E4" s="241"/>
      <c r="F4" s="241"/>
      <c r="G4" s="242"/>
    </row>
    <row r="5" spans="1:25" s="116" customFormat="1" ht="25.5" customHeight="1" x14ac:dyDescent="0.2">
      <c r="A5" s="115" t="s">
        <v>281</v>
      </c>
      <c r="B5" s="115" t="s">
        <v>258</v>
      </c>
      <c r="C5" s="115" t="s">
        <v>282</v>
      </c>
      <c r="D5" s="115" t="s">
        <v>283</v>
      </c>
      <c r="E5" s="115" t="s">
        <v>284</v>
      </c>
      <c r="F5" s="115" t="s">
        <v>285</v>
      </c>
      <c r="G5" s="243" t="s">
        <v>276</v>
      </c>
      <c r="H5" s="244"/>
      <c r="I5" s="244"/>
      <c r="J5" s="244"/>
      <c r="K5" s="244"/>
      <c r="L5" s="244"/>
      <c r="M5" s="244"/>
      <c r="N5" s="244"/>
      <c r="O5" s="244"/>
      <c r="P5" s="244"/>
      <c r="Q5" s="244"/>
      <c r="R5" s="244"/>
      <c r="S5" s="244"/>
      <c r="T5" s="244"/>
      <c r="U5" s="244"/>
      <c r="V5" s="244"/>
      <c r="W5" s="244"/>
      <c r="X5" s="244"/>
      <c r="Y5" s="245"/>
    </row>
    <row r="6" spans="1:25" x14ac:dyDescent="0.2">
      <c r="A6" s="101" t="s">
        <v>259</v>
      </c>
      <c r="B6" s="102" t="s">
        <v>464</v>
      </c>
      <c r="C6" s="124" t="s">
        <v>467</v>
      </c>
      <c r="D6" s="103" t="s">
        <v>465</v>
      </c>
      <c r="E6" s="104" t="s">
        <v>292</v>
      </c>
      <c r="F6" s="110" t="s">
        <v>260</v>
      </c>
      <c r="G6" s="111" t="s">
        <v>277</v>
      </c>
      <c r="H6" s="112"/>
      <c r="I6" s="112"/>
      <c r="J6" s="112"/>
      <c r="K6" s="112"/>
      <c r="L6" s="112"/>
      <c r="M6" s="112"/>
      <c r="N6" s="112"/>
      <c r="O6" s="112"/>
      <c r="P6" s="112"/>
      <c r="Q6" s="112"/>
      <c r="R6" s="112"/>
      <c r="S6" s="112"/>
      <c r="T6" s="112"/>
      <c r="U6" s="112"/>
      <c r="V6" s="112"/>
      <c r="W6" s="112"/>
      <c r="X6" s="112"/>
      <c r="Y6" s="113"/>
    </row>
    <row r="7" spans="1:25" x14ac:dyDescent="0.2">
      <c r="A7" s="100" t="s">
        <v>85</v>
      </c>
      <c r="B7" s="105" t="s">
        <v>264</v>
      </c>
      <c r="C7" s="124" t="s">
        <v>263</v>
      </c>
      <c r="D7" s="103" t="s">
        <v>262</v>
      </c>
      <c r="E7" s="104" t="s">
        <v>265</v>
      </c>
      <c r="F7" s="110" t="s">
        <v>261</v>
      </c>
      <c r="G7" s="111" t="s">
        <v>278</v>
      </c>
      <c r="H7" s="112"/>
      <c r="I7" s="112"/>
      <c r="J7" s="112"/>
      <c r="K7" s="112"/>
      <c r="L7" s="112"/>
      <c r="M7" s="112"/>
      <c r="N7" s="112"/>
      <c r="O7" s="112"/>
      <c r="P7" s="112"/>
      <c r="Q7" s="112"/>
      <c r="R7" s="112"/>
      <c r="S7" s="112"/>
      <c r="T7" s="112"/>
      <c r="U7" s="112"/>
      <c r="V7" s="112"/>
      <c r="W7" s="112"/>
      <c r="X7" s="112"/>
      <c r="Y7" s="113"/>
    </row>
    <row r="8" spans="1:25" x14ac:dyDescent="0.2">
      <c r="A8" s="101" t="s">
        <v>266</v>
      </c>
      <c r="B8" s="106" t="s">
        <v>269</v>
      </c>
      <c r="C8" s="124" t="s">
        <v>270</v>
      </c>
      <c r="D8" s="103" t="s">
        <v>268</v>
      </c>
      <c r="E8" s="104" t="s">
        <v>271</v>
      </c>
      <c r="F8" s="110" t="s">
        <v>267</v>
      </c>
      <c r="G8" s="114" t="s">
        <v>383</v>
      </c>
      <c r="H8" s="112"/>
      <c r="I8" s="112"/>
      <c r="J8" s="112"/>
      <c r="K8" s="112"/>
      <c r="L8" s="112"/>
      <c r="M8" s="112"/>
      <c r="N8" s="112"/>
      <c r="O8" s="112"/>
      <c r="P8" s="112"/>
      <c r="Q8" s="112"/>
      <c r="R8" s="112"/>
      <c r="S8" s="112"/>
      <c r="T8" s="112"/>
      <c r="U8" s="112"/>
      <c r="V8" s="112"/>
      <c r="W8" s="112"/>
      <c r="X8" s="112"/>
      <c r="Y8" s="113"/>
    </row>
    <row r="9" spans="1:25" ht="28" x14ac:dyDescent="0.2">
      <c r="A9" s="101" t="s">
        <v>272</v>
      </c>
      <c r="B9" s="105" t="s">
        <v>275</v>
      </c>
      <c r="C9" s="125" t="s">
        <v>274</v>
      </c>
      <c r="D9" s="103" t="s">
        <v>298</v>
      </c>
      <c r="E9" s="107" t="s">
        <v>466</v>
      </c>
      <c r="F9" s="110" t="s">
        <v>273</v>
      </c>
      <c r="G9" s="111" t="s">
        <v>384</v>
      </c>
      <c r="H9" s="112"/>
      <c r="I9" s="112"/>
      <c r="J9" s="112"/>
      <c r="K9" s="112"/>
      <c r="L9" s="112"/>
      <c r="M9" s="112"/>
      <c r="N9" s="112"/>
      <c r="O9" s="112"/>
      <c r="P9" s="112"/>
      <c r="Q9" s="112"/>
      <c r="R9" s="112"/>
      <c r="S9" s="112"/>
      <c r="T9" s="112"/>
      <c r="U9" s="112"/>
      <c r="V9" s="112"/>
      <c r="W9" s="112"/>
      <c r="X9" s="112"/>
      <c r="Y9" s="113"/>
    </row>
  </sheetData>
  <mergeCells count="3">
    <mergeCell ref="A2:G2"/>
    <mergeCell ref="A4:G4"/>
    <mergeCell ref="G5:Y5"/>
  </mergeCells>
  <hyperlinks>
    <hyperlink ref="F6" r:id="rId1" xr:uid="{00000000-0004-0000-0000-000001000000}"/>
    <hyperlink ref="C7" r:id="rId2" xr:uid="{00000000-0004-0000-0000-000005000000}"/>
    <hyperlink ref="C6" r:id="rId3" xr:uid="{00000000-0004-0000-0000-000007000000}"/>
    <hyperlink ref="C8" r:id="rId4" xr:uid="{00000000-0004-0000-0000-00000D000000}"/>
    <hyperlink ref="C9" r:id="rId5" xr:uid="{00000000-0004-0000-0000-00000E000000}"/>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5"/>
  <sheetViews>
    <sheetView topLeftCell="A13" zoomScaleNormal="100" workbookViewId="0">
      <selection activeCell="B35" sqref="B35"/>
    </sheetView>
  </sheetViews>
  <sheetFormatPr baseColWidth="10" defaultColWidth="8.83203125" defaultRowHeight="15" x14ac:dyDescent="0.2"/>
  <cols>
    <col min="1" max="1" width="22" customWidth="1"/>
    <col min="3" max="3" width="23.33203125" customWidth="1"/>
    <col min="7" max="7" width="10.5" customWidth="1"/>
  </cols>
  <sheetData>
    <row r="1" spans="1:16" ht="20" x14ac:dyDescent="0.2">
      <c r="A1" s="1" t="s">
        <v>235</v>
      </c>
      <c r="B1" s="27"/>
      <c r="C1" s="27"/>
      <c r="D1" s="27"/>
      <c r="E1" s="27"/>
      <c r="F1" s="27"/>
      <c r="G1" s="27"/>
      <c r="H1" s="27"/>
      <c r="I1" s="27"/>
      <c r="J1" s="2"/>
      <c r="K1" s="2"/>
    </row>
    <row r="2" spans="1:16" x14ac:dyDescent="0.2">
      <c r="A2" s="10" t="s">
        <v>210</v>
      </c>
      <c r="B2" s="10"/>
      <c r="C2" s="10"/>
      <c r="D2" s="10"/>
      <c r="E2" s="10"/>
      <c r="F2" s="10"/>
      <c r="G2" s="10"/>
      <c r="H2" s="10"/>
      <c r="I2" s="10"/>
    </row>
    <row r="3" spans="1:16" x14ac:dyDescent="0.2">
      <c r="A3" t="s">
        <v>286</v>
      </c>
    </row>
    <row r="4" spans="1:16" ht="16" thickBot="1" x14ac:dyDescent="0.25">
      <c r="A4" s="8" t="s">
        <v>1</v>
      </c>
      <c r="B4" s="246" t="s">
        <v>15</v>
      </c>
      <c r="C4" s="247"/>
      <c r="D4" s="247"/>
      <c r="E4" s="247"/>
      <c r="F4" s="247"/>
      <c r="G4" s="247"/>
      <c r="H4" s="248"/>
    </row>
    <row r="5" spans="1:16" ht="61" x14ac:dyDescent="0.2">
      <c r="A5" s="11" t="s">
        <v>4</v>
      </c>
      <c r="B5" s="12" t="s">
        <v>3</v>
      </c>
      <c r="C5" s="13" t="s">
        <v>4</v>
      </c>
      <c r="D5" s="13" t="s">
        <v>5</v>
      </c>
      <c r="E5" s="13" t="s">
        <v>6</v>
      </c>
      <c r="F5" s="13" t="s">
        <v>220</v>
      </c>
      <c r="G5" s="13" t="s">
        <v>221</v>
      </c>
      <c r="H5" s="14" t="s">
        <v>222</v>
      </c>
      <c r="I5" s="13" t="s">
        <v>223</v>
      </c>
      <c r="J5" s="13" t="s">
        <v>18</v>
      </c>
      <c r="K5" s="13" t="s">
        <v>224</v>
      </c>
      <c r="L5" s="12" t="s">
        <v>7</v>
      </c>
      <c r="M5" s="12" t="s">
        <v>8</v>
      </c>
      <c r="N5" s="15" t="s">
        <v>9</v>
      </c>
    </row>
    <row r="6" spans="1:16" x14ac:dyDescent="0.2">
      <c r="A6" s="16" t="s">
        <v>469</v>
      </c>
      <c r="B6" s="21"/>
      <c r="C6" s="17"/>
      <c r="D6" s="61"/>
      <c r="E6" s="61"/>
      <c r="F6" s="61"/>
      <c r="G6" s="62"/>
      <c r="H6" s="62"/>
      <c r="I6" s="62"/>
      <c r="J6" s="62"/>
      <c r="K6" s="62"/>
      <c r="L6" s="63"/>
      <c r="M6" s="63"/>
      <c r="N6" s="64"/>
    </row>
    <row r="8" spans="1:16" ht="16" thickBot="1" x14ac:dyDescent="0.25">
      <c r="A8" s="34" t="s">
        <v>1</v>
      </c>
      <c r="B8" s="252" t="s">
        <v>279</v>
      </c>
      <c r="C8" s="253"/>
      <c r="D8" s="253"/>
      <c r="E8" s="268"/>
      <c r="F8" s="268"/>
      <c r="G8" s="268"/>
      <c r="H8" s="268"/>
      <c r="I8" s="268"/>
      <c r="J8" s="268"/>
      <c r="K8" s="268"/>
      <c r="L8" s="269"/>
    </row>
    <row r="9" spans="1:16" ht="61" x14ac:dyDescent="0.2">
      <c r="A9" s="11" t="s">
        <v>4</v>
      </c>
      <c r="B9" s="12" t="s">
        <v>3</v>
      </c>
      <c r="C9" s="13" t="s">
        <v>4</v>
      </c>
      <c r="D9" s="13" t="s">
        <v>5</v>
      </c>
      <c r="E9" s="13" t="s">
        <v>6</v>
      </c>
      <c r="F9" s="13" t="s">
        <v>220</v>
      </c>
      <c r="G9" s="13" t="s">
        <v>221</v>
      </c>
      <c r="H9" s="14" t="s">
        <v>222</v>
      </c>
      <c r="I9" s="13" t="s">
        <v>223</v>
      </c>
      <c r="J9" s="13" t="s">
        <v>18</v>
      </c>
      <c r="K9" s="13" t="s">
        <v>224</v>
      </c>
      <c r="L9" s="12" t="s">
        <v>7</v>
      </c>
      <c r="M9" s="12" t="s">
        <v>8</v>
      </c>
      <c r="N9" s="15" t="s">
        <v>9</v>
      </c>
    </row>
    <row r="10" spans="1:16" x14ac:dyDescent="0.2">
      <c r="A10" s="16" t="s">
        <v>225</v>
      </c>
      <c r="B10" s="59" t="s">
        <v>66</v>
      </c>
      <c r="C10" s="60" t="s">
        <v>236</v>
      </c>
      <c r="D10" s="61" t="s">
        <v>237</v>
      </c>
      <c r="E10" s="61" t="s">
        <v>238</v>
      </c>
      <c r="F10" s="61">
        <v>2</v>
      </c>
      <c r="G10" s="62">
        <v>7.99</v>
      </c>
      <c r="H10" s="62">
        <v>6.99</v>
      </c>
      <c r="I10" s="62">
        <v>5.75</v>
      </c>
      <c r="J10" s="62">
        <v>4.99</v>
      </c>
      <c r="K10" s="62">
        <v>4.95</v>
      </c>
      <c r="L10" s="63">
        <v>0.7</v>
      </c>
      <c r="M10" s="63">
        <v>0.7</v>
      </c>
      <c r="N10" s="64" t="s">
        <v>21</v>
      </c>
    </row>
    <row r="11" spans="1:16" ht="43" x14ac:dyDescent="0.2">
      <c r="A11" s="108" t="s">
        <v>43</v>
      </c>
      <c r="B11" s="59" t="s">
        <v>239</v>
      </c>
      <c r="C11" s="60"/>
      <c r="D11" s="61"/>
      <c r="E11" s="61"/>
      <c r="F11" s="61"/>
      <c r="G11" s="62" t="s">
        <v>13</v>
      </c>
      <c r="H11" s="62" t="s">
        <v>13</v>
      </c>
      <c r="I11" s="62" t="s">
        <v>13</v>
      </c>
      <c r="J11" s="62" t="s">
        <v>13</v>
      </c>
      <c r="K11" s="62">
        <v>0.15</v>
      </c>
      <c r="L11" s="63"/>
      <c r="M11" s="63"/>
      <c r="N11" s="64"/>
    </row>
    <row r="12" spans="1:16" ht="29" x14ac:dyDescent="0.2">
      <c r="A12" s="57" t="s">
        <v>20</v>
      </c>
      <c r="B12" s="69">
        <v>200</v>
      </c>
      <c r="C12" s="60"/>
      <c r="D12" s="61"/>
      <c r="E12" s="61"/>
      <c r="F12" s="61"/>
      <c r="G12" s="62"/>
      <c r="H12" s="62"/>
      <c r="I12" s="62"/>
      <c r="J12" s="62"/>
      <c r="K12" s="62"/>
      <c r="L12" s="63"/>
      <c r="M12" s="63"/>
      <c r="N12" s="64"/>
    </row>
    <row r="13" spans="1:16" ht="43" x14ac:dyDescent="0.2">
      <c r="A13" s="58" t="s">
        <v>226</v>
      </c>
      <c r="B13" s="71">
        <v>1</v>
      </c>
      <c r="C13" s="59"/>
      <c r="D13" s="59"/>
      <c r="E13" s="59"/>
      <c r="F13" s="59"/>
      <c r="G13" s="72"/>
      <c r="H13" s="72"/>
      <c r="I13" s="72"/>
      <c r="J13" s="72"/>
      <c r="K13" s="72"/>
      <c r="L13" s="63"/>
      <c r="M13" s="63"/>
      <c r="N13" s="59"/>
    </row>
    <row r="15" spans="1:16" ht="16" thickBot="1" x14ac:dyDescent="0.25">
      <c r="A15" s="8" t="s">
        <v>1</v>
      </c>
      <c r="B15" s="246" t="s">
        <v>96</v>
      </c>
      <c r="C15" s="247"/>
      <c r="D15" s="247"/>
      <c r="E15" s="247"/>
      <c r="F15" s="247"/>
      <c r="G15" s="247"/>
      <c r="H15" s="248"/>
    </row>
    <row r="16" spans="1:16" ht="61" x14ac:dyDescent="0.2">
      <c r="A16" s="11" t="s">
        <v>4</v>
      </c>
      <c r="B16" s="12" t="s">
        <v>3</v>
      </c>
      <c r="C16" s="13" t="s">
        <v>4</v>
      </c>
      <c r="D16" s="13" t="s">
        <v>5</v>
      </c>
      <c r="E16" s="13" t="s">
        <v>6</v>
      </c>
      <c r="F16" s="13" t="s">
        <v>220</v>
      </c>
      <c r="G16" s="13" t="s">
        <v>221</v>
      </c>
      <c r="H16" s="14" t="s">
        <v>222</v>
      </c>
      <c r="I16" s="13" t="s">
        <v>223</v>
      </c>
      <c r="J16" s="13" t="s">
        <v>18</v>
      </c>
      <c r="K16" s="13" t="s">
        <v>224</v>
      </c>
      <c r="L16" s="12" t="s">
        <v>7</v>
      </c>
      <c r="M16" s="12" t="s">
        <v>8</v>
      </c>
      <c r="N16" s="77" t="s">
        <v>9</v>
      </c>
      <c r="O16" s="7" t="s">
        <v>10</v>
      </c>
      <c r="P16" s="25" t="s">
        <v>11</v>
      </c>
    </row>
    <row r="17" spans="1:16" x14ac:dyDescent="0.2">
      <c r="A17" s="16" t="s">
        <v>225</v>
      </c>
      <c r="B17" s="59" t="s">
        <v>240</v>
      </c>
      <c r="C17" s="60" t="s">
        <v>241</v>
      </c>
      <c r="D17" s="61" t="s">
        <v>242</v>
      </c>
      <c r="E17" s="61"/>
      <c r="F17" s="61">
        <v>1</v>
      </c>
      <c r="G17" s="62">
        <v>29.99</v>
      </c>
      <c r="H17" s="62">
        <v>29.5</v>
      </c>
      <c r="I17" s="62">
        <v>28.5</v>
      </c>
      <c r="J17" s="62">
        <v>27.5</v>
      </c>
      <c r="K17" s="62">
        <v>25.5</v>
      </c>
      <c r="L17" s="63"/>
      <c r="M17" s="63"/>
      <c r="N17" s="59">
        <v>15</v>
      </c>
      <c r="O17" s="9">
        <v>2.95</v>
      </c>
      <c r="P17" s="26">
        <v>17280</v>
      </c>
    </row>
    <row r="18" spans="1:16" x14ac:dyDescent="0.2">
      <c r="A18" s="16" t="s">
        <v>225</v>
      </c>
      <c r="B18" s="59" t="s">
        <v>240</v>
      </c>
      <c r="C18" s="60" t="s">
        <v>243</v>
      </c>
      <c r="D18" s="61" t="s">
        <v>244</v>
      </c>
      <c r="E18" s="61"/>
      <c r="F18" s="61">
        <v>1.3</v>
      </c>
      <c r="G18" s="62">
        <v>28.99</v>
      </c>
      <c r="H18" s="62">
        <v>28.5</v>
      </c>
      <c r="I18" s="62">
        <v>27.5</v>
      </c>
      <c r="J18" s="62">
        <v>26.5</v>
      </c>
      <c r="K18" s="62">
        <v>24.5</v>
      </c>
      <c r="L18" s="63"/>
      <c r="M18" s="63">
        <v>0.93</v>
      </c>
      <c r="N18" s="59">
        <v>15</v>
      </c>
      <c r="O18" s="9">
        <v>0.11</v>
      </c>
      <c r="P18" s="26"/>
    </row>
    <row r="19" spans="1:16" x14ac:dyDescent="0.2">
      <c r="A19" s="16" t="s">
        <v>225</v>
      </c>
      <c r="B19" s="59" t="s">
        <v>240</v>
      </c>
      <c r="C19" s="60" t="s">
        <v>290</v>
      </c>
      <c r="D19" s="61" t="s">
        <v>245</v>
      </c>
      <c r="E19" s="61"/>
      <c r="F19" s="61">
        <v>1.3</v>
      </c>
      <c r="G19" s="62">
        <v>28.99</v>
      </c>
      <c r="H19" s="62">
        <v>28.5</v>
      </c>
      <c r="I19" s="62">
        <v>27.5</v>
      </c>
      <c r="J19" s="62">
        <v>26.5</v>
      </c>
      <c r="K19" s="62">
        <v>24.5</v>
      </c>
      <c r="L19" s="63"/>
      <c r="M19" s="63">
        <v>0.93</v>
      </c>
      <c r="N19" s="59"/>
      <c r="O19" s="68"/>
      <c r="P19" s="56"/>
    </row>
    <row r="20" spans="1:16" x14ac:dyDescent="0.2">
      <c r="A20" s="16" t="s">
        <v>225</v>
      </c>
      <c r="B20" s="59" t="s">
        <v>246</v>
      </c>
      <c r="C20" s="60" t="s">
        <v>247</v>
      </c>
      <c r="D20" s="61" t="s">
        <v>248</v>
      </c>
      <c r="E20" s="61"/>
      <c r="F20" s="61">
        <v>1.5</v>
      </c>
      <c r="G20" s="62" t="s">
        <v>249</v>
      </c>
      <c r="H20" s="62">
        <v>25.5</v>
      </c>
      <c r="I20" s="62">
        <v>23.5</v>
      </c>
      <c r="J20" s="62">
        <v>21.5</v>
      </c>
      <c r="K20" s="62">
        <v>19.95</v>
      </c>
      <c r="L20" s="63"/>
      <c r="M20" s="63">
        <v>1</v>
      </c>
      <c r="N20" s="59">
        <v>15</v>
      </c>
      <c r="O20" s="70"/>
      <c r="P20" s="56"/>
    </row>
    <row r="22" spans="1:16" ht="16" thickBot="1" x14ac:dyDescent="0.25">
      <c r="A22" s="6" t="s">
        <v>1</v>
      </c>
      <c r="B22" s="249" t="s">
        <v>16</v>
      </c>
      <c r="C22" s="250"/>
      <c r="D22" s="250"/>
      <c r="E22" s="250"/>
      <c r="F22" s="250"/>
      <c r="G22" s="250"/>
      <c r="H22" s="251"/>
    </row>
    <row r="23" spans="1:16" ht="61" x14ac:dyDescent="0.2">
      <c r="A23" s="11" t="s">
        <v>4</v>
      </c>
      <c r="B23" s="12" t="s">
        <v>3</v>
      </c>
      <c r="C23" s="13" t="s">
        <v>4</v>
      </c>
      <c r="D23" s="13" t="s">
        <v>5</v>
      </c>
      <c r="E23" s="13" t="s">
        <v>6</v>
      </c>
      <c r="F23" s="13" t="s">
        <v>220</v>
      </c>
      <c r="G23" s="13" t="s">
        <v>221</v>
      </c>
      <c r="H23" s="14" t="s">
        <v>222</v>
      </c>
      <c r="I23" s="13" t="s">
        <v>223</v>
      </c>
      <c r="J23" s="13" t="s">
        <v>18</v>
      </c>
      <c r="K23" s="13" t="s">
        <v>224</v>
      </c>
      <c r="L23" s="12" t="s">
        <v>7</v>
      </c>
      <c r="M23" s="12" t="s">
        <v>8</v>
      </c>
      <c r="N23" s="15" t="s">
        <v>9</v>
      </c>
      <c r="O23" s="73"/>
      <c r="P23" s="74"/>
    </row>
    <row r="24" spans="1:16" x14ac:dyDescent="0.2">
      <c r="A24" s="16" t="s">
        <v>470</v>
      </c>
      <c r="B24" s="59"/>
      <c r="C24" s="60"/>
      <c r="D24" s="61"/>
      <c r="E24" s="61"/>
      <c r="F24" s="61"/>
      <c r="G24" s="62"/>
      <c r="H24" s="62"/>
      <c r="I24" s="62"/>
      <c r="J24" s="62"/>
      <c r="K24" s="62"/>
      <c r="L24" s="63"/>
      <c r="M24" s="63"/>
      <c r="N24" s="64"/>
      <c r="O24" s="75"/>
      <c r="P24" s="76"/>
    </row>
    <row r="25" spans="1:16" x14ac:dyDescent="0.2">
      <c r="O25" s="75"/>
      <c r="P25" s="76"/>
    </row>
  </sheetData>
  <mergeCells count="4">
    <mergeCell ref="B4:H4"/>
    <mergeCell ref="B8:L8"/>
    <mergeCell ref="B15:H15"/>
    <mergeCell ref="B22:H2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9"/>
  <sheetViews>
    <sheetView topLeftCell="A7" workbookViewId="0">
      <selection activeCell="A10" sqref="A10"/>
    </sheetView>
  </sheetViews>
  <sheetFormatPr baseColWidth="10" defaultColWidth="8.83203125" defaultRowHeight="15" x14ac:dyDescent="0.2"/>
  <cols>
    <col min="1" max="1" width="22" customWidth="1"/>
  </cols>
  <sheetData>
    <row r="1" spans="1:15" ht="20" x14ac:dyDescent="0.2">
      <c r="A1" s="1" t="s">
        <v>250</v>
      </c>
      <c r="B1" s="27"/>
      <c r="C1" s="27"/>
      <c r="D1" s="27"/>
      <c r="E1" s="27"/>
      <c r="F1" s="27"/>
      <c r="G1" s="27"/>
      <c r="H1" s="27"/>
      <c r="I1" s="27"/>
    </row>
    <row r="2" spans="1:15" x14ac:dyDescent="0.2">
      <c r="A2" s="10" t="s">
        <v>0</v>
      </c>
      <c r="B2" s="10"/>
      <c r="C2" s="10"/>
      <c r="D2" s="10"/>
      <c r="E2" s="10"/>
      <c r="F2" s="10"/>
      <c r="G2" s="10"/>
      <c r="H2" s="10"/>
      <c r="I2" s="10"/>
    </row>
    <row r="3" spans="1:15" x14ac:dyDescent="0.2">
      <c r="A3" t="s">
        <v>286</v>
      </c>
    </row>
    <row r="4" spans="1:15" ht="16" thickBot="1" x14ac:dyDescent="0.25">
      <c r="A4" s="34" t="s">
        <v>1</v>
      </c>
      <c r="B4" s="252" t="s">
        <v>279</v>
      </c>
      <c r="C4" s="253"/>
      <c r="D4" s="253"/>
      <c r="E4" s="268"/>
      <c r="F4" s="268"/>
      <c r="G4" s="268"/>
      <c r="H4" s="268"/>
      <c r="I4" s="268"/>
      <c r="J4" s="268"/>
      <c r="K4" s="268"/>
      <c r="L4" s="269"/>
    </row>
    <row r="5" spans="1:15" ht="61" x14ac:dyDescent="0.2">
      <c r="A5" s="11" t="s">
        <v>4</v>
      </c>
      <c r="B5" s="12" t="s">
        <v>3</v>
      </c>
      <c r="C5" s="13" t="s">
        <v>4</v>
      </c>
      <c r="D5" s="13" t="s">
        <v>5</v>
      </c>
      <c r="E5" s="13" t="s">
        <v>6</v>
      </c>
      <c r="F5" s="13" t="s">
        <v>60</v>
      </c>
      <c r="G5" s="13" t="s">
        <v>61</v>
      </c>
      <c r="H5" s="13" t="s">
        <v>62</v>
      </c>
      <c r="I5" s="13" t="s">
        <v>63</v>
      </c>
      <c r="J5" s="13" t="s">
        <v>64</v>
      </c>
      <c r="K5" s="12" t="s">
        <v>7</v>
      </c>
      <c r="L5" s="12" t="s">
        <v>8</v>
      </c>
      <c r="M5" s="78" t="s">
        <v>9</v>
      </c>
      <c r="N5" s="7" t="s">
        <v>10</v>
      </c>
      <c r="O5" s="25" t="s">
        <v>11</v>
      </c>
    </row>
    <row r="6" spans="1:15" x14ac:dyDescent="0.2">
      <c r="A6" s="16" t="s">
        <v>65</v>
      </c>
      <c r="B6" s="17" t="s">
        <v>66</v>
      </c>
      <c r="C6" s="17" t="s">
        <v>67</v>
      </c>
      <c r="D6" s="17" t="s">
        <v>68</v>
      </c>
      <c r="E6" s="17" t="s">
        <v>12</v>
      </c>
      <c r="F6" s="79">
        <v>75</v>
      </c>
      <c r="G6" s="79">
        <v>65</v>
      </c>
      <c r="H6" s="79">
        <v>55</v>
      </c>
      <c r="I6" s="79">
        <v>50</v>
      </c>
      <c r="J6" s="79">
        <v>45</v>
      </c>
      <c r="K6" s="80">
        <v>0.5</v>
      </c>
      <c r="L6" s="81">
        <v>0.5</v>
      </c>
      <c r="M6" s="82" t="s">
        <v>21</v>
      </c>
      <c r="N6" s="9">
        <v>41.5</v>
      </c>
      <c r="O6" s="26">
        <v>1000</v>
      </c>
    </row>
    <row r="7" spans="1:15" ht="29" x14ac:dyDescent="0.2">
      <c r="A7" s="22" t="s">
        <v>42</v>
      </c>
      <c r="B7" s="21" t="s">
        <v>66</v>
      </c>
      <c r="C7" s="21" t="s">
        <v>69</v>
      </c>
      <c r="D7" s="21" t="s">
        <v>70</v>
      </c>
      <c r="E7" s="21" t="s">
        <v>12</v>
      </c>
      <c r="F7" s="28">
        <v>25</v>
      </c>
      <c r="G7" s="28">
        <v>25</v>
      </c>
      <c r="H7" s="28">
        <v>20</v>
      </c>
      <c r="I7" s="28">
        <v>20</v>
      </c>
      <c r="J7" s="28">
        <v>18</v>
      </c>
      <c r="K7" s="20">
        <v>1</v>
      </c>
      <c r="L7" s="20">
        <v>1</v>
      </c>
      <c r="M7" s="55" t="s">
        <v>21</v>
      </c>
      <c r="N7" s="127">
        <v>15</v>
      </c>
      <c r="O7" s="26">
        <v>1000</v>
      </c>
    </row>
    <row r="8" spans="1:15" x14ac:dyDescent="0.2">
      <c r="N8" s="10"/>
      <c r="O8" s="10"/>
    </row>
    <row r="9" spans="1:15" ht="16" thickBot="1" x14ac:dyDescent="0.25">
      <c r="A9" s="83" t="s">
        <v>1</v>
      </c>
      <c r="B9" s="261" t="s">
        <v>251</v>
      </c>
      <c r="C9" s="262"/>
      <c r="D9" s="262"/>
      <c r="E9" s="263"/>
      <c r="F9" s="263"/>
      <c r="G9" s="263"/>
      <c r="H9" s="263"/>
      <c r="I9" s="263"/>
      <c r="J9" s="263"/>
      <c r="K9" s="263"/>
      <c r="L9" s="264"/>
      <c r="N9" s="10"/>
      <c r="O9" s="10"/>
    </row>
    <row r="10" spans="1:15" ht="61" x14ac:dyDescent="0.2">
      <c r="A10" s="84" t="s">
        <v>4</v>
      </c>
      <c r="B10" s="85" t="s">
        <v>3</v>
      </c>
      <c r="C10" s="86" t="s">
        <v>4</v>
      </c>
      <c r="D10" s="86" t="s">
        <v>5</v>
      </c>
      <c r="E10" s="86" t="s">
        <v>6</v>
      </c>
      <c r="F10" s="86" t="s">
        <v>60</v>
      </c>
      <c r="G10" s="86" t="s">
        <v>61</v>
      </c>
      <c r="H10" s="86" t="s">
        <v>62</v>
      </c>
      <c r="I10" s="86" t="s">
        <v>63</v>
      </c>
      <c r="J10" s="86" t="s">
        <v>64</v>
      </c>
      <c r="K10" s="85" t="s">
        <v>7</v>
      </c>
      <c r="L10" s="85" t="s">
        <v>8</v>
      </c>
      <c r="M10" s="90" t="s">
        <v>9</v>
      </c>
      <c r="N10" s="10"/>
      <c r="O10" s="10"/>
    </row>
    <row r="11" spans="1:15" x14ac:dyDescent="0.2">
      <c r="A11" s="89" t="s">
        <v>469</v>
      </c>
      <c r="B11" s="88"/>
      <c r="C11" s="88"/>
      <c r="D11" s="88"/>
      <c r="E11" s="88"/>
      <c r="F11" s="87"/>
      <c r="G11" s="87"/>
      <c r="H11" s="87"/>
      <c r="I11" s="87"/>
      <c r="J11" s="87"/>
      <c r="K11" s="91"/>
      <c r="L11" s="92"/>
      <c r="M11" s="93"/>
      <c r="N11" s="10"/>
      <c r="O11" s="10"/>
    </row>
    <row r="12" spans="1:15" x14ac:dyDescent="0.2">
      <c r="N12" s="10"/>
      <c r="O12" s="10"/>
    </row>
    <row r="13" spans="1:15" ht="16" thickBot="1" x14ac:dyDescent="0.25">
      <c r="A13" s="34" t="s">
        <v>1</v>
      </c>
      <c r="B13" s="252" t="s">
        <v>252</v>
      </c>
      <c r="C13" s="253"/>
      <c r="D13" s="253"/>
      <c r="E13" s="268"/>
      <c r="F13" s="268"/>
      <c r="G13" s="268"/>
      <c r="H13" s="268"/>
      <c r="I13" s="268"/>
      <c r="J13" s="268"/>
      <c r="K13" s="268"/>
      <c r="L13" s="269"/>
      <c r="N13" s="10"/>
      <c r="O13" s="10"/>
    </row>
    <row r="14" spans="1:15" ht="61" x14ac:dyDescent="0.2">
      <c r="A14" s="84" t="s">
        <v>4</v>
      </c>
      <c r="B14" s="85" t="s">
        <v>3</v>
      </c>
      <c r="C14" s="86" t="s">
        <v>4</v>
      </c>
      <c r="D14" s="86" t="s">
        <v>5</v>
      </c>
      <c r="E14" s="86" t="s">
        <v>6</v>
      </c>
      <c r="F14" s="86" t="s">
        <v>253</v>
      </c>
      <c r="G14" s="86" t="s">
        <v>254</v>
      </c>
      <c r="H14" s="86" t="s">
        <v>255</v>
      </c>
      <c r="I14" s="86" t="s">
        <v>256</v>
      </c>
      <c r="J14" s="86" t="s">
        <v>257</v>
      </c>
      <c r="K14" s="85" t="s">
        <v>7</v>
      </c>
      <c r="L14" s="85" t="s">
        <v>8</v>
      </c>
      <c r="M14" s="94" t="s">
        <v>9</v>
      </c>
      <c r="N14" s="7" t="s">
        <v>10</v>
      </c>
      <c r="O14" s="97" t="s">
        <v>11</v>
      </c>
    </row>
    <row r="15" spans="1:15" x14ac:dyDescent="0.2">
      <c r="A15" s="89" t="s">
        <v>469</v>
      </c>
      <c r="B15" s="88"/>
      <c r="C15" s="88"/>
      <c r="D15" s="88"/>
      <c r="E15" s="88"/>
      <c r="F15" s="79"/>
      <c r="G15" s="79"/>
      <c r="H15" s="79"/>
      <c r="I15" s="79"/>
      <c r="J15" s="79"/>
      <c r="K15" s="91"/>
      <c r="L15" s="92"/>
      <c r="M15" s="95"/>
      <c r="N15" s="9"/>
      <c r="O15" s="98"/>
    </row>
    <row r="17" spans="1:15" ht="16" thickBot="1" x14ac:dyDescent="0.25">
      <c r="A17" s="34" t="s">
        <v>1</v>
      </c>
      <c r="B17" s="252" t="s">
        <v>471</v>
      </c>
      <c r="C17" s="253"/>
      <c r="D17" s="253"/>
      <c r="E17" s="268"/>
      <c r="F17" s="268"/>
      <c r="G17" s="268"/>
      <c r="H17" s="268"/>
      <c r="I17" s="268"/>
      <c r="J17" s="268"/>
      <c r="K17" s="268"/>
      <c r="L17" s="269"/>
      <c r="N17" s="10"/>
      <c r="O17" s="10"/>
    </row>
    <row r="18" spans="1:15" ht="61" x14ac:dyDescent="0.2">
      <c r="A18" s="84" t="s">
        <v>4</v>
      </c>
      <c r="B18" s="85" t="s">
        <v>3</v>
      </c>
      <c r="C18" s="86" t="s">
        <v>4</v>
      </c>
      <c r="D18" s="86" t="s">
        <v>5</v>
      </c>
      <c r="E18" s="86" t="s">
        <v>6</v>
      </c>
      <c r="F18" s="86" t="s">
        <v>253</v>
      </c>
      <c r="G18" s="86" t="s">
        <v>254</v>
      </c>
      <c r="H18" s="86" t="s">
        <v>255</v>
      </c>
      <c r="I18" s="86" t="s">
        <v>256</v>
      </c>
      <c r="J18" s="86" t="s">
        <v>257</v>
      </c>
      <c r="K18" s="85" t="s">
        <v>7</v>
      </c>
      <c r="L18" s="85" t="s">
        <v>8</v>
      </c>
      <c r="M18" s="94" t="s">
        <v>9</v>
      </c>
      <c r="N18" s="7" t="s">
        <v>10</v>
      </c>
      <c r="O18" s="97" t="s">
        <v>11</v>
      </c>
    </row>
    <row r="19" spans="1:15" x14ac:dyDescent="0.2">
      <c r="A19" s="89" t="s">
        <v>469</v>
      </c>
      <c r="B19" s="88"/>
      <c r="C19" s="88"/>
      <c r="D19" s="88"/>
      <c r="E19" s="88"/>
      <c r="F19" s="79"/>
      <c r="G19" s="79"/>
      <c r="H19" s="79"/>
      <c r="I19" s="79"/>
      <c r="J19" s="79"/>
      <c r="K19" s="91"/>
      <c r="L19" s="92"/>
      <c r="M19" s="95"/>
      <c r="N19" s="9"/>
      <c r="O19" s="98"/>
    </row>
  </sheetData>
  <mergeCells count="4">
    <mergeCell ref="B4:L4"/>
    <mergeCell ref="B9:L9"/>
    <mergeCell ref="B13:L13"/>
    <mergeCell ref="B17:L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
  <sheetViews>
    <sheetView workbookViewId="0">
      <selection sqref="A1:XFD1"/>
    </sheetView>
  </sheetViews>
  <sheetFormatPr baseColWidth="10" defaultColWidth="8.83203125" defaultRowHeight="15" x14ac:dyDescent="0.2"/>
  <cols>
    <col min="1" max="1" width="22.1640625" customWidth="1"/>
  </cols>
  <sheetData>
    <row r="1" spans="1:10" ht="20" x14ac:dyDescent="0.2">
      <c r="A1" s="1" t="s">
        <v>288</v>
      </c>
      <c r="B1" s="2"/>
      <c r="C1" s="2"/>
      <c r="D1" s="2"/>
      <c r="E1" s="2"/>
      <c r="F1" s="2"/>
      <c r="G1" s="2"/>
      <c r="H1" s="2"/>
      <c r="I1" s="2"/>
      <c r="J1" s="2"/>
    </row>
    <row r="2" spans="1:10" x14ac:dyDescent="0.2">
      <c r="A2" t="s">
        <v>0</v>
      </c>
    </row>
    <row r="3" spans="1:10" x14ac:dyDescent="0.2">
      <c r="A3" t="s">
        <v>468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
  <sheetViews>
    <sheetView workbookViewId="0">
      <selection activeCell="B19" sqref="B19"/>
    </sheetView>
  </sheetViews>
  <sheetFormatPr baseColWidth="10" defaultColWidth="8.83203125" defaultRowHeight="15" x14ac:dyDescent="0.2"/>
  <cols>
    <col min="1" max="1" width="22.33203125" customWidth="1"/>
  </cols>
  <sheetData>
    <row r="1" spans="1:10" ht="20" x14ac:dyDescent="0.2">
      <c r="A1" s="1" t="s">
        <v>472</v>
      </c>
      <c r="B1" s="2"/>
      <c r="C1" s="2"/>
      <c r="D1" s="2"/>
      <c r="E1" s="2"/>
      <c r="F1" s="2"/>
      <c r="G1" s="2"/>
      <c r="H1" s="2"/>
      <c r="I1" s="2"/>
      <c r="J1" s="2"/>
    </row>
    <row r="2" spans="1:10" x14ac:dyDescent="0.2">
      <c r="A2" t="s">
        <v>287</v>
      </c>
    </row>
    <row r="3" spans="1:10" x14ac:dyDescent="0.2">
      <c r="A3" t="s">
        <v>469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
  <sheetViews>
    <sheetView workbookViewId="0">
      <selection activeCell="O18" sqref="O18"/>
    </sheetView>
  </sheetViews>
  <sheetFormatPr baseColWidth="10" defaultColWidth="9.1640625" defaultRowHeight="15" x14ac:dyDescent="0.2"/>
  <cols>
    <col min="1" max="1" width="21.83203125" style="10" customWidth="1"/>
    <col min="2" max="2" width="9.1640625" style="10"/>
    <col min="3" max="3" width="9.33203125" style="10" bestFit="1" customWidth="1"/>
    <col min="4" max="4" width="10.33203125" style="10" customWidth="1"/>
    <col min="5" max="5" width="18.1640625" style="10" customWidth="1"/>
    <col min="6" max="7" width="9.33203125" style="10" bestFit="1" customWidth="1"/>
    <col min="8" max="8" width="9.83203125" style="10" bestFit="1" customWidth="1"/>
    <col min="9" max="12" width="9.33203125" style="10" bestFit="1" customWidth="1"/>
    <col min="13" max="14" width="9.1640625" style="10"/>
    <col min="15" max="16" width="9.33203125" style="10" bestFit="1" customWidth="1"/>
    <col min="17" max="16384" width="9.1640625" style="10"/>
  </cols>
  <sheetData>
    <row r="1" spans="1:12" ht="20" x14ac:dyDescent="0.2">
      <c r="A1" s="1" t="s">
        <v>19</v>
      </c>
      <c r="B1" s="27"/>
      <c r="C1" s="27"/>
      <c r="D1" s="27"/>
      <c r="E1" s="27"/>
      <c r="F1" s="27"/>
      <c r="G1" s="27"/>
      <c r="H1" s="27"/>
      <c r="I1" s="27"/>
      <c r="J1" s="27"/>
      <c r="K1" s="27"/>
      <c r="L1" s="27"/>
    </row>
    <row r="2" spans="1:12" x14ac:dyDescent="0.2">
      <c r="A2" t="s">
        <v>469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
  <sheetViews>
    <sheetView workbookViewId="0">
      <selection activeCell="B10" sqref="B10"/>
    </sheetView>
  </sheetViews>
  <sheetFormatPr baseColWidth="10" defaultColWidth="8.83203125" defaultRowHeight="15" x14ac:dyDescent="0.2"/>
  <cols>
    <col min="1" max="1" width="22.1640625" customWidth="1"/>
  </cols>
  <sheetData>
    <row r="1" spans="1:10" ht="20" x14ac:dyDescent="0.2">
      <c r="A1" s="1" t="s">
        <v>22</v>
      </c>
      <c r="B1" s="27"/>
      <c r="C1" s="27"/>
      <c r="D1" s="27"/>
      <c r="E1" s="27"/>
      <c r="F1" s="27"/>
      <c r="G1" s="27"/>
      <c r="H1" s="27"/>
      <c r="I1" s="27"/>
      <c r="J1" s="27"/>
    </row>
    <row r="2" spans="1:10" x14ac:dyDescent="0.2">
      <c r="A2" t="s">
        <v>469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06"/>
  <sheetViews>
    <sheetView topLeftCell="A88" zoomScaleNormal="100" workbookViewId="0"/>
  </sheetViews>
  <sheetFormatPr baseColWidth="10" defaultColWidth="9.1640625" defaultRowHeight="15" x14ac:dyDescent="0.2"/>
  <cols>
    <col min="1" max="1" width="22.1640625" style="10" customWidth="1"/>
    <col min="2" max="2" width="9.1640625" style="10"/>
    <col min="3" max="3" width="36.5" style="10" customWidth="1"/>
    <col min="4" max="6" width="9.1640625" style="10"/>
    <col min="7" max="7" width="12.1640625" style="10" customWidth="1"/>
    <col min="8" max="8" width="13.83203125" style="10" customWidth="1"/>
    <col min="9" max="11" width="9.1640625" style="10"/>
    <col min="12" max="12" width="13.5" style="10" customWidth="1"/>
    <col min="13" max="16384" width="9.1640625" style="10"/>
  </cols>
  <sheetData>
    <row r="1" spans="1:13" ht="20" x14ac:dyDescent="0.2">
      <c r="A1" s="1" t="s">
        <v>289</v>
      </c>
      <c r="B1" s="27"/>
      <c r="C1" s="27"/>
      <c r="D1" s="27"/>
      <c r="E1" s="27"/>
      <c r="F1" s="27"/>
      <c r="G1" s="27"/>
      <c r="H1" s="27"/>
      <c r="I1" s="27"/>
      <c r="J1" s="27"/>
      <c r="K1" s="27"/>
      <c r="L1" s="1"/>
      <c r="M1" s="1"/>
    </row>
    <row r="2" spans="1:13" x14ac:dyDescent="0.2">
      <c r="A2" s="10" t="s">
        <v>24</v>
      </c>
    </row>
    <row r="3" spans="1:13" x14ac:dyDescent="0.2">
      <c r="A3" s="10" t="s">
        <v>286</v>
      </c>
    </row>
    <row r="4" spans="1:13" ht="16" thickBot="1" x14ac:dyDescent="0.25">
      <c r="A4" s="34" t="s">
        <v>1</v>
      </c>
      <c r="B4" s="252" t="s">
        <v>25</v>
      </c>
      <c r="C4" s="253"/>
      <c r="D4" s="253"/>
      <c r="E4" s="253"/>
      <c r="F4" s="253"/>
      <c r="G4" s="253"/>
      <c r="H4" s="253"/>
      <c r="I4" s="254"/>
    </row>
    <row r="5" spans="1:13" ht="49" x14ac:dyDescent="0.2">
      <c r="A5" s="3" t="s">
        <v>2</v>
      </c>
      <c r="B5" s="4" t="s">
        <v>3</v>
      </c>
      <c r="C5" s="5" t="s">
        <v>4</v>
      </c>
      <c r="D5" s="5" t="s">
        <v>5</v>
      </c>
      <c r="E5" s="5" t="s">
        <v>6</v>
      </c>
      <c r="F5" s="5" t="s">
        <v>26</v>
      </c>
      <c r="G5" s="5" t="s">
        <v>27</v>
      </c>
      <c r="H5" s="5" t="s">
        <v>28</v>
      </c>
      <c r="I5" s="5" t="s">
        <v>29</v>
      </c>
      <c r="J5" s="4" t="s">
        <v>7</v>
      </c>
      <c r="K5" s="4" t="s">
        <v>8</v>
      </c>
      <c r="L5" s="35" t="s">
        <v>9</v>
      </c>
    </row>
    <row r="6" spans="1:13" ht="43" x14ac:dyDescent="0.2">
      <c r="A6" s="130" t="s">
        <v>31</v>
      </c>
      <c r="B6" s="55" t="s">
        <v>25</v>
      </c>
      <c r="C6" s="55" t="s">
        <v>385</v>
      </c>
      <c r="D6" s="55" t="s">
        <v>386</v>
      </c>
      <c r="E6" s="202"/>
      <c r="F6" s="202" t="s">
        <v>32</v>
      </c>
      <c r="G6" s="195">
        <f>3300+1210</f>
        <v>4510</v>
      </c>
      <c r="H6" s="203"/>
      <c r="I6" s="203"/>
      <c r="J6" s="208"/>
      <c r="K6" s="204">
        <v>1</v>
      </c>
      <c r="L6" s="202" t="s">
        <v>33</v>
      </c>
    </row>
    <row r="7" spans="1:13" ht="43" x14ac:dyDescent="0.2">
      <c r="A7" s="130" t="s">
        <v>34</v>
      </c>
      <c r="B7" s="55" t="s">
        <v>25</v>
      </c>
      <c r="C7" s="55" t="s">
        <v>387</v>
      </c>
      <c r="D7" s="55" t="s">
        <v>388</v>
      </c>
      <c r="E7" s="202"/>
      <c r="F7" s="202" t="s">
        <v>32</v>
      </c>
      <c r="G7" s="195">
        <f>3383+1210</f>
        <v>4593</v>
      </c>
      <c r="H7" s="203"/>
      <c r="I7" s="203"/>
      <c r="J7" s="208"/>
      <c r="K7" s="204">
        <v>1</v>
      </c>
      <c r="L7" s="202" t="s">
        <v>33</v>
      </c>
    </row>
    <row r="8" spans="1:13" ht="43" x14ac:dyDescent="0.2">
      <c r="A8" s="130" t="s">
        <v>34</v>
      </c>
      <c r="B8" s="55" t="s">
        <v>25</v>
      </c>
      <c r="C8" s="55" t="s">
        <v>389</v>
      </c>
      <c r="D8" s="55" t="s">
        <v>390</v>
      </c>
      <c r="E8" s="202"/>
      <c r="F8" s="202" t="s">
        <v>35</v>
      </c>
      <c r="G8" s="195">
        <f>4700+1210+424</f>
        <v>6334</v>
      </c>
      <c r="H8" s="203"/>
      <c r="I8" s="203"/>
      <c r="J8" s="208"/>
      <c r="K8" s="204">
        <v>1</v>
      </c>
      <c r="L8" s="202" t="s">
        <v>33</v>
      </c>
    </row>
    <row r="9" spans="1:13" ht="43" x14ac:dyDescent="0.2">
      <c r="A9" s="130" t="s">
        <v>34</v>
      </c>
      <c r="B9" s="55" t="s">
        <v>25</v>
      </c>
      <c r="C9" s="55" t="s">
        <v>391</v>
      </c>
      <c r="D9" s="55" t="s">
        <v>392</v>
      </c>
      <c r="E9" s="202"/>
      <c r="F9" s="202" t="s">
        <v>35</v>
      </c>
      <c r="G9" s="195">
        <f>4783+1210+424</f>
        <v>6417</v>
      </c>
      <c r="H9" s="203"/>
      <c r="I9" s="203"/>
      <c r="J9" s="208"/>
      <c r="K9" s="204">
        <v>1</v>
      </c>
      <c r="L9" s="202" t="s">
        <v>33</v>
      </c>
    </row>
    <row r="10" spans="1:13" ht="43" x14ac:dyDescent="0.2">
      <c r="A10" s="130" t="s">
        <v>34</v>
      </c>
      <c r="B10" s="55" t="s">
        <v>25</v>
      </c>
      <c r="C10" s="55" t="s">
        <v>393</v>
      </c>
      <c r="D10" s="55" t="s">
        <v>394</v>
      </c>
      <c r="E10" s="202"/>
      <c r="F10" s="202" t="s">
        <v>36</v>
      </c>
      <c r="G10" s="195">
        <f>6600+1210+1210</f>
        <v>9020</v>
      </c>
      <c r="H10" s="203"/>
      <c r="I10" s="203"/>
      <c r="J10" s="208"/>
      <c r="K10" s="204">
        <v>1</v>
      </c>
      <c r="L10" s="202" t="s">
        <v>33</v>
      </c>
    </row>
    <row r="11" spans="1:13" ht="43" x14ac:dyDescent="0.2">
      <c r="A11" s="130" t="s">
        <v>34</v>
      </c>
      <c r="B11" s="55" t="s">
        <v>25</v>
      </c>
      <c r="C11" s="55" t="s">
        <v>395</v>
      </c>
      <c r="D11" s="55" t="s">
        <v>396</v>
      </c>
      <c r="E11" s="202"/>
      <c r="F11" s="202" t="s">
        <v>36</v>
      </c>
      <c r="G11" s="195">
        <f>6766+1210+1210</f>
        <v>9186</v>
      </c>
      <c r="H11" s="203"/>
      <c r="I11" s="203"/>
      <c r="J11" s="208"/>
      <c r="K11" s="204">
        <v>1</v>
      </c>
      <c r="L11" s="202" t="s">
        <v>33</v>
      </c>
    </row>
    <row r="12" spans="1:13" ht="43" x14ac:dyDescent="0.2">
      <c r="A12" s="130" t="s">
        <v>34</v>
      </c>
      <c r="B12" s="55" t="s">
        <v>25</v>
      </c>
      <c r="C12" s="55" t="s">
        <v>397</v>
      </c>
      <c r="D12" s="55" t="s">
        <v>398</v>
      </c>
      <c r="E12" s="202"/>
      <c r="F12" s="202" t="s">
        <v>37</v>
      </c>
      <c r="G12" s="195">
        <f>6100+1210+424+424</f>
        <v>8158</v>
      </c>
      <c r="H12" s="203"/>
      <c r="I12" s="203"/>
      <c r="J12" s="208"/>
      <c r="K12" s="204">
        <v>1</v>
      </c>
      <c r="L12" s="202" t="s">
        <v>33</v>
      </c>
    </row>
    <row r="13" spans="1:13" ht="43" x14ac:dyDescent="0.2">
      <c r="A13" s="130" t="s">
        <v>34</v>
      </c>
      <c r="B13" s="55" t="s">
        <v>25</v>
      </c>
      <c r="C13" s="55" t="s">
        <v>399</v>
      </c>
      <c r="D13" s="55" t="s">
        <v>400</v>
      </c>
      <c r="E13" s="202"/>
      <c r="F13" s="202" t="s">
        <v>37</v>
      </c>
      <c r="G13" s="195">
        <f>6183+1210+424+424</f>
        <v>8241</v>
      </c>
      <c r="H13" s="203"/>
      <c r="I13" s="203"/>
      <c r="J13" s="208"/>
      <c r="K13" s="204">
        <v>1</v>
      </c>
      <c r="L13" s="202" t="s">
        <v>33</v>
      </c>
    </row>
    <row r="14" spans="1:13" ht="43" x14ac:dyDescent="0.2">
      <c r="A14" s="130" t="s">
        <v>34</v>
      </c>
      <c r="B14" s="55" t="s">
        <v>25</v>
      </c>
      <c r="C14" s="55" t="s">
        <v>401</v>
      </c>
      <c r="D14" s="55" t="s">
        <v>402</v>
      </c>
      <c r="E14" s="202"/>
      <c r="F14" s="202" t="s">
        <v>38</v>
      </c>
      <c r="G14" s="195">
        <f>1400+1210</f>
        <v>2610</v>
      </c>
      <c r="H14" s="203"/>
      <c r="I14" s="203"/>
      <c r="J14" s="208"/>
      <c r="K14" s="204">
        <v>1</v>
      </c>
      <c r="L14" s="202" t="s">
        <v>33</v>
      </c>
    </row>
    <row r="15" spans="1:13" ht="43" x14ac:dyDescent="0.2">
      <c r="A15" s="130" t="s">
        <v>34</v>
      </c>
      <c r="B15" s="55" t="s">
        <v>25</v>
      </c>
      <c r="C15" s="55" t="s">
        <v>403</v>
      </c>
      <c r="D15" s="55" t="s">
        <v>404</v>
      </c>
      <c r="E15" s="202"/>
      <c r="F15" s="202" t="s">
        <v>38</v>
      </c>
      <c r="G15" s="195">
        <f>2800+1210+424</f>
        <v>4434</v>
      </c>
      <c r="H15" s="203"/>
      <c r="I15" s="203"/>
      <c r="J15" s="208"/>
      <c r="K15" s="204">
        <v>1</v>
      </c>
      <c r="L15" s="202" t="s">
        <v>33</v>
      </c>
    </row>
    <row r="16" spans="1:13" ht="43" x14ac:dyDescent="0.2">
      <c r="A16" s="130" t="s">
        <v>34</v>
      </c>
      <c r="B16" s="55" t="s">
        <v>25</v>
      </c>
      <c r="C16" s="55" t="s">
        <v>405</v>
      </c>
      <c r="D16" s="55" t="s">
        <v>406</v>
      </c>
      <c r="E16" s="202"/>
      <c r="F16" s="202" t="s">
        <v>39</v>
      </c>
      <c r="G16" s="195">
        <f>4200+1210+424+424</f>
        <v>6258</v>
      </c>
      <c r="H16" s="203"/>
      <c r="I16" s="203"/>
      <c r="J16" s="208"/>
      <c r="K16" s="204">
        <v>1</v>
      </c>
      <c r="L16" s="202" t="s">
        <v>33</v>
      </c>
    </row>
    <row r="17" spans="1:12" ht="43" x14ac:dyDescent="0.2">
      <c r="A17" s="130" t="s">
        <v>34</v>
      </c>
      <c r="B17" s="55" t="s">
        <v>25</v>
      </c>
      <c r="C17" s="55" t="s">
        <v>407</v>
      </c>
      <c r="D17" s="55" t="s">
        <v>408</v>
      </c>
      <c r="E17" s="202"/>
      <c r="F17" s="202" t="s">
        <v>38</v>
      </c>
      <c r="G17" s="195">
        <f>1400+424</f>
        <v>1824</v>
      </c>
      <c r="H17" s="203"/>
      <c r="I17" s="203"/>
      <c r="J17" s="208"/>
      <c r="K17" s="204">
        <v>1</v>
      </c>
      <c r="L17" s="202" t="s">
        <v>33</v>
      </c>
    </row>
    <row r="18" spans="1:12" ht="43" x14ac:dyDescent="0.2">
      <c r="A18" s="130" t="s">
        <v>34</v>
      </c>
      <c r="B18" s="55" t="s">
        <v>25</v>
      </c>
      <c r="C18" s="55" t="s">
        <v>409</v>
      </c>
      <c r="D18" s="55" t="s">
        <v>410</v>
      </c>
      <c r="E18" s="202"/>
      <c r="F18" s="202" t="s">
        <v>40</v>
      </c>
      <c r="G18" s="195">
        <f>3383+1210</f>
        <v>4593</v>
      </c>
      <c r="H18" s="203"/>
      <c r="I18" s="203"/>
      <c r="J18" s="208"/>
      <c r="K18" s="204">
        <v>1</v>
      </c>
      <c r="L18" s="202" t="s">
        <v>33</v>
      </c>
    </row>
    <row r="19" spans="1:12" ht="43" x14ac:dyDescent="0.2">
      <c r="A19" s="130" t="s">
        <v>34</v>
      </c>
      <c r="B19" s="55" t="s">
        <v>25</v>
      </c>
      <c r="C19" s="55" t="s">
        <v>411</v>
      </c>
      <c r="D19" s="55" t="s">
        <v>412</v>
      </c>
      <c r="E19" s="202"/>
      <c r="F19" s="202" t="s">
        <v>40</v>
      </c>
      <c r="G19" s="195">
        <f>4783+1210+424</f>
        <v>6417</v>
      </c>
      <c r="H19" s="203"/>
      <c r="I19" s="203"/>
      <c r="J19" s="208"/>
      <c r="K19" s="204">
        <v>1</v>
      </c>
      <c r="L19" s="202" t="s">
        <v>33</v>
      </c>
    </row>
    <row r="20" spans="1:12" ht="43" x14ac:dyDescent="0.2">
      <c r="A20" s="130" t="s">
        <v>34</v>
      </c>
      <c r="B20" s="55" t="s">
        <v>25</v>
      </c>
      <c r="C20" s="55" t="s">
        <v>413</v>
      </c>
      <c r="D20" s="55" t="s">
        <v>414</v>
      </c>
      <c r="E20" s="202"/>
      <c r="F20" s="202" t="s">
        <v>41</v>
      </c>
      <c r="G20" s="195">
        <f>6766+1210+1210</f>
        <v>9186</v>
      </c>
      <c r="H20" s="203"/>
      <c r="I20" s="203"/>
      <c r="J20" s="208"/>
      <c r="K20" s="204">
        <v>1</v>
      </c>
      <c r="L20" s="202" t="s">
        <v>33</v>
      </c>
    </row>
    <row r="21" spans="1:12" ht="43" x14ac:dyDescent="0.2">
      <c r="A21" s="130" t="s">
        <v>34</v>
      </c>
      <c r="B21" s="55" t="s">
        <v>25</v>
      </c>
      <c r="C21" s="55" t="s">
        <v>415</v>
      </c>
      <c r="D21" s="55" t="s">
        <v>416</v>
      </c>
      <c r="E21" s="202"/>
      <c r="F21" s="202" t="s">
        <v>35</v>
      </c>
      <c r="G21" s="195">
        <f>6183+1210+424+424</f>
        <v>8241</v>
      </c>
      <c r="H21" s="203"/>
      <c r="I21" s="203"/>
      <c r="J21" s="208"/>
      <c r="K21" s="204">
        <v>1</v>
      </c>
      <c r="L21" s="202" t="s">
        <v>33</v>
      </c>
    </row>
    <row r="22" spans="1:12" ht="37" x14ac:dyDescent="0.2">
      <c r="A22" s="193" t="s">
        <v>44</v>
      </c>
      <c r="B22" s="55" t="s">
        <v>25</v>
      </c>
      <c r="C22" s="40" t="s">
        <v>369</v>
      </c>
      <c r="D22" s="40" t="s">
        <v>45</v>
      </c>
      <c r="E22" s="194"/>
      <c r="F22" s="194"/>
      <c r="G22" s="195">
        <v>186</v>
      </c>
      <c r="H22" s="196"/>
      <c r="I22" s="196"/>
      <c r="J22" s="197"/>
      <c r="K22" s="197"/>
      <c r="L22" s="194" t="s">
        <v>33</v>
      </c>
    </row>
    <row r="23" spans="1:12" ht="29" x14ac:dyDescent="0.2">
      <c r="A23" s="193" t="s">
        <v>44</v>
      </c>
      <c r="B23" s="55" t="s">
        <v>25</v>
      </c>
      <c r="C23" s="40" t="s">
        <v>370</v>
      </c>
      <c r="D23" s="40" t="s">
        <v>371</v>
      </c>
      <c r="E23" s="194"/>
      <c r="F23" s="194"/>
      <c r="G23" s="195">
        <v>240</v>
      </c>
      <c r="H23" s="196"/>
      <c r="I23" s="196"/>
      <c r="J23" s="197"/>
      <c r="K23" s="197"/>
      <c r="L23" s="194" t="s">
        <v>33</v>
      </c>
    </row>
    <row r="24" spans="1:12" ht="29" x14ac:dyDescent="0.2">
      <c r="A24" s="193" t="s">
        <v>44</v>
      </c>
      <c r="B24" s="55" t="s">
        <v>25</v>
      </c>
      <c r="C24" s="40" t="s">
        <v>372</v>
      </c>
      <c r="D24" s="40" t="s">
        <v>46</v>
      </c>
      <c r="E24" s="194"/>
      <c r="F24" s="194"/>
      <c r="G24" s="195">
        <v>40</v>
      </c>
      <c r="H24" s="196"/>
      <c r="I24" s="196"/>
      <c r="J24" s="197"/>
      <c r="K24" s="197"/>
      <c r="L24" s="194" t="s">
        <v>33</v>
      </c>
    </row>
    <row r="25" spans="1:12" ht="29" x14ac:dyDescent="0.2">
      <c r="A25" s="193" t="s">
        <v>44</v>
      </c>
      <c r="B25" s="55" t="s">
        <v>25</v>
      </c>
      <c r="C25" s="40" t="s">
        <v>373</v>
      </c>
      <c r="D25" s="40" t="s">
        <v>47</v>
      </c>
      <c r="E25" s="194"/>
      <c r="F25" s="194"/>
      <c r="G25" s="195">
        <v>100</v>
      </c>
      <c r="H25" s="196"/>
      <c r="I25" s="196"/>
      <c r="J25" s="197"/>
      <c r="K25" s="197"/>
      <c r="L25" s="194" t="s">
        <v>33</v>
      </c>
    </row>
    <row r="26" spans="1:12" ht="29" x14ac:dyDescent="0.2">
      <c r="A26" s="193" t="s">
        <v>44</v>
      </c>
      <c r="B26" s="55" t="s">
        <v>25</v>
      </c>
      <c r="C26" s="40" t="s">
        <v>48</v>
      </c>
      <c r="D26" s="40" t="s">
        <v>49</v>
      </c>
      <c r="E26" s="194"/>
      <c r="F26" s="194"/>
      <c r="G26" s="195">
        <v>40</v>
      </c>
      <c r="H26" s="196"/>
      <c r="I26" s="196"/>
      <c r="J26" s="197"/>
      <c r="K26" s="197"/>
      <c r="L26" s="194" t="s">
        <v>33</v>
      </c>
    </row>
    <row r="27" spans="1:12" ht="29" x14ac:dyDescent="0.2">
      <c r="A27" s="193" t="s">
        <v>44</v>
      </c>
      <c r="B27" s="55" t="s">
        <v>25</v>
      </c>
      <c r="C27" s="40" t="s">
        <v>50</v>
      </c>
      <c r="D27" s="40" t="s">
        <v>51</v>
      </c>
      <c r="E27" s="194"/>
      <c r="F27" s="194"/>
      <c r="G27" s="195">
        <v>143</v>
      </c>
      <c r="H27" s="196"/>
      <c r="I27" s="196"/>
      <c r="J27" s="197"/>
      <c r="K27" s="197"/>
      <c r="L27" s="194" t="s">
        <v>33</v>
      </c>
    </row>
    <row r="28" spans="1:12" ht="29" x14ac:dyDescent="0.2">
      <c r="A28" s="193" t="s">
        <v>44</v>
      </c>
      <c r="B28" s="190" t="s">
        <v>25</v>
      </c>
      <c r="C28" s="40" t="s">
        <v>374</v>
      </c>
      <c r="D28" s="191" t="s">
        <v>52</v>
      </c>
      <c r="E28" s="198"/>
      <c r="F28" s="198"/>
      <c r="G28" s="199">
        <v>50</v>
      </c>
      <c r="H28" s="200"/>
      <c r="I28" s="200"/>
      <c r="J28" s="201"/>
      <c r="K28" s="201"/>
      <c r="L28" s="198" t="s">
        <v>33</v>
      </c>
    </row>
    <row r="29" spans="1:12" ht="29" x14ac:dyDescent="0.2">
      <c r="A29" s="193" t="s">
        <v>44</v>
      </c>
      <c r="B29" s="55" t="s">
        <v>25</v>
      </c>
      <c r="C29" s="40" t="s">
        <v>417</v>
      </c>
      <c r="D29" s="191" t="s">
        <v>53</v>
      </c>
      <c r="E29" s="194"/>
      <c r="F29" s="194"/>
      <c r="G29" s="195">
        <v>57</v>
      </c>
      <c r="H29" s="196"/>
      <c r="I29" s="196"/>
      <c r="J29" s="197"/>
      <c r="K29" s="197"/>
      <c r="L29" s="194" t="s">
        <v>33</v>
      </c>
    </row>
    <row r="30" spans="1:12" ht="29" x14ac:dyDescent="0.2">
      <c r="A30" s="193" t="s">
        <v>44</v>
      </c>
      <c r="B30" s="55" t="s">
        <v>25</v>
      </c>
      <c r="C30" s="40" t="s">
        <v>418</v>
      </c>
      <c r="D30" s="40" t="s">
        <v>419</v>
      </c>
      <c r="E30" s="194"/>
      <c r="F30" s="194"/>
      <c r="G30" s="195">
        <v>57</v>
      </c>
      <c r="H30" s="196"/>
      <c r="I30" s="196"/>
      <c r="J30" s="197"/>
      <c r="K30" s="197"/>
      <c r="L30" s="194"/>
    </row>
    <row r="31" spans="1:12" ht="29" x14ac:dyDescent="0.2">
      <c r="A31" s="193" t="s">
        <v>44</v>
      </c>
      <c r="B31" s="55" t="s">
        <v>25</v>
      </c>
      <c r="C31" s="40" t="s">
        <v>420</v>
      </c>
      <c r="D31" s="40" t="s">
        <v>421</v>
      </c>
      <c r="E31" s="194"/>
      <c r="F31" s="194"/>
      <c r="G31" s="195">
        <v>188</v>
      </c>
      <c r="H31" s="196"/>
      <c r="I31" s="196"/>
      <c r="J31" s="197"/>
      <c r="K31" s="197"/>
      <c r="L31" s="194"/>
    </row>
    <row r="32" spans="1:12" ht="29" x14ac:dyDescent="0.2">
      <c r="A32" s="193" t="s">
        <v>44</v>
      </c>
      <c r="B32" s="55" t="s">
        <v>25</v>
      </c>
      <c r="C32" s="40" t="s">
        <v>54</v>
      </c>
      <c r="D32" s="40" t="s">
        <v>55</v>
      </c>
      <c r="E32" s="194"/>
      <c r="F32" s="194"/>
      <c r="G32" s="195">
        <v>750</v>
      </c>
      <c r="H32" s="196"/>
      <c r="I32" s="196"/>
      <c r="J32" s="197"/>
      <c r="K32" s="197"/>
      <c r="L32" s="194" t="s">
        <v>33</v>
      </c>
    </row>
    <row r="33" spans="1:12" ht="29" x14ac:dyDescent="0.2">
      <c r="A33" s="193" t="s">
        <v>44</v>
      </c>
      <c r="B33" s="40" t="s">
        <v>25</v>
      </c>
      <c r="C33" s="40" t="s">
        <v>56</v>
      </c>
      <c r="D33" s="40" t="s">
        <v>57</v>
      </c>
      <c r="E33" s="194"/>
      <c r="F33" s="194"/>
      <c r="G33" s="195">
        <v>1100</v>
      </c>
      <c r="H33" s="196"/>
      <c r="I33" s="196"/>
      <c r="J33" s="197"/>
      <c r="K33" s="197"/>
      <c r="L33" s="194" t="s">
        <v>33</v>
      </c>
    </row>
    <row r="34" spans="1:12" ht="29" x14ac:dyDescent="0.2">
      <c r="A34" s="193" t="s">
        <v>44</v>
      </c>
      <c r="B34" s="40" t="s">
        <v>25</v>
      </c>
      <c r="C34" s="40" t="s">
        <v>58</v>
      </c>
      <c r="D34" s="40" t="s">
        <v>59</v>
      </c>
      <c r="E34" s="194"/>
      <c r="F34" s="194"/>
      <c r="G34" s="195">
        <v>1450</v>
      </c>
      <c r="H34" s="196"/>
      <c r="I34" s="196"/>
      <c r="J34" s="197"/>
      <c r="K34" s="197"/>
      <c r="L34" s="202" t="s">
        <v>33</v>
      </c>
    </row>
    <row r="35" spans="1:12" ht="29" x14ac:dyDescent="0.2">
      <c r="A35" s="193" t="s">
        <v>44</v>
      </c>
      <c r="B35" s="40" t="s">
        <v>25</v>
      </c>
      <c r="C35" s="55" t="s">
        <v>422</v>
      </c>
      <c r="D35" s="55" t="s">
        <v>293</v>
      </c>
      <c r="E35" s="202"/>
      <c r="F35" s="202"/>
      <c r="G35" s="195">
        <v>318</v>
      </c>
      <c r="H35" s="203"/>
      <c r="I35" s="203"/>
      <c r="J35" s="204"/>
      <c r="K35" s="204"/>
      <c r="L35" s="194"/>
    </row>
    <row r="36" spans="1:12" ht="29" x14ac:dyDescent="0.2">
      <c r="A36" s="193" t="s">
        <v>44</v>
      </c>
      <c r="B36" s="40" t="s">
        <v>25</v>
      </c>
      <c r="C36" s="55" t="s">
        <v>423</v>
      </c>
      <c r="D36" s="55" t="s">
        <v>424</v>
      </c>
      <c r="E36" s="202"/>
      <c r="F36" s="202"/>
      <c r="G36" s="195">
        <v>318</v>
      </c>
      <c r="H36" s="203"/>
      <c r="I36" s="203"/>
      <c r="J36" s="204"/>
      <c r="K36" s="204"/>
      <c r="L36" s="194"/>
    </row>
    <row r="37" spans="1:12" ht="29" x14ac:dyDescent="0.2">
      <c r="A37" s="193" t="s">
        <v>44</v>
      </c>
      <c r="B37" s="40" t="s">
        <v>25</v>
      </c>
      <c r="C37" s="55" t="s">
        <v>375</v>
      </c>
      <c r="D37" s="55" t="s">
        <v>376</v>
      </c>
      <c r="E37" s="202"/>
      <c r="F37" s="202"/>
      <c r="G37" s="195">
        <v>180</v>
      </c>
      <c r="H37" s="203"/>
      <c r="I37" s="203"/>
      <c r="J37" s="204"/>
      <c r="K37" s="204"/>
      <c r="L37" s="194"/>
    </row>
    <row r="38" spans="1:12" ht="37" x14ac:dyDescent="0.2">
      <c r="A38" s="193" t="s">
        <v>44</v>
      </c>
      <c r="B38" s="40" t="s">
        <v>25</v>
      </c>
      <c r="C38" s="55" t="s">
        <v>377</v>
      </c>
      <c r="D38" s="55" t="s">
        <v>378</v>
      </c>
      <c r="E38" s="202"/>
      <c r="F38" s="202"/>
      <c r="G38" s="195">
        <v>165</v>
      </c>
      <c r="H38" s="203"/>
      <c r="I38" s="203"/>
      <c r="J38" s="204"/>
      <c r="K38" s="204"/>
      <c r="L38" s="194"/>
    </row>
    <row r="39" spans="1:12" ht="29" x14ac:dyDescent="0.2">
      <c r="A39" s="193" t="s">
        <v>44</v>
      </c>
      <c r="B39" s="40" t="s">
        <v>25</v>
      </c>
      <c r="C39" s="55" t="s">
        <v>379</v>
      </c>
      <c r="D39" s="55" t="s">
        <v>380</v>
      </c>
      <c r="E39" s="202"/>
      <c r="F39" s="202"/>
      <c r="G39" s="195">
        <v>65</v>
      </c>
      <c r="H39" s="203"/>
      <c r="I39" s="203"/>
      <c r="J39" s="204"/>
      <c r="K39" s="204"/>
      <c r="L39" s="194"/>
    </row>
    <row r="40" spans="1:12" ht="37" x14ac:dyDescent="0.2">
      <c r="A40" s="193" t="s">
        <v>44</v>
      </c>
      <c r="B40" s="40" t="s">
        <v>25</v>
      </c>
      <c r="C40" s="55" t="s">
        <v>381</v>
      </c>
      <c r="D40" s="55" t="s">
        <v>382</v>
      </c>
      <c r="E40" s="202"/>
      <c r="F40" s="202"/>
      <c r="G40" s="195">
        <v>32</v>
      </c>
      <c r="H40" s="203"/>
      <c r="I40" s="203"/>
      <c r="J40" s="204"/>
      <c r="K40" s="204"/>
      <c r="L40" s="194"/>
    </row>
    <row r="41" spans="1:12" ht="29" x14ac:dyDescent="0.2">
      <c r="A41" s="193" t="s">
        <v>44</v>
      </c>
      <c r="B41" s="40" t="s">
        <v>25</v>
      </c>
      <c r="C41" s="55" t="s">
        <v>425</v>
      </c>
      <c r="D41" s="55" t="s">
        <v>426</v>
      </c>
      <c r="E41" s="202"/>
      <c r="F41" s="202"/>
      <c r="G41" s="195">
        <v>220</v>
      </c>
      <c r="H41" s="203"/>
      <c r="I41" s="203"/>
      <c r="J41" s="204"/>
      <c r="K41" s="204"/>
      <c r="L41" s="194"/>
    </row>
    <row r="42" spans="1:12" ht="29" x14ac:dyDescent="0.2">
      <c r="A42" s="193" t="s">
        <v>44</v>
      </c>
      <c r="B42" s="40" t="s">
        <v>25</v>
      </c>
      <c r="C42" s="55" t="s">
        <v>427</v>
      </c>
      <c r="D42" s="55" t="s">
        <v>428</v>
      </c>
      <c r="E42" s="202"/>
      <c r="F42" s="202"/>
      <c r="G42" s="195">
        <v>14.25</v>
      </c>
      <c r="H42" s="203"/>
      <c r="I42" s="203"/>
      <c r="J42" s="204"/>
      <c r="K42" s="204"/>
      <c r="L42" s="202"/>
    </row>
    <row r="43" spans="1:12" ht="29" x14ac:dyDescent="0.2">
      <c r="A43" s="193" t="s">
        <v>44</v>
      </c>
      <c r="B43" s="40" t="s">
        <v>25</v>
      </c>
      <c r="C43" s="55" t="s">
        <v>429</v>
      </c>
      <c r="D43" s="55" t="s">
        <v>430</v>
      </c>
      <c r="E43" s="202"/>
      <c r="F43" s="202"/>
      <c r="G43" s="195">
        <v>4.75</v>
      </c>
      <c r="H43" s="203"/>
      <c r="I43" s="203"/>
      <c r="J43" s="204"/>
      <c r="K43" s="204"/>
      <c r="L43" s="202"/>
    </row>
    <row r="44" spans="1:12" ht="29" x14ac:dyDescent="0.2">
      <c r="A44" s="193" t="s">
        <v>44</v>
      </c>
      <c r="B44" s="40" t="s">
        <v>25</v>
      </c>
      <c r="C44" s="55" t="s">
        <v>297</v>
      </c>
      <c r="D44" s="205" t="s">
        <v>295</v>
      </c>
      <c r="E44" s="202"/>
      <c r="F44" s="202"/>
      <c r="G44" s="206" t="s">
        <v>296</v>
      </c>
      <c r="H44" s="203"/>
      <c r="I44" s="203"/>
      <c r="J44" s="204"/>
      <c r="K44" s="204"/>
      <c r="L44" s="207"/>
    </row>
    <row r="45" spans="1:12" ht="29" x14ac:dyDescent="0.2">
      <c r="A45" s="193" t="s">
        <v>44</v>
      </c>
      <c r="B45" s="40" t="s">
        <v>25</v>
      </c>
      <c r="C45" s="55" t="s">
        <v>294</v>
      </c>
      <c r="D45" s="205" t="s">
        <v>295</v>
      </c>
      <c r="E45" s="202"/>
      <c r="F45" s="202"/>
      <c r="G45" s="206" t="s">
        <v>296</v>
      </c>
      <c r="H45" s="203"/>
      <c r="I45" s="203"/>
      <c r="J45" s="204"/>
      <c r="K45" s="204"/>
      <c r="L45" s="202" t="s">
        <v>296</v>
      </c>
    </row>
    <row r="47" spans="1:12" ht="16" thickBot="1" x14ac:dyDescent="0.25">
      <c r="A47" s="8" t="s">
        <v>1</v>
      </c>
      <c r="B47" s="246" t="s">
        <v>15</v>
      </c>
      <c r="C47" s="247"/>
      <c r="D47" s="247"/>
      <c r="E47" s="247"/>
      <c r="F47" s="247"/>
      <c r="G47" s="247"/>
      <c r="H47" s="248"/>
    </row>
    <row r="48" spans="1:12" ht="49" x14ac:dyDescent="0.2">
      <c r="A48" s="3" t="s">
        <v>2</v>
      </c>
      <c r="B48" s="4" t="s">
        <v>3</v>
      </c>
      <c r="C48" s="5" t="s">
        <v>4</v>
      </c>
      <c r="D48" s="5" t="s">
        <v>5</v>
      </c>
      <c r="E48" s="5" t="s">
        <v>6</v>
      </c>
      <c r="F48" s="5" t="s">
        <v>26</v>
      </c>
      <c r="G48" s="5" t="s">
        <v>27</v>
      </c>
      <c r="H48" s="5" t="s">
        <v>28</v>
      </c>
      <c r="I48" s="5" t="s">
        <v>29</v>
      </c>
      <c r="J48" s="4" t="s">
        <v>7</v>
      </c>
      <c r="K48" s="4" t="s">
        <v>8</v>
      </c>
      <c r="L48" s="35" t="s">
        <v>9</v>
      </c>
    </row>
    <row r="49" spans="1:17" x14ac:dyDescent="0.2">
      <c r="A49" s="37" t="s">
        <v>468</v>
      </c>
      <c r="B49" s="31"/>
      <c r="C49" s="32"/>
      <c r="D49" s="32"/>
      <c r="E49" s="32"/>
      <c r="F49" s="32"/>
      <c r="G49" s="39"/>
      <c r="H49" s="39"/>
      <c r="I49" s="39"/>
      <c r="J49" s="33"/>
      <c r="K49" s="33"/>
      <c r="L49" s="31"/>
    </row>
    <row r="50" spans="1:17" x14ac:dyDescent="0.2">
      <c r="A50" s="229"/>
      <c r="B50" s="230"/>
      <c r="C50" s="231"/>
      <c r="D50" s="231"/>
      <c r="E50" s="231"/>
      <c r="F50" s="231"/>
      <c r="G50" s="232"/>
      <c r="H50" s="232"/>
      <c r="I50" s="232"/>
      <c r="J50" s="233"/>
      <c r="K50" s="233"/>
      <c r="L50" s="36"/>
    </row>
    <row r="51" spans="1:17" ht="16" thickBot="1" x14ac:dyDescent="0.25">
      <c r="A51" s="8" t="s">
        <v>1</v>
      </c>
      <c r="B51" s="252" t="s">
        <v>279</v>
      </c>
      <c r="C51" s="253"/>
      <c r="D51" s="253"/>
      <c r="E51" s="255"/>
      <c r="F51" s="255"/>
      <c r="G51" s="255"/>
      <c r="H51" s="255"/>
      <c r="I51" s="255"/>
      <c r="J51" s="255"/>
      <c r="K51" s="255"/>
      <c r="L51" s="256"/>
    </row>
    <row r="52" spans="1:17" ht="49" x14ac:dyDescent="0.2">
      <c r="A52" s="3" t="s">
        <v>2</v>
      </c>
      <c r="B52" s="4" t="s">
        <v>3</v>
      </c>
      <c r="C52" s="5" t="s">
        <v>4</v>
      </c>
      <c r="D52" s="5" t="s">
        <v>5</v>
      </c>
      <c r="E52" s="5" t="s">
        <v>6</v>
      </c>
      <c r="F52" s="5" t="s">
        <v>26</v>
      </c>
      <c r="G52" s="5" t="s">
        <v>27</v>
      </c>
      <c r="H52" s="5" t="s">
        <v>28</v>
      </c>
      <c r="I52" s="5" t="s">
        <v>29</v>
      </c>
      <c r="J52" s="4" t="s">
        <v>7</v>
      </c>
      <c r="K52" s="4" t="s">
        <v>8</v>
      </c>
      <c r="L52" s="35" t="s">
        <v>9</v>
      </c>
    </row>
    <row r="53" spans="1:17" ht="29" x14ac:dyDescent="0.2">
      <c r="A53" s="16" t="s">
        <v>30</v>
      </c>
      <c r="B53" s="21" t="s">
        <v>71</v>
      </c>
      <c r="C53" s="18" t="s">
        <v>72</v>
      </c>
      <c r="D53" s="17" t="s">
        <v>73</v>
      </c>
      <c r="E53" s="17" t="s">
        <v>12</v>
      </c>
      <c r="F53" s="17" t="s">
        <v>74</v>
      </c>
      <c r="G53" s="19">
        <v>1095</v>
      </c>
      <c r="H53" s="19">
        <v>1055</v>
      </c>
      <c r="I53" s="19">
        <v>995</v>
      </c>
      <c r="J53" s="29">
        <v>0.98</v>
      </c>
      <c r="K53" s="29">
        <v>0.98</v>
      </c>
      <c r="L53" s="21" t="s">
        <v>75</v>
      </c>
    </row>
    <row r="54" spans="1:17" ht="29" x14ac:dyDescent="0.2">
      <c r="A54" s="108" t="s">
        <v>42</v>
      </c>
      <c r="B54" s="21" t="s">
        <v>71</v>
      </c>
      <c r="C54" s="18" t="s">
        <v>77</v>
      </c>
      <c r="D54" s="17" t="s">
        <v>78</v>
      </c>
      <c r="E54" s="17" t="s">
        <v>12</v>
      </c>
      <c r="F54" s="17" t="s">
        <v>79</v>
      </c>
      <c r="G54" s="19">
        <v>825</v>
      </c>
      <c r="H54" s="19">
        <v>800</v>
      </c>
      <c r="I54" s="19">
        <v>725</v>
      </c>
      <c r="J54" s="29">
        <v>0.98</v>
      </c>
      <c r="K54" s="29">
        <v>0.98</v>
      </c>
      <c r="L54" s="21" t="s">
        <v>75</v>
      </c>
    </row>
    <row r="55" spans="1:17" ht="25" x14ac:dyDescent="0.2">
      <c r="A55" s="108"/>
      <c r="B55" s="21" t="s">
        <v>71</v>
      </c>
      <c r="C55" s="18" t="s">
        <v>80</v>
      </c>
      <c r="D55" s="17" t="s">
        <v>81</v>
      </c>
      <c r="E55" s="17" t="s">
        <v>12</v>
      </c>
      <c r="F55" s="17" t="s">
        <v>74</v>
      </c>
      <c r="G55" s="19">
        <v>1175</v>
      </c>
      <c r="H55" s="19">
        <v>1125</v>
      </c>
      <c r="I55" s="19">
        <v>1025</v>
      </c>
      <c r="J55" s="29">
        <v>0.98</v>
      </c>
      <c r="K55" s="29">
        <v>0.98</v>
      </c>
      <c r="L55" s="21" t="s">
        <v>75</v>
      </c>
    </row>
    <row r="56" spans="1:17" ht="25" x14ac:dyDescent="0.2">
      <c r="A56" s="108"/>
      <c r="B56" s="21" t="s">
        <v>71</v>
      </c>
      <c r="C56" s="18" t="s">
        <v>82</v>
      </c>
      <c r="D56" s="17" t="s">
        <v>83</v>
      </c>
      <c r="E56" s="17" t="s">
        <v>12</v>
      </c>
      <c r="F56" s="17" t="s">
        <v>84</v>
      </c>
      <c r="G56" s="19">
        <v>1595</v>
      </c>
      <c r="H56" s="19">
        <v>1545</v>
      </c>
      <c r="I56" s="19">
        <v>1400</v>
      </c>
      <c r="J56" s="29">
        <v>0.98</v>
      </c>
      <c r="K56" s="29">
        <v>0.98</v>
      </c>
      <c r="L56" s="21" t="s">
        <v>75</v>
      </c>
    </row>
    <row r="57" spans="1:17" ht="37" x14ac:dyDescent="0.2">
      <c r="A57" s="108" t="s">
        <v>42</v>
      </c>
      <c r="B57" s="21" t="s">
        <v>85</v>
      </c>
      <c r="C57" s="17" t="s">
        <v>86</v>
      </c>
      <c r="D57" s="17" t="s">
        <v>87</v>
      </c>
      <c r="E57" s="17" t="s">
        <v>88</v>
      </c>
      <c r="F57" s="17" t="s">
        <v>89</v>
      </c>
      <c r="G57" s="19" t="s">
        <v>90</v>
      </c>
      <c r="H57" s="19" t="s">
        <v>91</v>
      </c>
      <c r="I57" s="19" t="s">
        <v>92</v>
      </c>
      <c r="J57" s="29" t="s">
        <v>93</v>
      </c>
      <c r="K57" s="29" t="s">
        <v>94</v>
      </c>
      <c r="L57" s="21" t="s">
        <v>21</v>
      </c>
    </row>
    <row r="58" spans="1:17" ht="29" x14ac:dyDescent="0.2">
      <c r="A58" s="108" t="s">
        <v>20</v>
      </c>
      <c r="B58" s="21"/>
      <c r="C58" s="17"/>
      <c r="D58" s="17"/>
      <c r="E58" s="17"/>
      <c r="F58" s="17"/>
      <c r="G58" s="19"/>
      <c r="H58" s="19"/>
      <c r="I58" s="19"/>
      <c r="J58" s="29"/>
      <c r="K58" s="29"/>
      <c r="L58" s="21"/>
    </row>
    <row r="59" spans="1:17" ht="43" x14ac:dyDescent="0.2">
      <c r="A59" s="132" t="s">
        <v>43</v>
      </c>
      <c r="B59" s="21" t="s">
        <v>95</v>
      </c>
      <c r="C59" s="21" t="s">
        <v>95</v>
      </c>
      <c r="D59" s="21" t="s">
        <v>95</v>
      </c>
      <c r="E59" s="21" t="s">
        <v>95</v>
      </c>
      <c r="F59" s="21" t="s">
        <v>95</v>
      </c>
      <c r="G59" s="21" t="s">
        <v>95</v>
      </c>
      <c r="H59" s="21" t="s">
        <v>95</v>
      </c>
      <c r="I59" s="21" t="s">
        <v>95</v>
      </c>
      <c r="J59" s="29"/>
      <c r="K59" s="29"/>
      <c r="L59" s="21"/>
      <c r="M59" t="s">
        <v>76</v>
      </c>
      <c r="N59"/>
      <c r="O59"/>
      <c r="P59"/>
      <c r="Q59"/>
    </row>
    <row r="60" spans="1:17" ht="30" thickBot="1" x14ac:dyDescent="0.25">
      <c r="A60" s="133" t="s">
        <v>44</v>
      </c>
      <c r="B60" s="21"/>
      <c r="C60" s="17"/>
      <c r="D60" s="17"/>
      <c r="E60" s="17"/>
      <c r="F60" s="17"/>
      <c r="G60" s="19"/>
      <c r="H60" s="19"/>
      <c r="I60" s="19"/>
      <c r="J60" s="29"/>
      <c r="K60" s="134"/>
      <c r="L60" s="23"/>
      <c r="M60" t="s">
        <v>76</v>
      </c>
      <c r="N60"/>
      <c r="O60"/>
      <c r="P60"/>
      <c r="Q60"/>
    </row>
    <row r="61" spans="1:17" ht="57" x14ac:dyDescent="0.2">
      <c r="A61" s="108" t="s">
        <v>299</v>
      </c>
      <c r="B61" s="128" t="s">
        <v>300</v>
      </c>
      <c r="C61" s="151" t="s">
        <v>301</v>
      </c>
      <c r="D61" s="17" t="s">
        <v>302</v>
      </c>
      <c r="E61" s="135"/>
      <c r="F61" s="21" t="s">
        <v>303</v>
      </c>
      <c r="G61" s="136">
        <v>4425</v>
      </c>
      <c r="H61" s="136">
        <v>3865</v>
      </c>
      <c r="I61" s="21" t="s">
        <v>304</v>
      </c>
      <c r="J61" s="137">
        <v>30</v>
      </c>
      <c r="K61" s="162" t="s">
        <v>305</v>
      </c>
      <c r="L61" s="163"/>
      <c r="M61" t="s">
        <v>76</v>
      </c>
      <c r="N61"/>
      <c r="O61"/>
      <c r="P61"/>
      <c r="Q61"/>
    </row>
    <row r="62" spans="1:17" ht="57" x14ac:dyDescent="0.2">
      <c r="A62" s="108" t="s">
        <v>306</v>
      </c>
      <c r="B62" s="128" t="s">
        <v>300</v>
      </c>
      <c r="C62" s="130" t="s">
        <v>301</v>
      </c>
      <c r="D62" s="17" t="s">
        <v>307</v>
      </c>
      <c r="E62" s="135"/>
      <c r="F62" s="21" t="s">
        <v>308</v>
      </c>
      <c r="G62" s="136">
        <v>6175</v>
      </c>
      <c r="H62" s="136">
        <v>5550</v>
      </c>
      <c r="I62" s="21" t="s">
        <v>304</v>
      </c>
      <c r="J62" s="137">
        <v>30</v>
      </c>
      <c r="K62" s="166" t="s">
        <v>309</v>
      </c>
      <c r="L62" s="166"/>
      <c r="M62" t="s">
        <v>76</v>
      </c>
      <c r="N62"/>
      <c r="O62"/>
      <c r="P62"/>
      <c r="Q62"/>
    </row>
    <row r="63" spans="1:17" ht="57" x14ac:dyDescent="0.2">
      <c r="A63" s="108" t="s">
        <v>310</v>
      </c>
      <c r="B63" s="128" t="s">
        <v>300</v>
      </c>
      <c r="C63" s="130" t="s">
        <v>301</v>
      </c>
      <c r="D63" s="17" t="s">
        <v>311</v>
      </c>
      <c r="E63" s="135"/>
      <c r="F63" s="21" t="s">
        <v>308</v>
      </c>
      <c r="G63" s="136">
        <v>8075</v>
      </c>
      <c r="H63" s="136">
        <v>7395</v>
      </c>
      <c r="I63" s="21" t="s">
        <v>304</v>
      </c>
      <c r="J63" s="137">
        <v>30</v>
      </c>
      <c r="K63" s="169" t="s">
        <v>312</v>
      </c>
      <c r="L63" s="170"/>
      <c r="M63" t="s">
        <v>76</v>
      </c>
      <c r="N63"/>
      <c r="O63"/>
      <c r="P63"/>
      <c r="Q63"/>
    </row>
    <row r="64" spans="1:17" ht="57" x14ac:dyDescent="0.2">
      <c r="A64" s="108" t="s">
        <v>313</v>
      </c>
      <c r="B64" s="128" t="s">
        <v>300</v>
      </c>
      <c r="C64" s="151" t="s">
        <v>301</v>
      </c>
      <c r="D64" s="17" t="s">
        <v>314</v>
      </c>
      <c r="E64" s="135"/>
      <c r="F64" s="21" t="s">
        <v>315</v>
      </c>
      <c r="G64" s="136">
        <v>4795</v>
      </c>
      <c r="H64" s="136">
        <v>4175</v>
      </c>
      <c r="I64" s="21" t="s">
        <v>304</v>
      </c>
      <c r="J64" s="137">
        <v>30</v>
      </c>
      <c r="K64" s="162" t="s">
        <v>316</v>
      </c>
      <c r="L64" s="163"/>
      <c r="M64"/>
      <c r="N64"/>
      <c r="O64" s="131"/>
      <c r="P64"/>
      <c r="Q64"/>
    </row>
    <row r="65" spans="1:18" ht="57" x14ac:dyDescent="0.2">
      <c r="A65" s="152" t="s">
        <v>317</v>
      </c>
      <c r="B65" s="153" t="s">
        <v>300</v>
      </c>
      <c r="C65" s="154" t="s">
        <v>301</v>
      </c>
      <c r="D65" s="24" t="s">
        <v>318</v>
      </c>
      <c r="E65" s="135"/>
      <c r="F65" s="23" t="s">
        <v>319</v>
      </c>
      <c r="G65" s="136">
        <v>6485</v>
      </c>
      <c r="H65" s="136">
        <v>5975</v>
      </c>
      <c r="I65" s="23" t="s">
        <v>304</v>
      </c>
      <c r="J65" s="137">
        <v>30</v>
      </c>
      <c r="K65" s="166" t="s">
        <v>320</v>
      </c>
      <c r="L65" s="166"/>
      <c r="M65"/>
      <c r="N65"/>
      <c r="O65"/>
      <c r="P65"/>
      <c r="Q65"/>
    </row>
    <row r="66" spans="1:18" ht="57" x14ac:dyDescent="0.2">
      <c r="A66" s="159" t="s">
        <v>321</v>
      </c>
      <c r="B66" s="21" t="s">
        <v>300</v>
      </c>
      <c r="C66" s="130" t="s">
        <v>301</v>
      </c>
      <c r="D66" s="21" t="s">
        <v>322</v>
      </c>
      <c r="E66" s="151"/>
      <c r="F66" s="23" t="s">
        <v>319</v>
      </c>
      <c r="G66" s="160">
        <v>8645</v>
      </c>
      <c r="H66" s="160">
        <v>7890</v>
      </c>
      <c r="I66" s="21" t="s">
        <v>304</v>
      </c>
      <c r="J66" s="161">
        <v>30</v>
      </c>
      <c r="K66" s="162" t="s">
        <v>323</v>
      </c>
      <c r="L66" s="163"/>
      <c r="M66"/>
      <c r="N66"/>
      <c r="O66"/>
      <c r="P66"/>
      <c r="Q66"/>
    </row>
    <row r="67" spans="1:18" ht="29" x14ac:dyDescent="0.2">
      <c r="A67" s="155" t="s">
        <v>42</v>
      </c>
      <c r="B67" s="156"/>
      <c r="C67" s="157" t="s">
        <v>324</v>
      </c>
      <c r="D67" s="158" t="s">
        <v>325</v>
      </c>
      <c r="E67" s="135"/>
      <c r="F67" s="173"/>
      <c r="G67" s="136">
        <v>150</v>
      </c>
      <c r="H67" s="136"/>
      <c r="I67" s="136"/>
      <c r="J67" s="137"/>
      <c r="K67" s="136"/>
      <c r="L67" s="136"/>
      <c r="M67" s="164"/>
      <c r="N67" s="164"/>
      <c r="O67" s="164"/>
      <c r="P67" s="164"/>
      <c r="Q67" s="164"/>
    </row>
    <row r="68" spans="1:18" x14ac:dyDescent="0.2">
      <c r="A68"/>
      <c r="B68"/>
      <c r="C68" s="130" t="s">
        <v>326</v>
      </c>
      <c r="D68" s="17" t="s">
        <v>327</v>
      </c>
      <c r="E68"/>
      <c r="F68"/>
      <c r="G68" s="138">
        <v>320</v>
      </c>
      <c r="H68" s="138"/>
      <c r="I68" s="138"/>
      <c r="J68" s="139"/>
      <c r="K68" s="138"/>
      <c r="L68" s="138"/>
      <c r="M68" s="167"/>
      <c r="N68" s="167"/>
      <c r="O68" s="167"/>
      <c r="P68" s="167"/>
      <c r="Q68" s="167"/>
    </row>
    <row r="69" spans="1:18" x14ac:dyDescent="0.2">
      <c r="A69"/>
      <c r="B69"/>
      <c r="C69" s="130" t="s">
        <v>328</v>
      </c>
      <c r="D69" s="17" t="s">
        <v>329</v>
      </c>
      <c r="E69"/>
      <c r="F69"/>
      <c r="G69" s="138">
        <v>120</v>
      </c>
      <c r="H69" s="138"/>
      <c r="I69" s="138"/>
      <c r="J69" s="139"/>
      <c r="K69" s="138"/>
      <c r="L69" s="138"/>
      <c r="M69" s="171"/>
      <c r="N69" s="171"/>
      <c r="O69" s="171"/>
      <c r="P69" s="171"/>
      <c r="Q69" s="171"/>
    </row>
    <row r="70" spans="1:18" x14ac:dyDescent="0.2">
      <c r="A70"/>
      <c r="B70"/>
      <c r="C70" s="130" t="s">
        <v>330</v>
      </c>
      <c r="D70" s="17" t="s">
        <v>331</v>
      </c>
      <c r="E70"/>
      <c r="F70"/>
      <c r="G70" s="138">
        <v>295</v>
      </c>
      <c r="H70" s="138"/>
      <c r="I70" s="138"/>
      <c r="J70" s="139"/>
      <c r="K70" s="138"/>
      <c r="L70" s="138"/>
      <c r="M70" s="164"/>
      <c r="N70" s="164"/>
      <c r="O70" s="164"/>
      <c r="P70" s="164"/>
      <c r="Q70" s="164"/>
    </row>
    <row r="71" spans="1:18" x14ac:dyDescent="0.2">
      <c r="A71"/>
      <c r="B71"/>
      <c r="C71" s="130" t="s">
        <v>332</v>
      </c>
      <c r="D71" s="17" t="s">
        <v>333</v>
      </c>
      <c r="E71"/>
      <c r="F71"/>
      <c r="G71" s="138">
        <v>450</v>
      </c>
      <c r="H71" s="138"/>
      <c r="I71" s="138"/>
      <c r="J71" s="139"/>
      <c r="K71" s="138"/>
      <c r="L71" s="138"/>
      <c r="M71" s="167"/>
      <c r="N71" s="167"/>
      <c r="O71" s="167"/>
      <c r="P71" s="167"/>
      <c r="Q71" s="167"/>
    </row>
    <row r="72" spans="1:18" x14ac:dyDescent="0.2">
      <c r="A72"/>
      <c r="B72"/>
      <c r="C72" s="130" t="s">
        <v>334</v>
      </c>
      <c r="D72" s="17" t="s">
        <v>335</v>
      </c>
      <c r="E72"/>
      <c r="F72"/>
      <c r="G72" s="138">
        <v>150</v>
      </c>
      <c r="H72" s="138"/>
      <c r="I72" s="138"/>
      <c r="J72" s="139"/>
      <c r="K72" s="138"/>
      <c r="L72" s="138"/>
      <c r="M72" s="164"/>
      <c r="N72" s="164"/>
      <c r="O72" s="164"/>
      <c r="P72" s="164"/>
      <c r="Q72" s="164"/>
    </row>
    <row r="73" spans="1:18" x14ac:dyDescent="0.2">
      <c r="A73"/>
      <c r="B73"/>
      <c r="C73" s="130" t="s">
        <v>336</v>
      </c>
      <c r="D73" s="17" t="s">
        <v>337</v>
      </c>
      <c r="E73"/>
      <c r="F73"/>
      <c r="G73" s="138">
        <v>245</v>
      </c>
      <c r="H73" s="138"/>
      <c r="I73" s="138"/>
      <c r="J73" s="139"/>
      <c r="K73" s="138"/>
      <c r="L73" s="138"/>
      <c r="M73" s="135"/>
      <c r="N73" s="135"/>
      <c r="O73" s="135"/>
      <c r="P73" s="135"/>
      <c r="Q73" s="135"/>
    </row>
    <row r="74" spans="1:18" x14ac:dyDescent="0.2">
      <c r="A74"/>
      <c r="B74"/>
      <c r="C74" s="130" t="s">
        <v>338</v>
      </c>
      <c r="D74" s="17" t="s">
        <v>339</v>
      </c>
      <c r="E74"/>
      <c r="F74"/>
      <c r="G74" s="136" t="s">
        <v>340</v>
      </c>
      <c r="H74" s="138"/>
      <c r="I74" s="138"/>
      <c r="J74" s="139"/>
      <c r="K74" s="138"/>
      <c r="L74" s="138"/>
      <c r="M74"/>
      <c r="N74"/>
      <c r="O74"/>
      <c r="P74"/>
      <c r="Q74"/>
    </row>
    <row r="75" spans="1:18" ht="37" x14ac:dyDescent="0.2">
      <c r="A75" s="149" t="s">
        <v>341</v>
      </c>
      <c r="B75" s="140" t="s">
        <v>342</v>
      </c>
      <c r="C75" s="17" t="s">
        <v>353</v>
      </c>
      <c r="D75" s="17" t="s">
        <v>343</v>
      </c>
      <c r="E75" s="141"/>
      <c r="F75" s="141"/>
      <c r="G75" s="142">
        <v>899</v>
      </c>
      <c r="H75" s="143">
        <v>720</v>
      </c>
      <c r="I75" s="143" t="s">
        <v>304</v>
      </c>
      <c r="J75" s="144" t="s">
        <v>344</v>
      </c>
      <c r="K75" s="192"/>
      <c r="L75" s="192"/>
      <c r="M75"/>
      <c r="N75"/>
      <c r="O75"/>
      <c r="P75"/>
      <c r="Q75"/>
    </row>
    <row r="76" spans="1:18" ht="61" x14ac:dyDescent="0.2">
      <c r="A76" s="148" t="s">
        <v>345</v>
      </c>
      <c r="B76" s="145"/>
      <c r="C76" s="17" t="s">
        <v>354</v>
      </c>
      <c r="D76" s="17" t="s">
        <v>346</v>
      </c>
      <c r="E76" s="141"/>
      <c r="F76" s="141"/>
      <c r="G76" s="142">
        <v>999</v>
      </c>
      <c r="H76" s="143">
        <v>799</v>
      </c>
      <c r="I76" s="140"/>
      <c r="J76" s="144" t="s">
        <v>344</v>
      </c>
      <c r="K76" s="146"/>
      <c r="L76" s="146"/>
      <c r="M76"/>
      <c r="N76"/>
      <c r="O76"/>
      <c r="P76"/>
      <c r="Q76"/>
    </row>
    <row r="77" spans="1:18" ht="49" x14ac:dyDescent="0.2">
      <c r="A77" s="135"/>
      <c r="B77" s="135"/>
      <c r="C77" s="17" t="s">
        <v>355</v>
      </c>
      <c r="D77" s="17" t="s">
        <v>347</v>
      </c>
      <c r="E77" s="141"/>
      <c r="F77" s="141"/>
      <c r="G77" s="142">
        <v>1099</v>
      </c>
      <c r="H77" s="143">
        <v>880</v>
      </c>
      <c r="I77" s="140"/>
      <c r="J77" s="144" t="s">
        <v>344</v>
      </c>
      <c r="K77" s="146"/>
      <c r="L77" s="146"/>
      <c r="M77"/>
      <c r="N77"/>
      <c r="O77"/>
      <c r="P77"/>
      <c r="Q77"/>
    </row>
    <row r="78" spans="1:18" ht="49" x14ac:dyDescent="0.2">
      <c r="A78" s="135"/>
      <c r="B78" s="135"/>
      <c r="C78" s="17" t="s">
        <v>356</v>
      </c>
      <c r="D78" s="17" t="s">
        <v>348</v>
      </c>
      <c r="E78" s="141"/>
      <c r="F78" s="141"/>
      <c r="G78" s="142">
        <v>1299</v>
      </c>
      <c r="H78" s="143">
        <v>1039</v>
      </c>
      <c r="I78" s="140"/>
      <c r="J78" s="144" t="s">
        <v>344</v>
      </c>
      <c r="K78" s="146"/>
      <c r="L78" s="146"/>
      <c r="M78"/>
      <c r="N78"/>
      <c r="O78"/>
      <c r="P78"/>
      <c r="Q78"/>
    </row>
    <row r="79" spans="1:18" ht="73" x14ac:dyDescent="0.2">
      <c r="A79" s="135"/>
      <c r="B79" s="135"/>
      <c r="C79" s="17" t="s">
        <v>357</v>
      </c>
      <c r="D79" s="17" t="s">
        <v>349</v>
      </c>
      <c r="E79" s="141"/>
      <c r="F79" s="141"/>
      <c r="G79" s="142">
        <v>1599</v>
      </c>
      <c r="H79" s="143">
        <v>1279</v>
      </c>
      <c r="I79" s="140"/>
      <c r="J79" s="144" t="s">
        <v>344</v>
      </c>
      <c r="K79" s="146"/>
      <c r="L79" s="146"/>
      <c r="M79"/>
      <c r="N79"/>
      <c r="O79"/>
      <c r="P79"/>
      <c r="Q79"/>
      <c r="R79" s="165"/>
    </row>
    <row r="80" spans="1:18" ht="61" x14ac:dyDescent="0.2">
      <c r="A80" s="135"/>
      <c r="B80" s="135"/>
      <c r="C80" s="17" t="s">
        <v>358</v>
      </c>
      <c r="D80" s="17" t="s">
        <v>350</v>
      </c>
      <c r="E80" s="141"/>
      <c r="F80" s="141"/>
      <c r="G80" s="142">
        <v>1699</v>
      </c>
      <c r="H80" s="143">
        <v>1359</v>
      </c>
      <c r="I80" s="140"/>
      <c r="J80" s="144" t="s">
        <v>344</v>
      </c>
      <c r="K80" s="146"/>
      <c r="L80" s="146"/>
      <c r="M80"/>
      <c r="N80"/>
      <c r="O80"/>
      <c r="P80"/>
      <c r="Q80"/>
      <c r="R80" s="168"/>
    </row>
    <row r="81" spans="1:18" ht="61" x14ac:dyDescent="0.2">
      <c r="A81" s="135"/>
      <c r="B81" s="135"/>
      <c r="C81" s="17" t="s">
        <v>359</v>
      </c>
      <c r="D81" s="17" t="s">
        <v>351</v>
      </c>
      <c r="E81" s="141"/>
      <c r="F81" s="141"/>
      <c r="G81" s="142">
        <v>1999</v>
      </c>
      <c r="H81" s="143">
        <v>1599</v>
      </c>
      <c r="I81" s="140"/>
      <c r="J81" s="144" t="s">
        <v>344</v>
      </c>
      <c r="K81" s="146"/>
      <c r="L81" s="146"/>
      <c r="M81" s="192"/>
      <c r="N81" s="135"/>
      <c r="O81" s="135"/>
      <c r="P81" s="135"/>
      <c r="Q81" s="135"/>
      <c r="R81" s="172"/>
    </row>
    <row r="82" spans="1:18" ht="25" x14ac:dyDescent="0.2">
      <c r="A82" s="150" t="s">
        <v>352</v>
      </c>
      <c r="B82" s="135"/>
      <c r="C82" s="17" t="s">
        <v>360</v>
      </c>
      <c r="D82" s="141"/>
      <c r="E82" s="141"/>
      <c r="F82" s="141"/>
      <c r="G82" s="142">
        <v>139</v>
      </c>
      <c r="H82" s="143">
        <v>139</v>
      </c>
      <c r="I82"/>
      <c r="J82"/>
      <c r="K82"/>
      <c r="L82"/>
      <c r="M82" s="146"/>
      <c r="N82" s="135"/>
      <c r="O82" s="135"/>
      <c r="P82" s="135"/>
      <c r="Q82" s="135"/>
      <c r="R82" s="165"/>
    </row>
    <row r="83" spans="1:18" x14ac:dyDescent="0.2">
      <c r="A83" s="135"/>
      <c r="B83" s="135"/>
      <c r="C83" s="17" t="s">
        <v>361</v>
      </c>
      <c r="E83" s="147"/>
      <c r="F83" s="141"/>
      <c r="G83" s="142">
        <v>10</v>
      </c>
      <c r="H83" s="143">
        <v>10</v>
      </c>
      <c r="I83"/>
      <c r="J83"/>
      <c r="K83"/>
      <c r="L83"/>
      <c r="M83" s="146"/>
      <c r="N83" s="135"/>
      <c r="O83" s="135"/>
      <c r="P83" s="135"/>
      <c r="Q83" s="135"/>
      <c r="R83" s="168"/>
    </row>
    <row r="84" spans="1:18" ht="37" x14ac:dyDescent="0.2">
      <c r="A84" s="135"/>
      <c r="B84" s="135"/>
      <c r="C84" s="17" t="s">
        <v>362</v>
      </c>
      <c r="D84" s="141"/>
      <c r="E84" s="141"/>
      <c r="F84" s="141"/>
      <c r="G84" s="142">
        <v>12</v>
      </c>
      <c r="H84" s="143">
        <v>12</v>
      </c>
      <c r="I84"/>
      <c r="J84"/>
      <c r="K84"/>
      <c r="L84"/>
      <c r="M84" s="146"/>
      <c r="N84" s="135"/>
      <c r="O84" s="135"/>
      <c r="P84" s="135"/>
      <c r="Q84" s="135"/>
      <c r="R84" s="165"/>
    </row>
    <row r="85" spans="1:18" x14ac:dyDescent="0.2">
      <c r="A85" s="8"/>
      <c r="M85" s="146"/>
      <c r="N85" s="135"/>
      <c r="O85" s="135"/>
      <c r="P85" s="135"/>
      <c r="Q85" s="135"/>
    </row>
    <row r="86" spans="1:18" ht="16" thickBot="1" x14ac:dyDescent="0.25">
      <c r="A86" s="8" t="s">
        <v>1</v>
      </c>
      <c r="B86" s="246" t="s">
        <v>96</v>
      </c>
      <c r="C86" s="247"/>
      <c r="D86" s="247"/>
      <c r="E86" s="247"/>
      <c r="F86" s="247"/>
      <c r="G86" s="247"/>
      <c r="H86" s="248"/>
      <c r="M86" s="146"/>
      <c r="N86" s="135"/>
      <c r="O86" s="135"/>
      <c r="P86" s="135"/>
      <c r="Q86" s="135"/>
    </row>
    <row r="87" spans="1:18" ht="49" x14ac:dyDescent="0.2">
      <c r="A87" s="3" t="s">
        <v>2</v>
      </c>
      <c r="B87" s="4" t="s">
        <v>3</v>
      </c>
      <c r="C87" s="5" t="s">
        <v>4</v>
      </c>
      <c r="D87" s="5" t="s">
        <v>5</v>
      </c>
      <c r="E87" s="5" t="s">
        <v>6</v>
      </c>
      <c r="F87" s="5" t="s">
        <v>26</v>
      </c>
      <c r="G87" s="5" t="s">
        <v>27</v>
      </c>
      <c r="H87" s="5" t="s">
        <v>28</v>
      </c>
      <c r="I87" s="5" t="s">
        <v>29</v>
      </c>
      <c r="J87" s="4" t="s">
        <v>7</v>
      </c>
      <c r="K87" s="4" t="s">
        <v>8</v>
      </c>
      <c r="L87" s="35" t="s">
        <v>9</v>
      </c>
      <c r="M87" s="146"/>
      <c r="N87" s="135"/>
      <c r="O87" s="135"/>
      <c r="P87" s="135"/>
      <c r="Q87" s="135"/>
    </row>
    <row r="88" spans="1:18" ht="29" x14ac:dyDescent="0.2">
      <c r="A88" s="37" t="s">
        <v>30</v>
      </c>
      <c r="B88" s="31" t="s">
        <v>97</v>
      </c>
      <c r="C88" s="32" t="s">
        <v>98</v>
      </c>
      <c r="D88" s="32" t="s">
        <v>99</v>
      </c>
      <c r="E88" s="32" t="s">
        <v>100</v>
      </c>
      <c r="F88" s="32">
        <v>60</v>
      </c>
      <c r="G88" s="39">
        <v>795</v>
      </c>
      <c r="H88" s="39">
        <v>718</v>
      </c>
      <c r="I88" s="39">
        <v>650</v>
      </c>
      <c r="J88" s="33">
        <v>0.25</v>
      </c>
      <c r="K88" s="33">
        <v>0.65</v>
      </c>
      <c r="L88" s="31">
        <v>15</v>
      </c>
      <c r="M88"/>
      <c r="N88"/>
      <c r="O88"/>
      <c r="P88"/>
      <c r="Q88"/>
    </row>
    <row r="89" spans="1:18" ht="29" x14ac:dyDescent="0.2">
      <c r="A89" s="37" t="s">
        <v>30</v>
      </c>
      <c r="B89" s="31" t="s">
        <v>97</v>
      </c>
      <c r="C89" s="32" t="s">
        <v>101</v>
      </c>
      <c r="D89" s="32" t="s">
        <v>102</v>
      </c>
      <c r="E89" s="32" t="s">
        <v>100</v>
      </c>
      <c r="F89" s="32">
        <v>96</v>
      </c>
      <c r="G89" s="39">
        <v>995</v>
      </c>
      <c r="H89" s="39">
        <v>895</v>
      </c>
      <c r="I89" s="39">
        <v>875</v>
      </c>
      <c r="J89" s="33">
        <v>0.25</v>
      </c>
      <c r="K89" s="33">
        <v>0.65</v>
      </c>
      <c r="L89" s="31">
        <v>15</v>
      </c>
      <c r="M89"/>
      <c r="N89"/>
      <c r="O89"/>
      <c r="P89"/>
      <c r="Q89"/>
    </row>
    <row r="90" spans="1:18" ht="29" x14ac:dyDescent="0.2">
      <c r="A90" s="37" t="s">
        <v>30</v>
      </c>
      <c r="B90" s="31" t="s">
        <v>97</v>
      </c>
      <c r="C90" s="32" t="s">
        <v>103</v>
      </c>
      <c r="D90" s="32" t="s">
        <v>104</v>
      </c>
      <c r="E90" s="32" t="s">
        <v>100</v>
      </c>
      <c r="F90" s="32">
        <v>64</v>
      </c>
      <c r="G90" s="39">
        <v>975</v>
      </c>
      <c r="H90" s="39">
        <v>895</v>
      </c>
      <c r="I90" s="39">
        <v>865</v>
      </c>
      <c r="J90" s="33">
        <v>0.25</v>
      </c>
      <c r="K90" s="33">
        <v>0.65</v>
      </c>
      <c r="L90" s="31">
        <v>15</v>
      </c>
      <c r="M90"/>
      <c r="N90"/>
      <c r="O90"/>
      <c r="P90"/>
      <c r="Q90"/>
    </row>
    <row r="91" spans="1:18" ht="25" x14ac:dyDescent="0.2">
      <c r="A91" s="37"/>
      <c r="B91" s="31"/>
      <c r="C91" s="32"/>
      <c r="D91" s="32"/>
      <c r="E91" s="32"/>
      <c r="F91" s="32"/>
      <c r="G91" s="209" t="s">
        <v>431</v>
      </c>
      <c r="H91" s="39"/>
      <c r="I91" s="39"/>
      <c r="J91" s="33"/>
      <c r="K91" s="33"/>
      <c r="L91" s="31"/>
      <c r="M91"/>
      <c r="N91"/>
      <c r="O91"/>
      <c r="P91"/>
      <c r="Q91"/>
    </row>
    <row r="92" spans="1:18" ht="29" x14ac:dyDescent="0.2">
      <c r="A92" s="37" t="s">
        <v>30</v>
      </c>
      <c r="B92" s="31" t="s">
        <v>97</v>
      </c>
      <c r="C92" s="30" t="s">
        <v>105</v>
      </c>
      <c r="D92" s="30" t="s">
        <v>106</v>
      </c>
      <c r="E92" s="32" t="s">
        <v>100</v>
      </c>
      <c r="F92" s="32">
        <v>66</v>
      </c>
      <c r="G92" s="39">
        <v>1025</v>
      </c>
      <c r="H92" s="39">
        <v>995</v>
      </c>
      <c r="I92" s="39">
        <v>915</v>
      </c>
      <c r="J92" s="33">
        <v>0.25</v>
      </c>
      <c r="K92" s="33">
        <v>0.65</v>
      </c>
      <c r="L92" s="31">
        <v>15</v>
      </c>
      <c r="M92"/>
      <c r="N92"/>
      <c r="O92"/>
      <c r="P92"/>
      <c r="Q92"/>
    </row>
    <row r="93" spans="1:18" x14ac:dyDescent="0.2">
      <c r="A93" s="229"/>
      <c r="M93"/>
      <c r="N93"/>
      <c r="O93"/>
      <c r="P93"/>
      <c r="Q93"/>
    </row>
    <row r="94" spans="1:18" ht="16" thickBot="1" x14ac:dyDescent="0.25">
      <c r="A94" s="6" t="s">
        <v>1</v>
      </c>
      <c r="B94" s="249" t="s">
        <v>17</v>
      </c>
      <c r="C94" s="250"/>
      <c r="D94" s="250"/>
      <c r="E94" s="250"/>
      <c r="F94" s="250"/>
      <c r="G94" s="250"/>
      <c r="H94" s="251"/>
      <c r="M94" s="189"/>
      <c r="N94" s="135"/>
      <c r="O94" s="135"/>
      <c r="P94" s="135"/>
      <c r="Q94" s="135"/>
    </row>
    <row r="95" spans="1:18" ht="49" x14ac:dyDescent="0.2">
      <c r="A95" s="11" t="s">
        <v>2</v>
      </c>
      <c r="B95" s="12" t="s">
        <v>3</v>
      </c>
      <c r="C95" s="13" t="s">
        <v>4</v>
      </c>
      <c r="D95" s="13" t="s">
        <v>5</v>
      </c>
      <c r="E95" s="13" t="s">
        <v>6</v>
      </c>
      <c r="F95" s="13" t="s">
        <v>26</v>
      </c>
      <c r="G95" s="13" t="s">
        <v>27</v>
      </c>
      <c r="H95" s="13" t="s">
        <v>28</v>
      </c>
      <c r="I95" s="13" t="s">
        <v>29</v>
      </c>
      <c r="J95" s="12" t="s">
        <v>7</v>
      </c>
      <c r="K95" s="12" t="s">
        <v>8</v>
      </c>
      <c r="L95" s="15" t="s">
        <v>9</v>
      </c>
      <c r="M95" s="146"/>
      <c r="N95" s="135"/>
      <c r="O95" s="135"/>
      <c r="P95" s="135"/>
      <c r="Q95" s="135"/>
    </row>
    <row r="96" spans="1:18" x14ac:dyDescent="0.2">
      <c r="A96" s="37" t="s">
        <v>468</v>
      </c>
      <c r="B96" s="21" t="s">
        <v>107</v>
      </c>
      <c r="C96" s="18" t="s">
        <v>110</v>
      </c>
      <c r="D96" s="18" t="s">
        <v>110</v>
      </c>
      <c r="E96" s="18" t="s">
        <v>12</v>
      </c>
      <c r="F96" s="18" t="s">
        <v>111</v>
      </c>
      <c r="G96" s="19">
        <v>751.75</v>
      </c>
      <c r="H96" s="19">
        <v>614.98</v>
      </c>
      <c r="I96" s="19">
        <v>521.94000000000005</v>
      </c>
      <c r="J96" s="29">
        <v>0.3</v>
      </c>
      <c r="K96" s="29" t="s">
        <v>108</v>
      </c>
      <c r="L96" s="21" t="s">
        <v>109</v>
      </c>
      <c r="M96" s="146"/>
      <c r="N96" s="135"/>
      <c r="O96" s="135"/>
      <c r="P96" s="135"/>
      <c r="Q96" s="135"/>
    </row>
    <row r="97" spans="1:17" x14ac:dyDescent="0.2">
      <c r="M97" s="146"/>
      <c r="N97" s="135"/>
      <c r="O97" s="135"/>
      <c r="P97" s="135"/>
      <c r="Q97" s="135"/>
    </row>
    <row r="98" spans="1:17" x14ac:dyDescent="0.2">
      <c r="A98" s="96"/>
    </row>
    <row r="99" spans="1:17" x14ac:dyDescent="0.2">
      <c r="A99" s="96"/>
      <c r="M99" s="96"/>
    </row>
    <row r="100" spans="1:17" x14ac:dyDescent="0.2">
      <c r="M100" s="96"/>
    </row>
    <row r="101" spans="1:17" x14ac:dyDescent="0.2">
      <c r="M101" s="96"/>
    </row>
    <row r="102" spans="1:17" x14ac:dyDescent="0.2">
      <c r="M102" s="96"/>
    </row>
    <row r="103" spans="1:17" x14ac:dyDescent="0.2">
      <c r="M103" s="96"/>
    </row>
    <row r="106" spans="1:17" x14ac:dyDescent="0.2">
      <c r="A106" s="126"/>
    </row>
  </sheetData>
  <mergeCells count="5">
    <mergeCell ref="B86:H86"/>
    <mergeCell ref="B94:H94"/>
    <mergeCell ref="B4:I4"/>
    <mergeCell ref="B47:H47"/>
    <mergeCell ref="B51:L51"/>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75"/>
  <sheetViews>
    <sheetView topLeftCell="A43" zoomScale="115" zoomScaleNormal="115" workbookViewId="0"/>
  </sheetViews>
  <sheetFormatPr baseColWidth="10" defaultColWidth="8.83203125" defaultRowHeight="15" x14ac:dyDescent="0.2"/>
  <cols>
    <col min="1" max="1" width="21.83203125" customWidth="1"/>
    <col min="2" max="3" width="13.33203125" customWidth="1"/>
    <col min="4" max="4" width="13.33203125" style="176" customWidth="1"/>
    <col min="5" max="10" width="12.33203125" customWidth="1"/>
    <col min="11" max="12" width="9.5" customWidth="1"/>
    <col min="13" max="13" width="6.33203125" customWidth="1"/>
    <col min="14" max="14" width="6.1640625" customWidth="1"/>
    <col min="15" max="15" width="5.6640625" customWidth="1"/>
    <col min="16" max="16" width="6.5" customWidth="1"/>
    <col min="17" max="17" width="6.1640625" customWidth="1"/>
    <col min="18" max="18" width="5.5" customWidth="1"/>
  </cols>
  <sheetData>
    <row r="1" spans="1:18" ht="20" x14ac:dyDescent="0.2">
      <c r="A1" s="1" t="s">
        <v>368</v>
      </c>
      <c r="B1" s="27"/>
      <c r="C1" s="27"/>
      <c r="D1" s="27"/>
      <c r="E1" s="27"/>
      <c r="F1" s="27"/>
      <c r="G1" s="27"/>
      <c r="H1" s="2"/>
      <c r="I1" s="2"/>
      <c r="J1" s="2"/>
      <c r="K1" s="2"/>
    </row>
    <row r="2" spans="1:18" x14ac:dyDescent="0.2">
      <c r="A2" t="s">
        <v>286</v>
      </c>
      <c r="D2"/>
    </row>
    <row r="3" spans="1:18" x14ac:dyDescent="0.2">
      <c r="A3" t="s">
        <v>363</v>
      </c>
      <c r="D3"/>
    </row>
    <row r="4" spans="1:18" ht="16" thickBot="1" x14ac:dyDescent="0.25">
      <c r="A4" s="34" t="s">
        <v>1</v>
      </c>
      <c r="B4" s="257" t="s">
        <v>112</v>
      </c>
      <c r="C4" s="258"/>
      <c r="D4" s="258"/>
      <c r="E4" s="259"/>
      <c r="F4" s="259"/>
      <c r="G4" s="259"/>
      <c r="H4" s="260"/>
    </row>
    <row r="5" spans="1:18" ht="61" x14ac:dyDescent="0.2">
      <c r="A5" s="11" t="s">
        <v>2</v>
      </c>
      <c r="B5" s="12" t="s">
        <v>3</v>
      </c>
      <c r="C5" s="13" t="s">
        <v>4</v>
      </c>
      <c r="D5" s="14" t="s">
        <v>5</v>
      </c>
      <c r="E5" s="13" t="s">
        <v>113</v>
      </c>
      <c r="F5" s="13" t="s">
        <v>114</v>
      </c>
      <c r="G5" s="13" t="s">
        <v>115</v>
      </c>
      <c r="H5" s="13" t="s">
        <v>116</v>
      </c>
      <c r="I5" s="13" t="s">
        <v>117</v>
      </c>
      <c r="J5" s="13" t="s">
        <v>118</v>
      </c>
      <c r="K5" s="12" t="s">
        <v>8</v>
      </c>
      <c r="L5" s="12" t="s">
        <v>9</v>
      </c>
      <c r="M5" s="177"/>
      <c r="N5" s="177"/>
      <c r="O5" s="177"/>
      <c r="P5" s="177"/>
      <c r="Q5" s="177"/>
      <c r="R5" s="177"/>
    </row>
    <row r="6" spans="1:18" x14ac:dyDescent="0.2">
      <c r="A6" s="178" t="s">
        <v>119</v>
      </c>
      <c r="B6" s="59" t="s">
        <v>120</v>
      </c>
      <c r="C6" s="17" t="s">
        <v>119</v>
      </c>
      <c r="D6" s="210" t="s">
        <v>121</v>
      </c>
      <c r="E6" s="211">
        <v>6857</v>
      </c>
      <c r="F6" s="179">
        <v>6800</v>
      </c>
      <c r="G6" s="179">
        <v>0</v>
      </c>
      <c r="H6" s="179">
        <v>0</v>
      </c>
      <c r="I6" s="179">
        <v>0</v>
      </c>
      <c r="J6" s="179">
        <v>0</v>
      </c>
      <c r="K6" s="60"/>
      <c r="L6" s="59">
        <v>30</v>
      </c>
      <c r="M6" s="131"/>
      <c r="N6" s="131"/>
      <c r="O6" s="131"/>
      <c r="P6" s="131"/>
      <c r="Q6" s="131"/>
      <c r="R6" s="131"/>
    </row>
    <row r="7" spans="1:18" x14ac:dyDescent="0.2">
      <c r="A7" s="178" t="s">
        <v>122</v>
      </c>
      <c r="B7" s="59" t="s">
        <v>120</v>
      </c>
      <c r="C7" s="17" t="s">
        <v>122</v>
      </c>
      <c r="D7" s="210" t="s">
        <v>123</v>
      </c>
      <c r="E7" s="211">
        <v>7465</v>
      </c>
      <c r="F7" s="179">
        <v>7409</v>
      </c>
      <c r="G7" s="179">
        <v>0</v>
      </c>
      <c r="H7" s="179">
        <v>0</v>
      </c>
      <c r="I7" s="179">
        <v>0</v>
      </c>
      <c r="J7" s="179">
        <v>0</v>
      </c>
      <c r="K7" s="60"/>
      <c r="L7" s="59">
        <v>30</v>
      </c>
      <c r="M7" s="131"/>
      <c r="N7" s="131"/>
      <c r="O7" s="131"/>
      <c r="P7" s="131"/>
      <c r="Q7" s="131"/>
      <c r="R7" s="131"/>
    </row>
    <row r="8" spans="1:18" x14ac:dyDescent="0.2">
      <c r="A8" s="178" t="s">
        <v>124</v>
      </c>
      <c r="B8" s="59" t="s">
        <v>120</v>
      </c>
      <c r="C8" s="17" t="s">
        <v>124</v>
      </c>
      <c r="D8" s="210" t="s">
        <v>432</v>
      </c>
      <c r="E8" s="211">
        <v>4805</v>
      </c>
      <c r="F8" s="179">
        <v>4749</v>
      </c>
      <c r="G8" s="179">
        <v>0</v>
      </c>
      <c r="H8" s="179">
        <v>0</v>
      </c>
      <c r="I8" s="179">
        <v>0</v>
      </c>
      <c r="J8" s="179">
        <v>0</v>
      </c>
      <c r="K8" s="60"/>
      <c r="L8" s="59">
        <v>30</v>
      </c>
      <c r="M8" s="131"/>
      <c r="N8" s="131"/>
      <c r="O8" s="131"/>
      <c r="P8" s="131"/>
      <c r="Q8" s="131"/>
      <c r="R8" s="131"/>
    </row>
    <row r="9" spans="1:18" x14ac:dyDescent="0.2">
      <c r="A9" s="178" t="s">
        <v>125</v>
      </c>
      <c r="B9" s="59" t="s">
        <v>120</v>
      </c>
      <c r="C9" s="17" t="s">
        <v>125</v>
      </c>
      <c r="D9" s="210" t="s">
        <v>433</v>
      </c>
      <c r="E9" s="211">
        <v>5475</v>
      </c>
      <c r="F9" s="179">
        <v>5419</v>
      </c>
      <c r="G9" s="179">
        <v>0</v>
      </c>
      <c r="H9" s="179">
        <v>0</v>
      </c>
      <c r="I9" s="179">
        <v>0</v>
      </c>
      <c r="J9" s="179">
        <v>0</v>
      </c>
      <c r="K9" s="60"/>
      <c r="L9" s="59">
        <v>30</v>
      </c>
      <c r="M9" s="131"/>
      <c r="N9" s="131"/>
      <c r="O9" s="131"/>
      <c r="P9" s="131"/>
      <c r="Q9" s="131"/>
      <c r="R9" s="131"/>
    </row>
    <row r="10" spans="1:18" x14ac:dyDescent="0.2">
      <c r="A10" s="178" t="s">
        <v>126</v>
      </c>
      <c r="B10" s="59" t="s">
        <v>120</v>
      </c>
      <c r="C10" s="17" t="s">
        <v>127</v>
      </c>
      <c r="D10" s="210" t="s">
        <v>434</v>
      </c>
      <c r="E10" s="216">
        <v>525</v>
      </c>
      <c r="F10" s="179">
        <v>0</v>
      </c>
      <c r="G10" s="179">
        <v>0</v>
      </c>
      <c r="H10" s="179">
        <v>0</v>
      </c>
      <c r="I10" s="179">
        <v>0</v>
      </c>
      <c r="J10" s="179">
        <v>0</v>
      </c>
      <c r="K10" s="60"/>
      <c r="L10" s="59"/>
      <c r="M10" s="131"/>
      <c r="N10" s="131"/>
      <c r="O10" s="131"/>
      <c r="P10" s="131"/>
      <c r="Q10" s="131"/>
      <c r="R10" s="131"/>
    </row>
    <row r="11" spans="1:18" x14ac:dyDescent="0.2">
      <c r="A11" s="178" t="s">
        <v>126</v>
      </c>
      <c r="B11" s="59" t="s">
        <v>120</v>
      </c>
      <c r="C11" s="17" t="s">
        <v>128</v>
      </c>
      <c r="D11" s="210" t="s">
        <v>435</v>
      </c>
      <c r="E11" s="216">
        <v>575</v>
      </c>
      <c r="F11" s="179">
        <v>0</v>
      </c>
      <c r="G11" s="179">
        <v>0</v>
      </c>
      <c r="H11" s="179">
        <v>0</v>
      </c>
      <c r="I11" s="179">
        <v>0</v>
      </c>
      <c r="J11" s="179">
        <v>0</v>
      </c>
      <c r="K11" s="60"/>
      <c r="L11" s="59"/>
      <c r="M11" s="131"/>
      <c r="N11" s="131"/>
      <c r="O11" s="131"/>
      <c r="P11" s="131"/>
      <c r="Q11" s="131"/>
      <c r="R11" s="131"/>
    </row>
    <row r="12" spans="1:18" ht="37" x14ac:dyDescent="0.2">
      <c r="A12" s="180" t="s">
        <v>364</v>
      </c>
      <c r="B12" s="60"/>
      <c r="C12" s="60"/>
      <c r="D12" s="210"/>
      <c r="E12" s="211"/>
      <c r="F12" s="179"/>
      <c r="G12" s="179"/>
      <c r="H12" s="179"/>
      <c r="I12" s="179"/>
      <c r="J12" s="179"/>
      <c r="K12" s="60"/>
      <c r="L12" s="59"/>
      <c r="M12" s="131"/>
      <c r="N12" s="131"/>
      <c r="O12" s="131"/>
      <c r="P12" s="131"/>
      <c r="Q12" s="131"/>
      <c r="R12" s="131"/>
    </row>
    <row r="13" spans="1:18" ht="25" x14ac:dyDescent="0.2">
      <c r="A13" s="181" t="s">
        <v>14</v>
      </c>
      <c r="B13" s="60"/>
      <c r="C13" s="60"/>
      <c r="D13" s="210"/>
      <c r="E13" s="211"/>
      <c r="F13" s="179"/>
      <c r="G13" s="179"/>
      <c r="H13" s="179"/>
      <c r="I13" s="179"/>
      <c r="J13" s="179"/>
      <c r="K13" s="60"/>
      <c r="L13" s="59"/>
      <c r="M13" s="131"/>
      <c r="N13" s="131"/>
      <c r="O13" s="131"/>
      <c r="P13" s="131"/>
      <c r="Q13" s="131"/>
      <c r="R13" s="131"/>
    </row>
    <row r="14" spans="1:18" x14ac:dyDescent="0.2">
      <c r="A14" s="181" t="s">
        <v>42</v>
      </c>
      <c r="B14" s="66"/>
      <c r="C14" s="66"/>
      <c r="D14" s="184"/>
      <c r="E14" s="212"/>
      <c r="F14" s="182"/>
      <c r="G14" s="182"/>
      <c r="H14" s="182"/>
      <c r="I14" s="182"/>
      <c r="J14" s="182"/>
      <c r="K14" s="66"/>
      <c r="L14" s="65"/>
      <c r="M14" s="131"/>
      <c r="N14" s="131"/>
      <c r="O14" s="131"/>
      <c r="P14" s="131"/>
      <c r="Q14" s="131"/>
      <c r="R14" s="131"/>
    </row>
    <row r="15" spans="1:18" x14ac:dyDescent="0.2">
      <c r="A15" s="183" t="s">
        <v>44</v>
      </c>
      <c r="B15" s="66"/>
      <c r="C15" s="66"/>
      <c r="D15" s="184"/>
      <c r="E15" s="212"/>
      <c r="F15" s="182"/>
      <c r="G15" s="182"/>
      <c r="H15" s="182"/>
      <c r="I15" s="182"/>
      <c r="J15" s="182"/>
      <c r="K15" s="66"/>
      <c r="L15" s="65"/>
      <c r="M15" s="131"/>
      <c r="N15" s="131"/>
      <c r="O15" s="131"/>
      <c r="P15" s="131"/>
      <c r="Q15" s="131"/>
      <c r="R15" s="131"/>
    </row>
    <row r="16" spans="1:18" x14ac:dyDescent="0.2">
      <c r="A16" s="184"/>
      <c r="B16" s="66"/>
      <c r="C16" s="66"/>
      <c r="D16" s="184"/>
      <c r="E16" s="212"/>
      <c r="F16" s="182"/>
      <c r="G16" s="182"/>
      <c r="H16" s="182"/>
      <c r="I16" s="182"/>
      <c r="J16" s="182"/>
      <c r="K16" s="66"/>
      <c r="L16" s="65"/>
      <c r="M16" s="131"/>
      <c r="N16" s="131"/>
      <c r="O16" s="131"/>
      <c r="P16" s="131"/>
      <c r="Q16" s="131"/>
      <c r="R16" s="131"/>
    </row>
    <row r="17" spans="1:18" ht="25" x14ac:dyDescent="0.2">
      <c r="A17" s="185" t="s">
        <v>129</v>
      </c>
      <c r="B17" s="66"/>
      <c r="C17" s="66"/>
      <c r="D17" s="184"/>
      <c r="E17" s="212"/>
      <c r="F17" s="182"/>
      <c r="G17" s="182"/>
      <c r="H17" s="182"/>
      <c r="I17" s="182"/>
      <c r="J17" s="182"/>
      <c r="K17" s="66"/>
      <c r="L17" s="65"/>
      <c r="M17" s="131"/>
      <c r="N17" s="131"/>
      <c r="O17" s="131"/>
      <c r="P17" s="131"/>
      <c r="Q17" s="131"/>
      <c r="R17" s="131"/>
    </row>
    <row r="18" spans="1:18" ht="25" x14ac:dyDescent="0.2">
      <c r="A18" s="184" t="s">
        <v>130</v>
      </c>
      <c r="B18" s="66" t="s">
        <v>120</v>
      </c>
      <c r="C18" s="24" t="s">
        <v>131</v>
      </c>
      <c r="D18" s="184" t="s">
        <v>131</v>
      </c>
      <c r="E18" s="213">
        <v>1220</v>
      </c>
      <c r="F18" s="179">
        <v>1220</v>
      </c>
      <c r="G18" s="179">
        <v>0</v>
      </c>
      <c r="H18" s="179">
        <v>0</v>
      </c>
      <c r="I18" s="179">
        <v>0</v>
      </c>
      <c r="J18" s="179">
        <v>0</v>
      </c>
      <c r="K18" s="66"/>
      <c r="L18" s="65"/>
      <c r="M18" s="131"/>
      <c r="N18" s="131"/>
      <c r="O18" s="131"/>
      <c r="P18" s="131"/>
      <c r="Q18" s="131"/>
      <c r="R18" s="131"/>
    </row>
    <row r="19" spans="1:18" ht="25" x14ac:dyDescent="0.2">
      <c r="A19" s="184" t="s">
        <v>132</v>
      </c>
      <c r="B19" s="66"/>
      <c r="C19" s="66" t="s">
        <v>133</v>
      </c>
      <c r="D19" s="184" t="s">
        <v>134</v>
      </c>
      <c r="E19" s="213">
        <v>950</v>
      </c>
      <c r="F19" s="179">
        <v>950</v>
      </c>
      <c r="G19" s="179">
        <v>0</v>
      </c>
      <c r="H19" s="179">
        <v>0</v>
      </c>
      <c r="I19" s="179">
        <v>0</v>
      </c>
      <c r="J19" s="179">
        <v>0</v>
      </c>
      <c r="K19" s="66"/>
      <c r="L19" s="65"/>
      <c r="M19" s="131"/>
      <c r="N19" s="131"/>
      <c r="O19" s="131"/>
      <c r="P19" s="131"/>
      <c r="Q19" s="131"/>
      <c r="R19" s="131"/>
    </row>
    <row r="20" spans="1:18" ht="25" x14ac:dyDescent="0.2">
      <c r="A20" s="184" t="s">
        <v>135</v>
      </c>
      <c r="B20" s="66"/>
      <c r="C20" s="66" t="s">
        <v>136</v>
      </c>
      <c r="D20" s="184" t="s">
        <v>137</v>
      </c>
      <c r="E20" s="213">
        <v>650</v>
      </c>
      <c r="F20" s="179">
        <v>650</v>
      </c>
      <c r="G20" s="179">
        <v>0</v>
      </c>
      <c r="H20" s="179">
        <v>0</v>
      </c>
      <c r="I20" s="179">
        <v>0</v>
      </c>
      <c r="J20" s="179">
        <v>0</v>
      </c>
      <c r="K20" s="66"/>
      <c r="L20" s="65"/>
      <c r="M20" s="131"/>
      <c r="N20" s="131"/>
      <c r="O20" s="131"/>
      <c r="P20" s="131"/>
      <c r="Q20" s="131"/>
      <c r="R20" s="131"/>
    </row>
    <row r="21" spans="1:18" ht="25" x14ac:dyDescent="0.2">
      <c r="A21" s="184" t="s">
        <v>138</v>
      </c>
      <c r="B21" s="66" t="s">
        <v>120</v>
      </c>
      <c r="C21" s="24" t="s">
        <v>138</v>
      </c>
      <c r="D21" s="184" t="s">
        <v>139</v>
      </c>
      <c r="E21" s="213">
        <v>25</v>
      </c>
      <c r="F21" s="179">
        <v>25</v>
      </c>
      <c r="G21" s="179">
        <v>0</v>
      </c>
      <c r="H21" s="179">
        <v>0</v>
      </c>
      <c r="I21" s="179">
        <v>0</v>
      </c>
      <c r="J21" s="179">
        <v>0</v>
      </c>
      <c r="K21" s="66"/>
      <c r="L21" s="65"/>
      <c r="M21" s="131"/>
      <c r="N21" s="131"/>
      <c r="O21" s="131"/>
      <c r="P21" s="131"/>
      <c r="Q21" s="131"/>
      <c r="R21" s="131"/>
    </row>
    <row r="22" spans="1:18" ht="25" x14ac:dyDescent="0.2">
      <c r="A22" s="184" t="s">
        <v>140</v>
      </c>
      <c r="B22" s="66" t="s">
        <v>120</v>
      </c>
      <c r="C22" s="24" t="s">
        <v>140</v>
      </c>
      <c r="D22" s="184" t="s">
        <v>141</v>
      </c>
      <c r="E22" s="213">
        <v>125</v>
      </c>
      <c r="F22" s="179">
        <v>125</v>
      </c>
      <c r="G22" s="179">
        <v>0</v>
      </c>
      <c r="H22" s="179">
        <v>0</v>
      </c>
      <c r="I22" s="179">
        <v>0</v>
      </c>
      <c r="J22" s="179">
        <v>0</v>
      </c>
      <c r="K22" s="66"/>
      <c r="L22" s="65"/>
      <c r="M22" s="131"/>
      <c r="N22" s="131"/>
      <c r="O22" s="131"/>
      <c r="P22" s="131"/>
      <c r="Q22" s="131"/>
      <c r="R22" s="131"/>
    </row>
    <row r="23" spans="1:18" ht="25" x14ac:dyDescent="0.2">
      <c r="A23" s="217" t="s">
        <v>142</v>
      </c>
      <c r="B23" s="218" t="s">
        <v>120</v>
      </c>
      <c r="C23" s="129" t="s">
        <v>142</v>
      </c>
      <c r="D23" s="217" t="s">
        <v>143</v>
      </c>
      <c r="E23" s="219">
        <v>95</v>
      </c>
      <c r="F23" s="220">
        <v>95</v>
      </c>
      <c r="G23" s="220">
        <v>0</v>
      </c>
      <c r="H23" s="220">
        <v>0</v>
      </c>
      <c r="I23" s="220">
        <v>0</v>
      </c>
      <c r="J23" s="220">
        <v>0</v>
      </c>
      <c r="K23" s="66"/>
      <c r="L23" s="65"/>
      <c r="M23" s="131"/>
      <c r="N23" s="131"/>
      <c r="O23" s="131"/>
      <c r="P23" s="131"/>
      <c r="Q23" s="131"/>
      <c r="R23" s="131"/>
    </row>
    <row r="24" spans="1:18" ht="25" x14ac:dyDescent="0.2">
      <c r="A24" s="217" t="s">
        <v>144</v>
      </c>
      <c r="B24" s="218" t="s">
        <v>120</v>
      </c>
      <c r="C24" s="129" t="s">
        <v>144</v>
      </c>
      <c r="D24" s="217" t="s">
        <v>145</v>
      </c>
      <c r="E24" s="219">
        <v>285</v>
      </c>
      <c r="F24" s="221">
        <v>285</v>
      </c>
      <c r="G24" s="220">
        <v>0</v>
      </c>
      <c r="H24" s="220">
        <v>0</v>
      </c>
      <c r="I24" s="220">
        <v>0</v>
      </c>
      <c r="J24" s="220">
        <v>0</v>
      </c>
      <c r="K24" s="66"/>
      <c r="L24" s="65"/>
      <c r="M24" s="131"/>
      <c r="N24" s="131"/>
      <c r="O24" s="131"/>
      <c r="P24" s="131"/>
      <c r="Q24" s="131"/>
      <c r="R24" s="131"/>
    </row>
    <row r="25" spans="1:18" ht="25" x14ac:dyDescent="0.2">
      <c r="A25" s="217" t="s">
        <v>146</v>
      </c>
      <c r="B25" s="218" t="s">
        <v>120</v>
      </c>
      <c r="C25" s="129" t="s">
        <v>146</v>
      </c>
      <c r="D25" s="217" t="s">
        <v>147</v>
      </c>
      <c r="E25" s="219">
        <v>84</v>
      </c>
      <c r="F25" s="221">
        <v>84</v>
      </c>
      <c r="G25" s="220">
        <v>0</v>
      </c>
      <c r="H25" s="220">
        <v>0</v>
      </c>
      <c r="I25" s="220">
        <v>0</v>
      </c>
      <c r="J25" s="220">
        <v>0</v>
      </c>
      <c r="K25" s="66"/>
      <c r="L25" s="65"/>
      <c r="M25" s="131"/>
      <c r="N25" s="131"/>
      <c r="O25" s="131"/>
      <c r="P25" s="131"/>
      <c r="Q25" s="131"/>
      <c r="R25" s="131"/>
    </row>
    <row r="26" spans="1:18" ht="25" x14ac:dyDescent="0.2">
      <c r="A26" s="217" t="s">
        <v>148</v>
      </c>
      <c r="B26" s="218"/>
      <c r="C26" s="129" t="s">
        <v>148</v>
      </c>
      <c r="D26" s="217" t="s">
        <v>149</v>
      </c>
      <c r="E26" s="219">
        <v>80</v>
      </c>
      <c r="F26" s="221">
        <v>80</v>
      </c>
      <c r="G26" s="220">
        <v>0</v>
      </c>
      <c r="H26" s="220">
        <v>0</v>
      </c>
      <c r="I26" s="220">
        <v>0</v>
      </c>
      <c r="J26" s="220">
        <v>0</v>
      </c>
      <c r="K26" s="66"/>
      <c r="L26" s="65"/>
      <c r="M26" s="131"/>
      <c r="N26" s="131"/>
      <c r="O26" s="131"/>
      <c r="P26" s="131"/>
      <c r="Q26" s="131"/>
      <c r="R26" s="131"/>
    </row>
    <row r="27" spans="1:18" ht="25" x14ac:dyDescent="0.2">
      <c r="A27" s="217" t="s">
        <v>150</v>
      </c>
      <c r="B27" s="218" t="s">
        <v>120</v>
      </c>
      <c r="C27" s="129" t="s">
        <v>150</v>
      </c>
      <c r="D27" s="217" t="s">
        <v>151</v>
      </c>
      <c r="E27" s="219">
        <v>50</v>
      </c>
      <c r="F27" s="221">
        <v>50</v>
      </c>
      <c r="G27" s="220">
        <v>0</v>
      </c>
      <c r="H27" s="220">
        <v>0</v>
      </c>
      <c r="I27" s="220">
        <v>0</v>
      </c>
      <c r="J27" s="220">
        <v>0</v>
      </c>
      <c r="K27" s="66"/>
      <c r="L27" s="65"/>
      <c r="M27" s="131"/>
      <c r="N27" s="131"/>
      <c r="O27" s="131"/>
      <c r="P27" s="131"/>
      <c r="Q27" s="131"/>
      <c r="R27" s="131"/>
    </row>
    <row r="28" spans="1:18" ht="25" x14ac:dyDescent="0.2">
      <c r="A28" s="217" t="s">
        <v>152</v>
      </c>
      <c r="B28" s="218" t="s">
        <v>120</v>
      </c>
      <c r="C28" s="217" t="s">
        <v>152</v>
      </c>
      <c r="D28" s="217" t="s">
        <v>436</v>
      </c>
      <c r="E28" s="219">
        <v>7220</v>
      </c>
      <c r="F28" s="221">
        <v>7056</v>
      </c>
      <c r="G28" s="220">
        <v>0</v>
      </c>
      <c r="H28" s="220">
        <v>0</v>
      </c>
      <c r="I28" s="220">
        <v>0</v>
      </c>
      <c r="J28" s="220">
        <v>0</v>
      </c>
      <c r="K28" s="66"/>
      <c r="L28" s="65">
        <v>30</v>
      </c>
      <c r="M28" s="131"/>
      <c r="N28" s="131"/>
      <c r="O28" s="131"/>
      <c r="P28" s="131"/>
      <c r="Q28" s="131"/>
      <c r="R28" s="131"/>
    </row>
    <row r="29" spans="1:18" ht="25" x14ac:dyDescent="0.2">
      <c r="A29" s="217" t="s">
        <v>153</v>
      </c>
      <c r="B29" s="218" t="s">
        <v>120</v>
      </c>
      <c r="C29" s="217" t="s">
        <v>153</v>
      </c>
      <c r="D29" s="217" t="s">
        <v>154</v>
      </c>
      <c r="E29" s="219">
        <v>8712</v>
      </c>
      <c r="F29" s="221">
        <v>8538</v>
      </c>
      <c r="G29" s="220">
        <v>0</v>
      </c>
      <c r="H29" s="220">
        <v>0</v>
      </c>
      <c r="I29" s="220">
        <v>0</v>
      </c>
      <c r="J29" s="220">
        <v>0</v>
      </c>
      <c r="K29" s="66"/>
      <c r="L29" s="65">
        <v>30</v>
      </c>
      <c r="M29" s="131"/>
      <c r="N29" s="131"/>
      <c r="O29" s="131"/>
      <c r="P29" s="131"/>
      <c r="Q29" s="131"/>
      <c r="R29" s="131"/>
    </row>
    <row r="30" spans="1:18" ht="25" x14ac:dyDescent="0.2">
      <c r="A30" s="217" t="s">
        <v>155</v>
      </c>
      <c r="B30" s="218" t="s">
        <v>120</v>
      </c>
      <c r="C30" s="217" t="s">
        <v>155</v>
      </c>
      <c r="D30" s="217" t="s">
        <v>437</v>
      </c>
      <c r="E30" s="219">
        <v>4420</v>
      </c>
      <c r="F30" s="221">
        <v>4332</v>
      </c>
      <c r="G30" s="220">
        <v>0</v>
      </c>
      <c r="H30" s="220">
        <v>0</v>
      </c>
      <c r="I30" s="220">
        <v>0</v>
      </c>
      <c r="J30" s="220">
        <v>0</v>
      </c>
      <c r="K30" s="66"/>
      <c r="L30" s="65">
        <v>30</v>
      </c>
      <c r="M30" s="131"/>
      <c r="N30" s="131"/>
      <c r="O30" s="131"/>
      <c r="P30" s="131"/>
      <c r="Q30" s="131"/>
      <c r="R30" s="131"/>
    </row>
    <row r="31" spans="1:18" x14ac:dyDescent="0.2">
      <c r="A31" s="217" t="s">
        <v>156</v>
      </c>
      <c r="B31" s="218" t="s">
        <v>120</v>
      </c>
      <c r="C31" s="217" t="s">
        <v>156</v>
      </c>
      <c r="D31" s="217">
        <v>125541</v>
      </c>
      <c r="E31" s="219">
        <v>504</v>
      </c>
      <c r="F31" s="221">
        <v>484</v>
      </c>
      <c r="G31" s="220">
        <v>0</v>
      </c>
      <c r="H31" s="220">
        <v>0</v>
      </c>
      <c r="I31" s="220">
        <v>0</v>
      </c>
      <c r="J31" s="220">
        <v>0</v>
      </c>
      <c r="K31" s="66"/>
      <c r="L31" s="65">
        <v>30</v>
      </c>
      <c r="M31" s="131"/>
      <c r="N31" s="131"/>
      <c r="O31" s="131"/>
      <c r="P31" s="131"/>
      <c r="Q31" s="131"/>
      <c r="R31" s="131"/>
    </row>
    <row r="32" spans="1:18" x14ac:dyDescent="0.2">
      <c r="A32" s="217" t="s">
        <v>157</v>
      </c>
      <c r="B32" s="218" t="s">
        <v>120</v>
      </c>
      <c r="C32" s="217" t="s">
        <v>157</v>
      </c>
      <c r="D32" s="217">
        <v>125543</v>
      </c>
      <c r="E32" s="219">
        <v>600</v>
      </c>
      <c r="F32" s="221">
        <v>580</v>
      </c>
      <c r="G32" s="220">
        <v>0</v>
      </c>
      <c r="H32" s="220">
        <v>0</v>
      </c>
      <c r="I32" s="220">
        <v>0</v>
      </c>
      <c r="J32" s="220">
        <v>0</v>
      </c>
      <c r="K32" s="66"/>
      <c r="L32" s="65">
        <v>30</v>
      </c>
      <c r="M32" s="131"/>
      <c r="N32" s="131"/>
      <c r="O32" s="131"/>
      <c r="P32" s="131"/>
      <c r="Q32" s="131"/>
      <c r="R32" s="131"/>
    </row>
    <row r="33" spans="1:18" x14ac:dyDescent="0.2">
      <c r="A33" s="217" t="s">
        <v>158</v>
      </c>
      <c r="B33" s="218" t="s">
        <v>120</v>
      </c>
      <c r="C33" s="217" t="s">
        <v>158</v>
      </c>
      <c r="D33" s="217">
        <v>125544</v>
      </c>
      <c r="E33" s="219">
        <v>658</v>
      </c>
      <c r="F33" s="221">
        <v>638</v>
      </c>
      <c r="G33" s="220">
        <v>0</v>
      </c>
      <c r="H33" s="220">
        <v>0</v>
      </c>
      <c r="I33" s="220">
        <v>0</v>
      </c>
      <c r="J33" s="220">
        <v>0</v>
      </c>
      <c r="K33" s="66"/>
      <c r="L33" s="65">
        <v>30</v>
      </c>
      <c r="M33" s="131"/>
      <c r="N33" s="131"/>
      <c r="O33" s="131"/>
      <c r="P33" s="131"/>
      <c r="Q33" s="131"/>
      <c r="R33" s="131"/>
    </row>
    <row r="34" spans="1:18" x14ac:dyDescent="0.2">
      <c r="A34" s="217" t="s">
        <v>159</v>
      </c>
      <c r="B34" s="218" t="s">
        <v>120</v>
      </c>
      <c r="C34" s="217" t="s">
        <v>159</v>
      </c>
      <c r="D34" s="217">
        <v>125534</v>
      </c>
      <c r="E34" s="219">
        <v>834</v>
      </c>
      <c r="F34" s="221">
        <v>804</v>
      </c>
      <c r="G34" s="220">
        <v>0</v>
      </c>
      <c r="H34" s="220">
        <v>0</v>
      </c>
      <c r="I34" s="220">
        <v>0</v>
      </c>
      <c r="J34" s="220">
        <v>0</v>
      </c>
      <c r="K34" s="66"/>
      <c r="L34" s="65">
        <v>30</v>
      </c>
      <c r="M34" s="131"/>
      <c r="N34" s="131"/>
      <c r="O34" s="131"/>
      <c r="P34" s="131"/>
      <c r="Q34" s="131"/>
      <c r="R34" s="131"/>
    </row>
    <row r="35" spans="1:18" x14ac:dyDescent="0.2">
      <c r="A35" s="217" t="s">
        <v>160</v>
      </c>
      <c r="B35" s="218" t="s">
        <v>120</v>
      </c>
      <c r="C35" s="217" t="s">
        <v>160</v>
      </c>
      <c r="D35" s="217" t="s">
        <v>161</v>
      </c>
      <c r="E35" s="219">
        <v>1082</v>
      </c>
      <c r="F35" s="221">
        <v>1042</v>
      </c>
      <c r="G35" s="220">
        <v>0</v>
      </c>
      <c r="H35" s="220">
        <v>0</v>
      </c>
      <c r="I35" s="220">
        <v>0</v>
      </c>
      <c r="J35" s="220">
        <v>0</v>
      </c>
      <c r="K35" s="66"/>
      <c r="L35" s="65">
        <v>30</v>
      </c>
      <c r="M35" s="131"/>
      <c r="N35" s="131"/>
      <c r="O35" s="131"/>
      <c r="P35" s="131"/>
      <c r="Q35" s="131"/>
      <c r="R35" s="131"/>
    </row>
    <row r="36" spans="1:18" x14ac:dyDescent="0.2">
      <c r="A36" s="217" t="s">
        <v>162</v>
      </c>
      <c r="B36" s="218" t="s">
        <v>120</v>
      </c>
      <c r="C36" s="217" t="s">
        <v>162</v>
      </c>
      <c r="D36" s="217" t="s">
        <v>163</v>
      </c>
      <c r="E36" s="219">
        <v>1334</v>
      </c>
      <c r="F36" s="221">
        <v>1284</v>
      </c>
      <c r="G36" s="220">
        <v>0</v>
      </c>
      <c r="H36" s="220">
        <v>0</v>
      </c>
      <c r="I36" s="220">
        <v>0</v>
      </c>
      <c r="J36" s="220">
        <v>0</v>
      </c>
      <c r="K36" s="66"/>
      <c r="L36" s="65">
        <v>30</v>
      </c>
      <c r="M36" s="131"/>
      <c r="N36" s="131"/>
      <c r="O36" s="131"/>
      <c r="P36" s="131"/>
      <c r="Q36" s="131"/>
      <c r="R36" s="131"/>
    </row>
    <row r="37" spans="1:18" x14ac:dyDescent="0.2">
      <c r="A37" s="217" t="s">
        <v>164</v>
      </c>
      <c r="B37" s="218" t="s">
        <v>120</v>
      </c>
      <c r="C37" s="217" t="s">
        <v>164</v>
      </c>
      <c r="D37" s="217">
        <v>125538</v>
      </c>
      <c r="E37" s="219">
        <v>908</v>
      </c>
      <c r="F37" s="221">
        <v>878</v>
      </c>
      <c r="G37" s="220">
        <v>0</v>
      </c>
      <c r="H37" s="220">
        <v>0</v>
      </c>
      <c r="I37" s="220">
        <v>0</v>
      </c>
      <c r="J37" s="220">
        <v>0</v>
      </c>
      <c r="K37" s="66"/>
      <c r="L37" s="65">
        <v>30</v>
      </c>
      <c r="M37" s="131"/>
      <c r="N37" s="131"/>
      <c r="O37" s="131"/>
      <c r="P37" s="131"/>
      <c r="Q37" s="131"/>
      <c r="R37" s="131"/>
    </row>
    <row r="38" spans="1:18" x14ac:dyDescent="0.2">
      <c r="A38" s="217" t="s">
        <v>165</v>
      </c>
      <c r="B38" s="218" t="s">
        <v>120</v>
      </c>
      <c r="C38" s="217" t="s">
        <v>165</v>
      </c>
      <c r="D38" s="217">
        <v>125539</v>
      </c>
      <c r="E38" s="219">
        <v>1044</v>
      </c>
      <c r="F38" s="221">
        <v>1004</v>
      </c>
      <c r="G38" s="220">
        <v>0</v>
      </c>
      <c r="H38" s="220">
        <v>0</v>
      </c>
      <c r="I38" s="220">
        <v>0</v>
      </c>
      <c r="J38" s="220">
        <v>0</v>
      </c>
      <c r="K38" s="66"/>
      <c r="L38" s="65">
        <v>30</v>
      </c>
      <c r="M38" s="131"/>
      <c r="N38" s="131"/>
      <c r="O38" s="131"/>
      <c r="P38" s="131"/>
      <c r="Q38" s="131"/>
      <c r="R38" s="131"/>
    </row>
    <row r="39" spans="1:18" x14ac:dyDescent="0.2">
      <c r="A39" s="217" t="s">
        <v>166</v>
      </c>
      <c r="B39" s="218" t="s">
        <v>120</v>
      </c>
      <c r="C39" s="217" t="s">
        <v>166</v>
      </c>
      <c r="D39" s="217" t="s">
        <v>167</v>
      </c>
      <c r="E39" s="219">
        <v>1376</v>
      </c>
      <c r="F39" s="221">
        <v>1326</v>
      </c>
      <c r="G39" s="220">
        <v>0</v>
      </c>
      <c r="H39" s="220">
        <v>0</v>
      </c>
      <c r="I39" s="220">
        <v>0</v>
      </c>
      <c r="J39" s="220">
        <v>0</v>
      </c>
      <c r="K39" s="66"/>
      <c r="L39" s="65">
        <v>30</v>
      </c>
      <c r="M39" s="131"/>
      <c r="N39" s="131"/>
      <c r="O39" s="131"/>
      <c r="P39" s="131"/>
      <c r="Q39" s="131"/>
      <c r="R39" s="131"/>
    </row>
    <row r="40" spans="1:18" ht="25" x14ac:dyDescent="0.2">
      <c r="A40" s="217" t="s">
        <v>365</v>
      </c>
      <c r="B40" s="129" t="s">
        <v>366</v>
      </c>
      <c r="C40" s="217" t="s">
        <v>365</v>
      </c>
      <c r="D40" s="217" t="s">
        <v>365</v>
      </c>
      <c r="E40" s="219">
        <v>6950</v>
      </c>
      <c r="F40" s="221">
        <v>6950</v>
      </c>
      <c r="G40" s="221">
        <v>0</v>
      </c>
      <c r="H40" s="221">
        <v>0</v>
      </c>
      <c r="I40" s="221">
        <v>0</v>
      </c>
      <c r="J40" s="221">
        <v>0</v>
      </c>
      <c r="K40" s="66"/>
      <c r="L40" s="186" t="s">
        <v>367</v>
      </c>
      <c r="M40" s="131"/>
      <c r="N40" s="131"/>
      <c r="O40" s="131"/>
      <c r="P40" s="131"/>
      <c r="Q40" s="131"/>
      <c r="R40" s="131"/>
    </row>
    <row r="41" spans="1:18" x14ac:dyDescent="0.2">
      <c r="A41" s="217" t="s">
        <v>438</v>
      </c>
      <c r="B41" s="129" t="s">
        <v>120</v>
      </c>
      <c r="C41" s="217" t="s">
        <v>439</v>
      </c>
      <c r="D41" s="217" t="s">
        <v>439</v>
      </c>
      <c r="E41" s="219" t="s">
        <v>440</v>
      </c>
      <c r="F41" s="221"/>
      <c r="G41" s="221"/>
      <c r="H41" s="221"/>
      <c r="I41" s="221"/>
      <c r="J41" s="221"/>
      <c r="K41" s="66"/>
      <c r="L41" s="186"/>
      <c r="M41" s="131"/>
      <c r="N41" s="131"/>
      <c r="O41" s="131"/>
      <c r="P41" s="131"/>
      <c r="Q41" s="131"/>
      <c r="R41" s="131"/>
    </row>
    <row r="42" spans="1:18" x14ac:dyDescent="0.2">
      <c r="A42" s="217" t="s">
        <v>441</v>
      </c>
      <c r="B42" s="218" t="s">
        <v>120</v>
      </c>
      <c r="C42" s="218" t="s">
        <v>439</v>
      </c>
      <c r="D42" s="217" t="s">
        <v>439</v>
      </c>
      <c r="E42" s="219" t="s">
        <v>440</v>
      </c>
      <c r="F42" s="221"/>
      <c r="G42" s="221"/>
      <c r="H42" s="221"/>
      <c r="I42" s="221"/>
      <c r="J42" s="221"/>
      <c r="K42" s="66"/>
      <c r="L42" s="65"/>
      <c r="M42" s="131"/>
      <c r="N42" s="131"/>
      <c r="O42" s="131"/>
      <c r="P42" s="131"/>
      <c r="Q42" s="131"/>
      <c r="R42" s="131"/>
    </row>
    <row r="43" spans="1:18" x14ac:dyDescent="0.2">
      <c r="A43" s="217"/>
      <c r="B43" s="218"/>
      <c r="C43" s="218"/>
      <c r="D43" s="217"/>
      <c r="E43" s="219"/>
      <c r="F43" s="221"/>
      <c r="G43" s="221"/>
      <c r="H43" s="221"/>
      <c r="I43" s="221"/>
      <c r="J43" s="221"/>
      <c r="K43" s="214"/>
      <c r="L43" s="215"/>
      <c r="M43" s="187"/>
      <c r="N43" s="187"/>
      <c r="O43" s="187"/>
      <c r="P43" s="187"/>
      <c r="Q43" s="187"/>
      <c r="R43" s="187"/>
    </row>
    <row r="44" spans="1:18" x14ac:dyDescent="0.2">
      <c r="A44" s="222" t="s">
        <v>168</v>
      </c>
      <c r="B44" s="218"/>
      <c r="C44" s="218"/>
      <c r="D44" s="217"/>
      <c r="E44" s="219"/>
      <c r="F44" s="221"/>
      <c r="G44" s="221"/>
      <c r="H44" s="221"/>
      <c r="I44" s="221"/>
      <c r="J44" s="221"/>
      <c r="K44" s="66"/>
      <c r="L44" s="65"/>
    </row>
    <row r="45" spans="1:18" x14ac:dyDescent="0.2">
      <c r="A45" s="223" t="s">
        <v>169</v>
      </c>
      <c r="B45" s="223" t="s">
        <v>120</v>
      </c>
      <c r="C45" s="223" t="s">
        <v>442</v>
      </c>
      <c r="D45" s="224" t="s">
        <v>442</v>
      </c>
      <c r="E45" s="225">
        <v>10398</v>
      </c>
      <c r="F45" s="226">
        <v>9982.08</v>
      </c>
      <c r="G45" s="226">
        <v>0</v>
      </c>
      <c r="H45" s="226">
        <v>0</v>
      </c>
      <c r="I45" s="226">
        <v>0</v>
      </c>
      <c r="J45" s="226">
        <v>0</v>
      </c>
      <c r="K45" s="59"/>
      <c r="L45" s="59">
        <v>25</v>
      </c>
    </row>
    <row r="46" spans="1:18" x14ac:dyDescent="0.2">
      <c r="A46" s="223" t="s">
        <v>170</v>
      </c>
      <c r="B46" s="223" t="s">
        <v>120</v>
      </c>
      <c r="C46" s="223" t="s">
        <v>443</v>
      </c>
      <c r="D46" s="224" t="s">
        <v>443</v>
      </c>
      <c r="E46" s="225">
        <v>13125</v>
      </c>
      <c r="F46" s="226">
        <v>12600</v>
      </c>
      <c r="G46" s="226">
        <v>0</v>
      </c>
      <c r="H46" s="226">
        <v>0</v>
      </c>
      <c r="I46" s="226">
        <v>0</v>
      </c>
      <c r="J46" s="226">
        <v>0</v>
      </c>
      <c r="K46" s="59"/>
      <c r="L46" s="59">
        <v>25</v>
      </c>
    </row>
    <row r="47" spans="1:18" x14ac:dyDescent="0.2">
      <c r="A47" s="223" t="s">
        <v>171</v>
      </c>
      <c r="B47" s="223" t="s">
        <v>120</v>
      </c>
      <c r="C47" s="223" t="s">
        <v>172</v>
      </c>
      <c r="D47" s="224" t="s">
        <v>172</v>
      </c>
      <c r="E47" s="225">
        <v>14701.5</v>
      </c>
      <c r="F47" s="226">
        <v>14113.439999999999</v>
      </c>
      <c r="G47" s="226">
        <v>0</v>
      </c>
      <c r="H47" s="226">
        <v>0</v>
      </c>
      <c r="I47" s="226">
        <v>0</v>
      </c>
      <c r="J47" s="226">
        <v>0</v>
      </c>
      <c r="K47" s="188"/>
      <c r="L47" s="188">
        <v>25</v>
      </c>
    </row>
    <row r="48" spans="1:18" x14ac:dyDescent="0.2">
      <c r="A48" s="223" t="s">
        <v>173</v>
      </c>
      <c r="B48" s="223" t="s">
        <v>120</v>
      </c>
      <c r="C48" s="223" t="s">
        <v>174</v>
      </c>
      <c r="D48" s="224" t="s">
        <v>174</v>
      </c>
      <c r="E48" s="225">
        <v>17549.25</v>
      </c>
      <c r="F48" s="226">
        <v>16847.28</v>
      </c>
      <c r="G48" s="226">
        <v>0</v>
      </c>
      <c r="H48" s="226">
        <v>0</v>
      </c>
      <c r="I48" s="226">
        <v>0</v>
      </c>
      <c r="J48" s="226">
        <v>0</v>
      </c>
      <c r="K48" s="59"/>
      <c r="L48" s="59">
        <v>25</v>
      </c>
    </row>
    <row r="49" spans="1:12" x14ac:dyDescent="0.2">
      <c r="A49" s="223" t="s">
        <v>173</v>
      </c>
      <c r="B49" s="223" t="s">
        <v>120</v>
      </c>
      <c r="C49" s="223" t="s">
        <v>175</v>
      </c>
      <c r="D49" s="224" t="s">
        <v>175</v>
      </c>
      <c r="E49" s="225">
        <v>17879.25</v>
      </c>
      <c r="F49" s="226">
        <v>17164.079999999998</v>
      </c>
      <c r="G49" s="226">
        <v>0</v>
      </c>
      <c r="H49" s="226">
        <v>0</v>
      </c>
      <c r="I49" s="226">
        <v>0</v>
      </c>
      <c r="J49" s="226">
        <v>0</v>
      </c>
      <c r="K49" s="59"/>
      <c r="L49" s="59">
        <v>25</v>
      </c>
    </row>
    <row r="50" spans="1:12" x14ac:dyDescent="0.2">
      <c r="A50" s="223" t="s">
        <v>173</v>
      </c>
      <c r="B50" s="223" t="s">
        <v>120</v>
      </c>
      <c r="C50" s="223" t="s">
        <v>176</v>
      </c>
      <c r="D50" s="224" t="s">
        <v>176</v>
      </c>
      <c r="E50" s="225">
        <v>18556.5</v>
      </c>
      <c r="F50" s="226">
        <v>17814.239999999998</v>
      </c>
      <c r="G50" s="226">
        <v>0</v>
      </c>
      <c r="H50" s="226">
        <v>0</v>
      </c>
      <c r="I50" s="226">
        <v>0</v>
      </c>
      <c r="J50" s="226">
        <v>0</v>
      </c>
      <c r="K50" s="59"/>
      <c r="L50" s="59">
        <v>25</v>
      </c>
    </row>
    <row r="51" spans="1:12" x14ac:dyDescent="0.2">
      <c r="A51" s="223" t="s">
        <v>173</v>
      </c>
      <c r="B51" s="223" t="s">
        <v>120</v>
      </c>
      <c r="C51" s="223" t="s">
        <v>177</v>
      </c>
      <c r="D51" s="224" t="s">
        <v>177</v>
      </c>
      <c r="E51" s="225">
        <v>18436.5</v>
      </c>
      <c r="F51" s="226">
        <v>17699.04</v>
      </c>
      <c r="G51" s="226">
        <v>0</v>
      </c>
      <c r="H51" s="226">
        <v>0</v>
      </c>
      <c r="I51" s="226">
        <v>0</v>
      </c>
      <c r="J51" s="226">
        <v>0</v>
      </c>
      <c r="K51" s="59"/>
      <c r="L51" s="59">
        <v>25</v>
      </c>
    </row>
    <row r="52" spans="1:12" x14ac:dyDescent="0.2">
      <c r="A52" s="223" t="s">
        <v>173</v>
      </c>
      <c r="B52" s="223" t="s">
        <v>120</v>
      </c>
      <c r="C52" s="223" t="s">
        <v>178</v>
      </c>
      <c r="D52" s="224" t="s">
        <v>178</v>
      </c>
      <c r="E52" s="225">
        <v>18628.5</v>
      </c>
      <c r="F52" s="226">
        <v>17883.36</v>
      </c>
      <c r="G52" s="226">
        <v>0</v>
      </c>
      <c r="H52" s="226">
        <v>0</v>
      </c>
      <c r="I52" s="226">
        <v>0</v>
      </c>
      <c r="J52" s="226">
        <v>0</v>
      </c>
      <c r="K52" s="59"/>
      <c r="L52" s="59">
        <v>25</v>
      </c>
    </row>
    <row r="53" spans="1:12" x14ac:dyDescent="0.2">
      <c r="A53" s="223" t="s">
        <v>173</v>
      </c>
      <c r="B53" s="223" t="s">
        <v>120</v>
      </c>
      <c r="C53" s="223" t="s">
        <v>179</v>
      </c>
      <c r="D53" s="224" t="s">
        <v>179</v>
      </c>
      <c r="E53" s="225">
        <v>19691.25</v>
      </c>
      <c r="F53" s="226">
        <v>18903.599999999999</v>
      </c>
      <c r="G53" s="226">
        <v>0</v>
      </c>
      <c r="H53" s="226">
        <v>0</v>
      </c>
      <c r="I53" s="226">
        <v>0</v>
      </c>
      <c r="J53" s="226">
        <v>0</v>
      </c>
      <c r="K53" s="59"/>
      <c r="L53" s="59">
        <v>25</v>
      </c>
    </row>
    <row r="54" spans="1:12" x14ac:dyDescent="0.2">
      <c r="A54" s="227" t="s">
        <v>180</v>
      </c>
      <c r="B54" s="223"/>
      <c r="C54" s="223"/>
      <c r="D54" s="224"/>
      <c r="E54" s="225"/>
      <c r="F54" s="226"/>
      <c r="G54" s="226">
        <v>0</v>
      </c>
      <c r="H54" s="226">
        <v>0</v>
      </c>
      <c r="I54" s="226">
        <v>0</v>
      </c>
      <c r="J54" s="226">
        <v>0</v>
      </c>
      <c r="K54" s="59"/>
      <c r="L54" s="59"/>
    </row>
    <row r="55" spans="1:12" ht="25" x14ac:dyDescent="0.2">
      <c r="A55" s="55" t="s">
        <v>444</v>
      </c>
      <c r="B55" s="223" t="s">
        <v>120</v>
      </c>
      <c r="C55" s="224" t="s">
        <v>445</v>
      </c>
      <c r="D55" s="228" t="s">
        <v>446</v>
      </c>
      <c r="E55" s="225">
        <v>9</v>
      </c>
      <c r="F55" s="226">
        <v>8.64</v>
      </c>
      <c r="G55" s="226">
        <v>0</v>
      </c>
      <c r="H55" s="226">
        <v>0</v>
      </c>
      <c r="I55" s="226">
        <v>0</v>
      </c>
      <c r="J55" s="226">
        <v>0</v>
      </c>
      <c r="K55" s="59"/>
      <c r="L55" s="59">
        <v>25</v>
      </c>
    </row>
    <row r="56" spans="1:12" ht="25" x14ac:dyDescent="0.2">
      <c r="A56" s="55" t="s">
        <v>447</v>
      </c>
      <c r="B56" s="223" t="s">
        <v>120</v>
      </c>
      <c r="C56" s="224" t="s">
        <v>448</v>
      </c>
      <c r="D56" s="228" t="s">
        <v>449</v>
      </c>
      <c r="E56" s="225">
        <v>5.25</v>
      </c>
      <c r="F56" s="226">
        <v>5.04</v>
      </c>
      <c r="G56" s="221">
        <v>0</v>
      </c>
      <c r="H56" s="221">
        <v>0</v>
      </c>
      <c r="I56" s="221">
        <v>0</v>
      </c>
      <c r="J56" s="221">
        <v>0</v>
      </c>
      <c r="K56" s="59"/>
      <c r="L56" s="59"/>
    </row>
    <row r="57" spans="1:12" x14ac:dyDescent="0.2">
      <c r="A57" s="223" t="s">
        <v>189</v>
      </c>
      <c r="B57" s="223" t="s">
        <v>120</v>
      </c>
      <c r="C57" s="223" t="s">
        <v>190</v>
      </c>
      <c r="D57" s="224" t="s">
        <v>190</v>
      </c>
      <c r="E57" s="225">
        <v>354.75</v>
      </c>
      <c r="F57" s="226">
        <v>340.56</v>
      </c>
      <c r="G57" s="221">
        <v>0</v>
      </c>
      <c r="H57" s="221">
        <v>0</v>
      </c>
      <c r="I57" s="221">
        <v>0</v>
      </c>
      <c r="J57" s="221">
        <v>0</v>
      </c>
      <c r="K57" s="59"/>
      <c r="L57" s="59">
        <v>25</v>
      </c>
    </row>
    <row r="58" spans="1:12" x14ac:dyDescent="0.2">
      <c r="A58" s="223" t="s">
        <v>187</v>
      </c>
      <c r="B58" s="223" t="s">
        <v>120</v>
      </c>
      <c r="C58" s="223" t="s">
        <v>188</v>
      </c>
      <c r="D58" s="224" t="s">
        <v>188</v>
      </c>
      <c r="E58" s="225">
        <v>278.25</v>
      </c>
      <c r="F58" s="226">
        <v>267.12</v>
      </c>
      <c r="G58" s="221">
        <v>0</v>
      </c>
      <c r="H58" s="221">
        <v>0</v>
      </c>
      <c r="I58" s="221">
        <v>0</v>
      </c>
      <c r="J58" s="221">
        <v>0</v>
      </c>
      <c r="K58" s="59"/>
      <c r="L58" s="59">
        <v>25</v>
      </c>
    </row>
    <row r="59" spans="1:12" x14ac:dyDescent="0.2">
      <c r="A59" s="223" t="s">
        <v>191</v>
      </c>
      <c r="B59" s="223" t="s">
        <v>120</v>
      </c>
      <c r="C59" s="223" t="s">
        <v>192</v>
      </c>
      <c r="D59" s="224" t="s">
        <v>192</v>
      </c>
      <c r="E59" s="225">
        <v>123.75</v>
      </c>
      <c r="F59" s="226">
        <v>118.8</v>
      </c>
      <c r="G59" s="221">
        <v>0</v>
      </c>
      <c r="H59" s="221">
        <v>0</v>
      </c>
      <c r="I59" s="221">
        <v>0</v>
      </c>
      <c r="J59" s="221">
        <v>0</v>
      </c>
      <c r="K59" s="59"/>
      <c r="L59" s="59">
        <v>25</v>
      </c>
    </row>
    <row r="60" spans="1:12" x14ac:dyDescent="0.2">
      <c r="A60" s="223" t="s">
        <v>193</v>
      </c>
      <c r="B60" s="223" t="s">
        <v>120</v>
      </c>
      <c r="C60" s="223" t="s">
        <v>194</v>
      </c>
      <c r="D60" s="224" t="s">
        <v>194</v>
      </c>
      <c r="E60" s="225">
        <v>336.03750000000002</v>
      </c>
      <c r="F60" s="226">
        <v>322.596</v>
      </c>
      <c r="G60" s="221">
        <v>0</v>
      </c>
      <c r="H60" s="221">
        <v>0</v>
      </c>
      <c r="I60" s="221">
        <v>0</v>
      </c>
      <c r="J60" s="221">
        <v>0</v>
      </c>
      <c r="K60" s="59"/>
      <c r="L60" s="59">
        <v>25</v>
      </c>
    </row>
    <row r="61" spans="1:12" x14ac:dyDescent="0.2">
      <c r="A61" s="223" t="s">
        <v>450</v>
      </c>
      <c r="B61" s="223" t="s">
        <v>120</v>
      </c>
      <c r="C61" s="223" t="s">
        <v>451</v>
      </c>
      <c r="D61" s="224" t="s">
        <v>451</v>
      </c>
      <c r="E61" s="225">
        <v>228</v>
      </c>
      <c r="F61" s="226">
        <v>218.88</v>
      </c>
      <c r="G61" s="221">
        <v>0</v>
      </c>
      <c r="H61" s="221">
        <v>0</v>
      </c>
      <c r="I61" s="221">
        <v>0</v>
      </c>
      <c r="J61" s="221">
        <v>0</v>
      </c>
      <c r="K61" s="59"/>
      <c r="L61" s="59"/>
    </row>
    <row r="62" spans="1:12" x14ac:dyDescent="0.2">
      <c r="A62" s="223" t="s">
        <v>195</v>
      </c>
      <c r="B62" s="223" t="s">
        <v>120</v>
      </c>
      <c r="C62" s="223" t="s">
        <v>196</v>
      </c>
      <c r="D62" s="224" t="s">
        <v>196</v>
      </c>
      <c r="E62" s="225">
        <v>292.5</v>
      </c>
      <c r="F62" s="226">
        <v>280.8</v>
      </c>
      <c r="G62" s="221">
        <v>0</v>
      </c>
      <c r="H62" s="221">
        <v>0</v>
      </c>
      <c r="I62" s="221">
        <v>0</v>
      </c>
      <c r="J62" s="221">
        <v>0</v>
      </c>
      <c r="K62" s="59"/>
      <c r="L62" s="59">
        <v>25</v>
      </c>
    </row>
    <row r="63" spans="1:12" x14ac:dyDescent="0.2">
      <c r="A63" s="223" t="s">
        <v>207</v>
      </c>
      <c r="B63" s="223" t="s">
        <v>120</v>
      </c>
      <c r="C63" s="223" t="s">
        <v>209</v>
      </c>
      <c r="D63" s="224" t="s">
        <v>452</v>
      </c>
      <c r="E63" s="225">
        <v>237.75</v>
      </c>
      <c r="F63" s="226">
        <v>228.23999999999998</v>
      </c>
      <c r="G63" s="221">
        <v>0</v>
      </c>
      <c r="H63" s="221">
        <v>0</v>
      </c>
      <c r="I63" s="221">
        <v>0</v>
      </c>
      <c r="J63" s="221">
        <v>0</v>
      </c>
      <c r="K63" s="59"/>
      <c r="L63" s="59">
        <v>25</v>
      </c>
    </row>
    <row r="64" spans="1:12" x14ac:dyDescent="0.2">
      <c r="A64" s="223" t="s">
        <v>208</v>
      </c>
      <c r="B64" s="223" t="s">
        <v>120</v>
      </c>
      <c r="C64" s="223" t="s">
        <v>209</v>
      </c>
      <c r="D64" s="224" t="s">
        <v>209</v>
      </c>
      <c r="E64" s="225">
        <v>537</v>
      </c>
      <c r="F64" s="226">
        <v>515.52</v>
      </c>
      <c r="G64" s="221">
        <v>0</v>
      </c>
      <c r="H64" s="221">
        <v>0</v>
      </c>
      <c r="I64" s="221">
        <v>0</v>
      </c>
      <c r="J64" s="221">
        <v>0</v>
      </c>
      <c r="K64" s="59"/>
      <c r="L64" s="59">
        <v>25</v>
      </c>
    </row>
    <row r="65" spans="1:12" x14ac:dyDescent="0.2">
      <c r="A65" s="223" t="s">
        <v>181</v>
      </c>
      <c r="B65" s="223" t="s">
        <v>120</v>
      </c>
      <c r="C65" s="223" t="s">
        <v>182</v>
      </c>
      <c r="D65" s="224" t="s">
        <v>182</v>
      </c>
      <c r="E65" s="225">
        <v>1398</v>
      </c>
      <c r="F65" s="226">
        <v>1342.08</v>
      </c>
      <c r="G65" s="221">
        <v>0</v>
      </c>
      <c r="H65" s="221">
        <v>0</v>
      </c>
      <c r="I65" s="221">
        <v>0</v>
      </c>
      <c r="J65" s="221">
        <v>0</v>
      </c>
      <c r="K65" s="59"/>
      <c r="L65" s="59">
        <v>25</v>
      </c>
    </row>
    <row r="66" spans="1:12" x14ac:dyDescent="0.2">
      <c r="A66" s="223" t="s">
        <v>185</v>
      </c>
      <c r="B66" s="223" t="s">
        <v>120</v>
      </c>
      <c r="C66" s="223" t="s">
        <v>186</v>
      </c>
      <c r="D66" s="224" t="s">
        <v>186</v>
      </c>
      <c r="E66" s="225">
        <v>1533.75</v>
      </c>
      <c r="F66" s="226">
        <v>1472.3999999999999</v>
      </c>
      <c r="G66" s="221">
        <v>0</v>
      </c>
      <c r="H66" s="221">
        <v>0</v>
      </c>
      <c r="I66" s="221">
        <v>0</v>
      </c>
      <c r="J66" s="221">
        <v>0</v>
      </c>
      <c r="K66" s="59"/>
      <c r="L66" s="59">
        <v>25</v>
      </c>
    </row>
    <row r="67" spans="1:12" x14ac:dyDescent="0.2">
      <c r="A67" s="223" t="s">
        <v>199</v>
      </c>
      <c r="B67" s="223" t="s">
        <v>120</v>
      </c>
      <c r="C67" s="223" t="s">
        <v>200</v>
      </c>
      <c r="D67" s="224" t="s">
        <v>200</v>
      </c>
      <c r="E67" s="225">
        <v>506.25</v>
      </c>
      <c r="F67" s="226">
        <v>486</v>
      </c>
      <c r="G67" s="221">
        <v>0</v>
      </c>
      <c r="H67" s="221">
        <v>0</v>
      </c>
      <c r="I67" s="221">
        <v>0</v>
      </c>
      <c r="J67" s="221">
        <v>0</v>
      </c>
      <c r="K67" s="59"/>
      <c r="L67" s="59">
        <v>25</v>
      </c>
    </row>
    <row r="68" spans="1:12" x14ac:dyDescent="0.2">
      <c r="A68" s="223" t="s">
        <v>201</v>
      </c>
      <c r="B68" s="223" t="s">
        <v>120</v>
      </c>
      <c r="C68" s="223" t="s">
        <v>202</v>
      </c>
      <c r="D68" s="224" t="s">
        <v>202</v>
      </c>
      <c r="E68" s="225">
        <v>402</v>
      </c>
      <c r="F68" s="226">
        <v>385.91999999999996</v>
      </c>
      <c r="G68" s="221">
        <v>0</v>
      </c>
      <c r="H68" s="221">
        <v>0</v>
      </c>
      <c r="I68" s="221">
        <v>0</v>
      </c>
      <c r="J68" s="221">
        <v>0</v>
      </c>
      <c r="K68" s="59"/>
      <c r="L68" s="59">
        <v>25</v>
      </c>
    </row>
    <row r="69" spans="1:12" x14ac:dyDescent="0.2">
      <c r="A69" s="223" t="s">
        <v>203</v>
      </c>
      <c r="B69" s="223" t="s">
        <v>120</v>
      </c>
      <c r="C69" s="223" t="s">
        <v>204</v>
      </c>
      <c r="D69" s="224" t="s">
        <v>204</v>
      </c>
      <c r="E69" s="225">
        <v>695.25</v>
      </c>
      <c r="F69" s="226">
        <v>667.43999999999994</v>
      </c>
      <c r="G69" s="221">
        <v>0</v>
      </c>
      <c r="H69" s="221">
        <v>0</v>
      </c>
      <c r="I69" s="221">
        <v>0</v>
      </c>
      <c r="J69" s="221">
        <v>0</v>
      </c>
      <c r="K69" s="59"/>
      <c r="L69" s="59">
        <v>25</v>
      </c>
    </row>
    <row r="70" spans="1:12" x14ac:dyDescent="0.2">
      <c r="A70" s="223" t="s">
        <v>205</v>
      </c>
      <c r="B70" s="223" t="s">
        <v>120</v>
      </c>
      <c r="C70" s="223" t="s">
        <v>206</v>
      </c>
      <c r="D70" s="224" t="s">
        <v>206</v>
      </c>
      <c r="E70" s="225">
        <v>902.25</v>
      </c>
      <c r="F70" s="226">
        <v>866.16</v>
      </c>
      <c r="G70" s="221">
        <v>0</v>
      </c>
      <c r="H70" s="221">
        <v>0</v>
      </c>
      <c r="I70" s="221">
        <v>0</v>
      </c>
      <c r="J70" s="221">
        <v>0</v>
      </c>
      <c r="K70" s="59"/>
      <c r="L70" s="59">
        <v>25</v>
      </c>
    </row>
    <row r="71" spans="1:12" x14ac:dyDescent="0.2">
      <c r="A71" s="223" t="s">
        <v>453</v>
      </c>
      <c r="B71" s="223" t="s">
        <v>120</v>
      </c>
      <c r="C71" s="223" t="s">
        <v>454</v>
      </c>
      <c r="D71" s="224" t="s">
        <v>454</v>
      </c>
      <c r="E71" s="225">
        <v>471</v>
      </c>
      <c r="F71" s="226">
        <v>452.15999999999997</v>
      </c>
      <c r="G71" s="221">
        <v>0</v>
      </c>
      <c r="H71" s="221">
        <v>0</v>
      </c>
      <c r="I71" s="221">
        <v>0</v>
      </c>
      <c r="J71" s="221">
        <v>0</v>
      </c>
      <c r="K71" s="59"/>
      <c r="L71" s="59"/>
    </row>
    <row r="72" spans="1:12" x14ac:dyDescent="0.2">
      <c r="A72" s="223" t="s">
        <v>183</v>
      </c>
      <c r="B72" s="223" t="s">
        <v>120</v>
      </c>
      <c r="C72" s="223" t="s">
        <v>184</v>
      </c>
      <c r="D72" s="224" t="s">
        <v>184</v>
      </c>
      <c r="E72" s="225">
        <v>1506.75</v>
      </c>
      <c r="F72" s="226">
        <v>1446.48</v>
      </c>
      <c r="G72" s="221">
        <v>0</v>
      </c>
      <c r="H72" s="221">
        <v>0</v>
      </c>
      <c r="I72" s="221">
        <v>0</v>
      </c>
      <c r="J72" s="221">
        <v>0</v>
      </c>
      <c r="K72" s="59"/>
      <c r="L72" s="59">
        <v>25</v>
      </c>
    </row>
    <row r="73" spans="1:12" x14ac:dyDescent="0.2">
      <c r="A73" s="223" t="s">
        <v>197</v>
      </c>
      <c r="B73" s="223" t="s">
        <v>120</v>
      </c>
      <c r="C73" s="223" t="s">
        <v>198</v>
      </c>
      <c r="D73" s="224" t="s">
        <v>198</v>
      </c>
      <c r="E73" s="225">
        <v>563.25</v>
      </c>
      <c r="F73" s="226">
        <v>540.72</v>
      </c>
      <c r="G73" s="226">
        <v>0</v>
      </c>
      <c r="H73" s="226">
        <v>0</v>
      </c>
      <c r="I73" s="226">
        <v>0</v>
      </c>
      <c r="J73" s="226">
        <v>0</v>
      </c>
      <c r="K73" s="59"/>
      <c r="L73" s="59">
        <v>25</v>
      </c>
    </row>
    <row r="74" spans="1:12" x14ac:dyDescent="0.2">
      <c r="A74" s="223" t="s">
        <v>455</v>
      </c>
      <c r="B74" s="223" t="s">
        <v>120</v>
      </c>
      <c r="C74" s="223" t="s">
        <v>439</v>
      </c>
      <c r="D74" s="224" t="s">
        <v>439</v>
      </c>
      <c r="E74" s="225">
        <v>0</v>
      </c>
      <c r="F74" s="226">
        <v>0</v>
      </c>
      <c r="G74" s="226">
        <v>0</v>
      </c>
      <c r="H74" s="226">
        <v>0</v>
      </c>
      <c r="I74" s="226">
        <v>0</v>
      </c>
      <c r="J74" s="226">
        <v>0</v>
      </c>
      <c r="K74" s="59"/>
      <c r="L74" s="59">
        <v>25</v>
      </c>
    </row>
    <row r="75" spans="1:12" x14ac:dyDescent="0.2">
      <c r="A75" s="223" t="s">
        <v>456</v>
      </c>
      <c r="B75" s="223" t="s">
        <v>120</v>
      </c>
      <c r="C75" s="223" t="s">
        <v>439</v>
      </c>
      <c r="D75" s="224" t="s">
        <v>439</v>
      </c>
      <c r="E75" s="225">
        <v>0</v>
      </c>
      <c r="F75" s="226">
        <v>0</v>
      </c>
      <c r="G75" s="226">
        <v>0</v>
      </c>
      <c r="H75" s="226">
        <v>0</v>
      </c>
      <c r="I75" s="226">
        <v>0</v>
      </c>
      <c r="J75" s="226">
        <v>0</v>
      </c>
      <c r="K75" s="59"/>
      <c r="L75" s="59">
        <v>25</v>
      </c>
    </row>
  </sheetData>
  <mergeCells count="1">
    <mergeCell ref="B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2"/>
  <sheetViews>
    <sheetView workbookViewId="0"/>
  </sheetViews>
  <sheetFormatPr baseColWidth="10" defaultColWidth="9.1640625" defaultRowHeight="15" x14ac:dyDescent="0.2"/>
  <cols>
    <col min="1" max="1" width="22.33203125" style="10" customWidth="1"/>
    <col min="2" max="6" width="9.1640625" style="10"/>
    <col min="7" max="7" width="11.1640625" style="10" customWidth="1"/>
    <col min="8" max="8" width="9.1640625" style="10"/>
    <col min="9" max="9" width="10.33203125" style="10" customWidth="1"/>
    <col min="10" max="10" width="9.1640625" style="10"/>
    <col min="11" max="11" width="9.83203125" style="10" customWidth="1"/>
    <col min="12" max="16384" width="9.1640625" style="10"/>
  </cols>
  <sheetData>
    <row r="1" spans="1:14" ht="20" x14ac:dyDescent="0.2">
      <c r="A1" s="1" t="s">
        <v>231</v>
      </c>
      <c r="B1" s="27"/>
      <c r="C1" s="27"/>
      <c r="D1" s="27"/>
      <c r="E1" s="27"/>
      <c r="F1" s="27"/>
      <c r="G1" s="27"/>
      <c r="H1" s="27"/>
      <c r="I1" s="27"/>
      <c r="J1" s="27"/>
    </row>
    <row r="2" spans="1:14" x14ac:dyDescent="0.2">
      <c r="A2" s="10" t="s">
        <v>210</v>
      </c>
    </row>
    <row r="3" spans="1:14" x14ac:dyDescent="0.2">
      <c r="A3" s="10" t="s">
        <v>286</v>
      </c>
    </row>
    <row r="4" spans="1:14" ht="16" thickBot="1" x14ac:dyDescent="0.25">
      <c r="A4" s="8" t="s">
        <v>1</v>
      </c>
      <c r="B4" s="246" t="s">
        <v>15</v>
      </c>
      <c r="C4" s="247"/>
      <c r="D4" s="247"/>
      <c r="E4" s="247"/>
      <c r="F4" s="247"/>
      <c r="G4" s="247"/>
      <c r="H4" s="248"/>
    </row>
    <row r="5" spans="1:14" ht="61" x14ac:dyDescent="0.2">
      <c r="A5" s="3" t="s">
        <v>2</v>
      </c>
      <c r="B5" s="4" t="s">
        <v>3</v>
      </c>
      <c r="C5" s="5" t="s">
        <v>4</v>
      </c>
      <c r="D5" s="5" t="s">
        <v>5</v>
      </c>
      <c r="E5" s="5" t="s">
        <v>6</v>
      </c>
      <c r="F5" s="5" t="s">
        <v>211</v>
      </c>
      <c r="G5" s="5" t="s">
        <v>27</v>
      </c>
      <c r="H5" s="5" t="s">
        <v>28</v>
      </c>
      <c r="I5" s="5" t="s">
        <v>29</v>
      </c>
      <c r="J5" s="4" t="s">
        <v>7</v>
      </c>
      <c r="K5" s="4" t="s">
        <v>8</v>
      </c>
      <c r="L5" s="35" t="s">
        <v>9</v>
      </c>
      <c r="M5" s="42"/>
      <c r="N5" s="43"/>
    </row>
    <row r="6" spans="1:14" x14ac:dyDescent="0.2">
      <c r="A6" s="37" t="s">
        <v>469</v>
      </c>
      <c r="B6" s="36"/>
      <c r="C6" s="36"/>
      <c r="D6" s="41"/>
      <c r="E6" s="41"/>
      <c r="F6" s="41"/>
      <c r="G6" s="39"/>
      <c r="H6" s="39"/>
      <c r="I6" s="39"/>
      <c r="J6" s="38"/>
      <c r="K6" s="38"/>
      <c r="L6" s="40"/>
      <c r="M6" s="44"/>
      <c r="N6" s="45"/>
    </row>
    <row r="7" spans="1:14" x14ac:dyDescent="0.2">
      <c r="M7" s="44"/>
      <c r="N7" s="45"/>
    </row>
    <row r="8" spans="1:14" ht="16" thickBot="1" x14ac:dyDescent="0.25">
      <c r="A8" s="34" t="s">
        <v>1</v>
      </c>
      <c r="B8" s="252" t="s">
        <v>279</v>
      </c>
      <c r="C8" s="253"/>
      <c r="D8" s="253"/>
      <c r="E8" s="255"/>
      <c r="F8" s="255"/>
      <c r="G8" s="255"/>
      <c r="H8" s="255"/>
      <c r="I8" s="255"/>
      <c r="J8" s="255"/>
      <c r="K8" s="255"/>
      <c r="L8" s="256"/>
      <c r="M8" s="44"/>
      <c r="N8" s="45"/>
    </row>
    <row r="9" spans="1:14" ht="61" x14ac:dyDescent="0.2">
      <c r="A9" s="84" t="s">
        <v>2</v>
      </c>
      <c r="B9" s="85" t="s">
        <v>3</v>
      </c>
      <c r="C9" s="86" t="s">
        <v>4</v>
      </c>
      <c r="D9" s="86" t="s">
        <v>5</v>
      </c>
      <c r="E9" s="86" t="s">
        <v>6</v>
      </c>
      <c r="F9" s="86" t="s">
        <v>211</v>
      </c>
      <c r="G9" s="86" t="s">
        <v>27</v>
      </c>
      <c r="H9" s="86" t="s">
        <v>28</v>
      </c>
      <c r="I9" s="86" t="s">
        <v>29</v>
      </c>
      <c r="J9" s="85" t="s">
        <v>7</v>
      </c>
      <c r="K9" s="85" t="s">
        <v>8</v>
      </c>
      <c r="L9" s="46" t="s">
        <v>9</v>
      </c>
      <c r="M9" s="44"/>
      <c r="N9" s="45"/>
    </row>
    <row r="10" spans="1:14" ht="29" x14ac:dyDescent="0.2">
      <c r="A10" s="89" t="s">
        <v>212</v>
      </c>
      <c r="B10" s="88" t="s">
        <v>66</v>
      </c>
      <c r="C10" s="88" t="s">
        <v>214</v>
      </c>
      <c r="D10" s="52" t="s">
        <v>215</v>
      </c>
      <c r="E10" s="52" t="s">
        <v>216</v>
      </c>
      <c r="F10" s="52">
        <v>20</v>
      </c>
      <c r="G10" s="49">
        <v>43</v>
      </c>
      <c r="H10" s="49">
        <v>37</v>
      </c>
      <c r="I10" s="49">
        <v>35</v>
      </c>
      <c r="J10" s="48">
        <v>0.5</v>
      </c>
      <c r="K10" s="48">
        <v>0.5</v>
      </c>
      <c r="L10" s="51" t="s">
        <v>21</v>
      </c>
      <c r="M10" s="44"/>
      <c r="N10" s="45"/>
    </row>
    <row r="11" spans="1:14" ht="29" x14ac:dyDescent="0.2">
      <c r="A11" s="47" t="s">
        <v>213</v>
      </c>
      <c r="B11" s="54">
        <v>200</v>
      </c>
      <c r="C11" s="88"/>
      <c r="D11" s="53"/>
      <c r="E11" s="53"/>
      <c r="F11" s="53"/>
      <c r="G11" s="49"/>
      <c r="H11" s="49"/>
      <c r="I11" s="49"/>
      <c r="J11" s="48"/>
      <c r="K11" s="48"/>
      <c r="L11" s="51"/>
      <c r="M11" s="44"/>
      <c r="N11" s="45"/>
    </row>
    <row r="12" spans="1:14" ht="43" x14ac:dyDescent="0.2">
      <c r="A12" s="99" t="s">
        <v>43</v>
      </c>
      <c r="B12" s="88" t="s">
        <v>217</v>
      </c>
      <c r="C12" s="88"/>
      <c r="D12" s="53"/>
      <c r="E12" s="53"/>
      <c r="F12" s="53"/>
      <c r="G12" s="49"/>
      <c r="H12" s="49"/>
      <c r="I12" s="49"/>
      <c r="J12" s="48"/>
      <c r="K12" s="48"/>
      <c r="L12" s="51"/>
      <c r="M12" s="44"/>
      <c r="N12" s="45"/>
    </row>
    <row r="13" spans="1:14" ht="29" x14ac:dyDescent="0.2">
      <c r="A13" s="50" t="s">
        <v>42</v>
      </c>
      <c r="B13" s="88" t="s">
        <v>66</v>
      </c>
      <c r="C13" s="88" t="s">
        <v>218</v>
      </c>
      <c r="D13" s="53" t="s">
        <v>219</v>
      </c>
      <c r="E13" s="53" t="s">
        <v>216</v>
      </c>
      <c r="F13" s="53"/>
      <c r="G13" s="49">
        <v>15</v>
      </c>
      <c r="H13" s="49">
        <v>14</v>
      </c>
      <c r="I13" s="49">
        <v>13</v>
      </c>
      <c r="J13" s="48">
        <v>0.5</v>
      </c>
      <c r="K13" s="48">
        <v>0.5</v>
      </c>
      <c r="L13" s="51" t="s">
        <v>21</v>
      </c>
      <c r="M13" s="44"/>
      <c r="N13" s="45"/>
    </row>
    <row r="14" spans="1:14" x14ac:dyDescent="0.2">
      <c r="M14" s="44"/>
      <c r="N14" s="45"/>
    </row>
    <row r="15" spans="1:14" ht="16" thickBot="1" x14ac:dyDescent="0.25">
      <c r="A15" s="6" t="s">
        <v>1</v>
      </c>
      <c r="B15" s="249" t="s">
        <v>16</v>
      </c>
      <c r="C15" s="250"/>
      <c r="D15" s="250"/>
      <c r="E15" s="250"/>
      <c r="F15" s="250"/>
      <c r="G15" s="250"/>
      <c r="H15" s="251"/>
      <c r="M15" s="44"/>
      <c r="N15" s="45"/>
    </row>
    <row r="16" spans="1:14" ht="61" x14ac:dyDescent="0.2">
      <c r="A16" s="11" t="s">
        <v>2</v>
      </c>
      <c r="B16" s="12" t="s">
        <v>3</v>
      </c>
      <c r="C16" s="13" t="s">
        <v>4</v>
      </c>
      <c r="D16" s="13" t="s">
        <v>5</v>
      </c>
      <c r="E16" s="13" t="s">
        <v>6</v>
      </c>
      <c r="F16" s="13" t="s">
        <v>211</v>
      </c>
      <c r="G16" s="13" t="s">
        <v>27</v>
      </c>
      <c r="H16" s="13" t="s">
        <v>28</v>
      </c>
      <c r="I16" s="13" t="s">
        <v>29</v>
      </c>
      <c r="J16" s="12" t="s">
        <v>7</v>
      </c>
      <c r="K16" s="12" t="s">
        <v>8</v>
      </c>
      <c r="L16" s="15" t="s">
        <v>9</v>
      </c>
      <c r="M16" s="44"/>
      <c r="N16" s="45"/>
    </row>
    <row r="17" spans="1:14" x14ac:dyDescent="0.2">
      <c r="A17" s="37" t="s">
        <v>469</v>
      </c>
      <c r="M17" s="44"/>
      <c r="N17" s="45"/>
    </row>
    <row r="18" spans="1:14" x14ac:dyDescent="0.2">
      <c r="A18" s="37"/>
      <c r="M18" s="44"/>
      <c r="N18" s="45"/>
    </row>
    <row r="19" spans="1:14" ht="16" thickBot="1" x14ac:dyDescent="0.25">
      <c r="A19" s="6" t="s">
        <v>1</v>
      </c>
      <c r="B19" s="249" t="s">
        <v>17</v>
      </c>
      <c r="C19" s="250"/>
      <c r="D19" s="250"/>
      <c r="E19" s="250"/>
      <c r="F19" s="250"/>
      <c r="G19" s="250"/>
      <c r="H19" s="251"/>
      <c r="M19" s="44"/>
      <c r="N19" s="45"/>
    </row>
    <row r="20" spans="1:14" ht="38" thickBot="1" x14ac:dyDescent="0.25">
      <c r="A20" s="234" t="s">
        <v>2</v>
      </c>
      <c r="B20" s="235" t="s">
        <v>3</v>
      </c>
      <c r="C20" s="236" t="s">
        <v>4</v>
      </c>
      <c r="D20" s="236" t="s">
        <v>5</v>
      </c>
      <c r="E20" s="236" t="s">
        <v>6</v>
      </c>
      <c r="F20" s="236" t="s">
        <v>211</v>
      </c>
      <c r="G20" s="236" t="s">
        <v>27</v>
      </c>
      <c r="H20" s="236" t="s">
        <v>28</v>
      </c>
      <c r="I20" s="236" t="s">
        <v>29</v>
      </c>
      <c r="J20" s="236" t="s">
        <v>227</v>
      </c>
      <c r="K20" s="236" t="s">
        <v>228</v>
      </c>
      <c r="L20" s="236" t="s">
        <v>229</v>
      </c>
      <c r="M20" s="44"/>
      <c r="N20" s="45"/>
    </row>
    <row r="21" spans="1:14" ht="16" thickBot="1" x14ac:dyDescent="0.25">
      <c r="A21" s="237" t="s">
        <v>469</v>
      </c>
      <c r="B21" s="238"/>
      <c r="C21" s="238"/>
      <c r="D21" s="238"/>
      <c r="E21" s="238"/>
      <c r="F21" s="238"/>
      <c r="G21" s="238"/>
      <c r="H21" s="238"/>
      <c r="I21" s="238"/>
      <c r="J21" s="238"/>
      <c r="K21" s="238"/>
      <c r="L21" s="239"/>
      <c r="M21" s="44"/>
      <c r="N21" s="45"/>
    </row>
    <row r="22" spans="1:14" x14ac:dyDescent="0.2">
      <c r="M22" s="45"/>
    </row>
  </sheetData>
  <mergeCells count="4">
    <mergeCell ref="B19:H19"/>
    <mergeCell ref="B4:H4"/>
    <mergeCell ref="B8:L8"/>
    <mergeCell ref="B15:H1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4"/>
  <sheetViews>
    <sheetView workbookViewId="0">
      <selection activeCell="T15" sqref="T15"/>
    </sheetView>
  </sheetViews>
  <sheetFormatPr baseColWidth="10" defaultColWidth="8.83203125" defaultRowHeight="15" x14ac:dyDescent="0.2"/>
  <cols>
    <col min="1" max="1" width="22.33203125" customWidth="1"/>
    <col min="2" max="2" width="11.5" customWidth="1"/>
    <col min="7" max="7" width="10.5" customWidth="1"/>
  </cols>
  <sheetData>
    <row r="1" spans="1:14" ht="20" x14ac:dyDescent="0.2">
      <c r="A1" s="1" t="s">
        <v>230</v>
      </c>
      <c r="B1" s="27"/>
      <c r="C1" s="27"/>
      <c r="D1" s="27"/>
      <c r="E1" s="27"/>
      <c r="F1" s="27"/>
      <c r="G1" s="27"/>
      <c r="H1" s="27"/>
      <c r="I1" s="27"/>
      <c r="J1" s="27"/>
    </row>
    <row r="2" spans="1:14" x14ac:dyDescent="0.2">
      <c r="A2" s="10" t="s">
        <v>23</v>
      </c>
      <c r="B2" s="10"/>
      <c r="C2" s="10"/>
      <c r="D2" s="10"/>
      <c r="E2" s="10"/>
      <c r="F2" s="10"/>
      <c r="G2" s="10"/>
      <c r="H2" s="10"/>
      <c r="I2" s="10"/>
      <c r="J2" s="10"/>
    </row>
    <row r="3" spans="1:14" x14ac:dyDescent="0.2">
      <c r="A3" t="s">
        <v>286</v>
      </c>
    </row>
    <row r="4" spans="1:14" ht="16" thickBot="1" x14ac:dyDescent="0.25">
      <c r="A4" s="67" t="s">
        <v>1</v>
      </c>
      <c r="B4" s="261" t="s">
        <v>232</v>
      </c>
      <c r="C4" s="262"/>
      <c r="D4" s="262"/>
      <c r="E4" s="262"/>
      <c r="F4" s="263"/>
      <c r="G4" s="263"/>
      <c r="H4" s="263"/>
      <c r="I4" s="263"/>
      <c r="J4" s="263"/>
      <c r="K4" s="263"/>
      <c r="L4" s="263"/>
      <c r="M4" s="264"/>
    </row>
    <row r="5" spans="1:14" ht="61" x14ac:dyDescent="0.2">
      <c r="A5" s="11" t="s">
        <v>4</v>
      </c>
      <c r="B5" s="12" t="s">
        <v>3</v>
      </c>
      <c r="C5" s="13" t="s">
        <v>4</v>
      </c>
      <c r="D5" s="13" t="s">
        <v>5</v>
      </c>
      <c r="E5" s="13" t="s">
        <v>462</v>
      </c>
      <c r="F5" s="13" t="s">
        <v>6</v>
      </c>
      <c r="G5" s="13" t="s">
        <v>233</v>
      </c>
      <c r="H5" s="14" t="s">
        <v>234</v>
      </c>
      <c r="I5" s="13" t="s">
        <v>223</v>
      </c>
      <c r="J5" s="13" t="s">
        <v>18</v>
      </c>
      <c r="K5" s="13" t="s">
        <v>224</v>
      </c>
      <c r="L5" s="12" t="s">
        <v>7</v>
      </c>
      <c r="M5" s="12" t="s">
        <v>8</v>
      </c>
      <c r="N5" s="15" t="s">
        <v>9</v>
      </c>
    </row>
    <row r="6" spans="1:14" x14ac:dyDescent="0.2">
      <c r="A6" s="16" t="s">
        <v>469</v>
      </c>
      <c r="B6" s="59"/>
      <c r="C6" s="60"/>
      <c r="D6" s="61"/>
      <c r="E6" s="61"/>
      <c r="F6" s="61"/>
      <c r="G6" s="174"/>
      <c r="H6" s="175"/>
      <c r="I6" s="175"/>
      <c r="J6" s="62"/>
      <c r="K6" s="62"/>
      <c r="L6" s="63"/>
      <c r="M6" s="63"/>
      <c r="N6" s="64"/>
    </row>
    <row r="8" spans="1:14" ht="16" thickBot="1" x14ac:dyDescent="0.25">
      <c r="A8" s="6" t="s">
        <v>1</v>
      </c>
      <c r="B8" s="249" t="s">
        <v>16</v>
      </c>
      <c r="C8" s="250"/>
      <c r="D8" s="250"/>
      <c r="E8" s="250"/>
      <c r="F8" s="250"/>
      <c r="G8" s="250"/>
      <c r="H8" s="250"/>
      <c r="I8" s="251"/>
    </row>
    <row r="9" spans="1:14" ht="61" x14ac:dyDescent="0.2">
      <c r="A9" s="11" t="s">
        <v>4</v>
      </c>
      <c r="B9" s="12" t="s">
        <v>3</v>
      </c>
      <c r="C9" s="13" t="s">
        <v>4</v>
      </c>
      <c r="D9" s="13" t="s">
        <v>5</v>
      </c>
      <c r="E9" s="13" t="s">
        <v>462</v>
      </c>
      <c r="F9" s="13" t="s">
        <v>6</v>
      </c>
      <c r="G9" s="13" t="s">
        <v>233</v>
      </c>
      <c r="H9" s="14" t="s">
        <v>234</v>
      </c>
      <c r="I9" s="13" t="s">
        <v>223</v>
      </c>
      <c r="J9" s="13" t="s">
        <v>18</v>
      </c>
      <c r="K9" s="13" t="s">
        <v>224</v>
      </c>
      <c r="L9" s="12" t="s">
        <v>7</v>
      </c>
      <c r="M9" s="12" t="s">
        <v>8</v>
      </c>
      <c r="N9" s="15" t="s">
        <v>9</v>
      </c>
    </row>
    <row r="10" spans="1:14" x14ac:dyDescent="0.2">
      <c r="A10" s="16" t="s">
        <v>469</v>
      </c>
      <c r="B10" s="59"/>
      <c r="C10" s="60"/>
      <c r="D10" s="61"/>
      <c r="E10" s="61"/>
      <c r="F10" s="61"/>
      <c r="G10" s="62"/>
      <c r="H10" s="62"/>
      <c r="I10" s="62"/>
      <c r="J10" s="62"/>
      <c r="K10" s="62"/>
      <c r="L10" s="63"/>
      <c r="M10" s="63"/>
      <c r="N10" s="64"/>
    </row>
    <row r="12" spans="1:14" ht="16" thickBot="1" x14ac:dyDescent="0.25">
      <c r="A12" s="100" t="s">
        <v>1</v>
      </c>
      <c r="B12" s="265" t="s">
        <v>96</v>
      </c>
      <c r="C12" s="266"/>
      <c r="D12" s="266"/>
      <c r="E12" s="266"/>
      <c r="F12" s="266"/>
      <c r="G12" s="266"/>
      <c r="H12" s="266"/>
      <c r="I12" s="266"/>
      <c r="J12" s="266"/>
      <c r="K12" s="266"/>
      <c r="L12" s="266"/>
      <c r="M12" s="267"/>
    </row>
    <row r="13" spans="1:14" ht="61" x14ac:dyDescent="0.2">
      <c r="A13" s="11" t="s">
        <v>4</v>
      </c>
      <c r="B13" s="12" t="s">
        <v>3</v>
      </c>
      <c r="C13" s="13" t="s">
        <v>4</v>
      </c>
      <c r="D13" s="13" t="s">
        <v>5</v>
      </c>
      <c r="E13" s="13" t="s">
        <v>462</v>
      </c>
      <c r="F13" s="13" t="s">
        <v>6</v>
      </c>
      <c r="G13" s="13" t="s">
        <v>221</v>
      </c>
      <c r="H13" s="14" t="s">
        <v>222</v>
      </c>
      <c r="I13" s="13" t="s">
        <v>223</v>
      </c>
      <c r="J13" s="13" t="s">
        <v>18</v>
      </c>
      <c r="K13" s="13" t="s">
        <v>224</v>
      </c>
      <c r="L13" s="12" t="s">
        <v>7</v>
      </c>
      <c r="M13" s="12" t="s">
        <v>8</v>
      </c>
      <c r="N13" s="15" t="s">
        <v>9</v>
      </c>
    </row>
    <row r="14" spans="1:14" ht="37" x14ac:dyDescent="0.2">
      <c r="A14" s="16" t="s">
        <v>457</v>
      </c>
      <c r="B14" s="59" t="s">
        <v>458</v>
      </c>
      <c r="C14" s="17" t="s">
        <v>459</v>
      </c>
      <c r="D14" s="61" t="s">
        <v>460</v>
      </c>
      <c r="E14" s="18" t="s">
        <v>463</v>
      </c>
      <c r="F14" s="61" t="s">
        <v>461</v>
      </c>
      <c r="G14" s="62">
        <v>153.99</v>
      </c>
      <c r="H14" s="62">
        <v>136</v>
      </c>
      <c r="I14" s="62">
        <v>135</v>
      </c>
      <c r="J14" s="62">
        <v>134</v>
      </c>
      <c r="K14" s="62">
        <v>130</v>
      </c>
      <c r="L14" s="63">
        <v>0</v>
      </c>
      <c r="M14" s="63">
        <v>1</v>
      </c>
      <c r="N14" s="64"/>
    </row>
  </sheetData>
  <mergeCells count="3">
    <mergeCell ref="B4:M4"/>
    <mergeCell ref="B8:I8"/>
    <mergeCell ref="B12:M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Vendor Info</vt:lpstr>
      <vt:lpstr>1. Set Outs</vt:lpstr>
      <vt:lpstr>2. Recycling Barrels</vt:lpstr>
      <vt:lpstr>3. Recycling Carts</vt:lpstr>
      <vt:lpstr>4. Organics Carts</vt:lpstr>
      <vt:lpstr>5. Public Space, Fixed</vt:lpstr>
      <vt:lpstr>7. Roll Offs</vt:lpstr>
      <vt:lpstr>8. Multipurpose Containers</vt:lpstr>
      <vt:lpstr>9. Compost Bins</vt:lpstr>
      <vt:lpstr>10. Kitchen Scrap Buckets</vt:lpstr>
      <vt:lpstr>12. Rain Barrels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lmeintelwade</dc:creator>
  <cp:lastModifiedBy>Higgins, Thomas (DEP)</cp:lastModifiedBy>
  <cp:lastPrinted>2019-01-30T18:27:02Z</cp:lastPrinted>
  <dcterms:created xsi:type="dcterms:W3CDTF">2015-02-06T20:55:42Z</dcterms:created>
  <dcterms:modified xsi:type="dcterms:W3CDTF">2021-02-08T16:43:59Z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1250657195</vt:i4>
  </property>
  <property fmtid="{D5CDD505-2E9C-101B-9397-08002B2CF9AE}" pid="3" name="_NewReviewCycle">
    <vt:lpwstr/>
  </property>
  <property fmtid="{D5CDD505-2E9C-101B-9397-08002B2CF9AE}" pid="4" name="_EmailSubject">
    <vt:lpwstr>FAC87 Contract User Guide and Price File </vt:lpwstr>
  </property>
  <property fmtid="{D5CDD505-2E9C-101B-9397-08002B2CF9AE}" pid="5" name="_AuthorEmail">
    <vt:lpwstr>David.Minucci@MassMail.State.MA.US</vt:lpwstr>
  </property>
  <property fmtid="{D5CDD505-2E9C-101B-9397-08002B2CF9AE}" pid="6" name="_AuthorEmailDisplayName">
    <vt:lpwstr>Minucci, David (DEP)</vt:lpwstr>
  </property>
  <property fmtid="{D5CDD505-2E9C-101B-9397-08002B2CF9AE}" pid="7" name="_PreviousAdHocReviewCycleID">
    <vt:i4>-271021902</vt:i4>
  </property>
  <property fmtid="{D5CDD505-2E9C-101B-9397-08002B2CF9AE}" pid="8" name="_ReviewingToolsShownOnce">
    <vt:lpwstr/>
  </property>
</Properties>
</file>