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meibaum\Desktop\"/>
    </mc:Choice>
  </mc:AlternateContent>
  <bookViews>
    <workbookView xWindow="0" yWindow="0" windowWidth="15855" windowHeight="11340"/>
  </bookViews>
  <sheets>
    <sheet name="FY18 Initial OSCC" sheetId="4" r:id="rId1"/>
  </sheets>
  <externalReferences>
    <externalReference r:id="rId2"/>
  </externalReferences>
  <definedNames>
    <definedName name="_xlnm.Print_Area" localSheetId="0">'FY18 Initial OSCC'!$A$1:$I$32</definedName>
  </definedNames>
  <calcPr calcId="162913"/>
</workbook>
</file>

<file path=xl/calcChain.xml><?xml version="1.0" encoding="utf-8"?>
<calcChain xmlns="http://schemas.openxmlformats.org/spreadsheetml/2006/main">
  <c r="H24" i="4" l="1"/>
  <c r="D24" i="4" l="1"/>
  <c r="C23" i="4" l="1"/>
  <c r="C22" i="4"/>
  <c r="C21" i="4"/>
  <c r="C20" i="4"/>
  <c r="C19" i="4"/>
  <c r="C18" i="4"/>
  <c r="C17" i="4"/>
  <c r="C16" i="4"/>
  <c r="C15" i="4"/>
  <c r="C14" i="4"/>
  <c r="C13" i="4"/>
  <c r="C12" i="4"/>
  <c r="C11" i="4"/>
  <c r="C10" i="4"/>
  <c r="C9" i="4"/>
  <c r="C8" i="4"/>
  <c r="C24" i="4" l="1"/>
  <c r="E24" i="4" s="1"/>
  <c r="E21" i="4" l="1"/>
  <c r="F21" i="4" s="1"/>
  <c r="E17" i="4"/>
  <c r="F17" i="4" s="1"/>
  <c r="E13" i="4"/>
  <c r="F13" i="4" s="1"/>
  <c r="E9" i="4"/>
  <c r="F9" i="4" s="1"/>
  <c r="E20" i="4"/>
  <c r="F20" i="4" s="1"/>
  <c r="E16" i="4"/>
  <c r="F16" i="4" s="1"/>
  <c r="E12" i="4"/>
  <c r="F12" i="4" s="1"/>
  <c r="E23" i="4"/>
  <c r="F23" i="4" s="1"/>
  <c r="E19" i="4"/>
  <c r="F19" i="4" s="1"/>
  <c r="E15" i="4"/>
  <c r="F15" i="4" s="1"/>
  <c r="E11" i="4"/>
  <c r="F11" i="4" s="1"/>
  <c r="E8" i="4"/>
  <c r="F8" i="4" s="1"/>
  <c r="G8" i="4" s="1"/>
  <c r="E22" i="4"/>
  <c r="F22" i="4" s="1"/>
  <c r="E18" i="4"/>
  <c r="F18" i="4" s="1"/>
  <c r="E14" i="4"/>
  <c r="F14" i="4" s="1"/>
  <c r="E10" i="4"/>
  <c r="F10" i="4" s="1"/>
  <c r="A8" i="4"/>
  <c r="A9" i="4"/>
  <c r="A10" i="4"/>
  <c r="A11" i="4"/>
  <c r="A12" i="4"/>
  <c r="A13" i="4"/>
  <c r="A14" i="4"/>
  <c r="A15" i="4"/>
  <c r="A16" i="4"/>
  <c r="A17" i="4"/>
  <c r="A18" i="4"/>
  <c r="A19" i="4"/>
  <c r="A20" i="4"/>
  <c r="A21" i="4"/>
  <c r="A22" i="4"/>
  <c r="A23" i="4"/>
  <c r="H14" i="4" l="1"/>
  <c r="I14" i="4" s="1"/>
  <c r="G14" i="4"/>
  <c r="G11" i="4"/>
  <c r="H11" i="4"/>
  <c r="I11" i="4" s="1"/>
  <c r="G12" i="4"/>
  <c r="H12" i="4"/>
  <c r="I12" i="4" s="1"/>
  <c r="G13" i="4"/>
  <c r="H13" i="4"/>
  <c r="I13" i="4" s="1"/>
  <c r="H18" i="4"/>
  <c r="I18" i="4" s="1"/>
  <c r="G18" i="4"/>
  <c r="G15" i="4"/>
  <c r="H15" i="4"/>
  <c r="I15" i="4" s="1"/>
  <c r="G16" i="4"/>
  <c r="H16" i="4"/>
  <c r="I16" i="4" s="1"/>
  <c r="G17" i="4"/>
  <c r="H17" i="4"/>
  <c r="I17" i="4" s="1"/>
  <c r="H22" i="4"/>
  <c r="I22" i="4" s="1"/>
  <c r="G22" i="4"/>
  <c r="G19" i="4"/>
  <c r="H19" i="4"/>
  <c r="I19" i="4" s="1"/>
  <c r="G20" i="4"/>
  <c r="H20" i="4"/>
  <c r="I20" i="4" s="1"/>
  <c r="G21" i="4"/>
  <c r="H21" i="4"/>
  <c r="I21" i="4" s="1"/>
  <c r="H10" i="4"/>
  <c r="I10" i="4" s="1"/>
  <c r="G10" i="4"/>
  <c r="H8" i="4"/>
  <c r="G23" i="4"/>
  <c r="H23" i="4"/>
  <c r="I23" i="4" s="1"/>
  <c r="G9" i="4"/>
  <c r="H9" i="4"/>
  <c r="I9" i="4" s="1"/>
  <c r="G24" i="4" l="1"/>
  <c r="I24" i="4"/>
  <c r="I8" i="4"/>
</calcChain>
</file>

<file path=xl/sharedStrings.xml><?xml version="1.0" encoding="utf-8"?>
<sst xmlns="http://schemas.openxmlformats.org/spreadsheetml/2006/main" count="30" uniqueCount="30">
  <si>
    <t>Commonwealth of Massachusetts</t>
  </si>
  <si>
    <t>State One-Stop Allocations</t>
  </si>
  <si>
    <t xml:space="preserve">Department of Career Services                                             </t>
  </si>
  <si>
    <t>Workforce 
Area</t>
  </si>
  <si>
    <t>Total</t>
  </si>
  <si>
    <t>Change 
from
 FY 2017</t>
  </si>
  <si>
    <t>% Change 
from
FY 2017</t>
  </si>
  <si>
    <t>ATTACHMENT R</t>
  </si>
  <si>
    <t>Data
Formula
Share</t>
  </si>
  <si>
    <t>Fiscal Year
2018
One-Stop
Formula
Share</t>
  </si>
  <si>
    <t>Remainder After Hold Harmless Based on Data Formula</t>
  </si>
  <si>
    <t>Fiscal Year
2018
Initial
Allocation</t>
  </si>
  <si>
    <t>A</t>
  </si>
  <si>
    <t>B</t>
  </si>
  <si>
    <t>C</t>
  </si>
  <si>
    <t>D</t>
  </si>
  <si>
    <t>E</t>
  </si>
  <si>
    <t>F</t>
  </si>
  <si>
    <t>G</t>
  </si>
  <si>
    <t>H</t>
  </si>
  <si>
    <t>I</t>
  </si>
  <si>
    <t xml:space="preserve">1) Data Formula Shares were determined using the FY 2017 formula and weights with data factors updated by 1 year:  50% was based on demographic factors related to individuals and businesses (disadvantaged adults, unemployed, non-government employers, non-government employees), 50% was based on performance factors related to services to individuals and businesses (customers served, customer visits, employers served, repeat employers, placements based on wage match for individuals with three or more services). </t>
  </si>
  <si>
    <t>OSCC FORMULA ALLOCATIONS FOR FISCAL YEAR 2018</t>
  </si>
  <si>
    <t>Hold 
Harmless
85% of 
FY 2017</t>
  </si>
  <si>
    <t>4) Any changes in line item funding that occur during the fiscal year will be apportioned across each area based on the area's FY 2018 One-stop Formula Share.</t>
  </si>
  <si>
    <t>Fiscal Year 2017
Allocation</t>
  </si>
  <si>
    <t>Updated:  August 7, 2017</t>
  </si>
  <si>
    <r>
      <t>Fiscal Year 2018 Formula:  Each workforce area's formula share of the One-Stop Career Center line item funds was determined as follows</t>
    </r>
    <r>
      <rPr>
        <sz val="12"/>
        <rFont val="Arial Narrow"/>
        <family val="2"/>
      </rPr>
      <t xml:space="preserve">:  </t>
    </r>
  </si>
  <si>
    <t xml:space="preserve">2) A hold-harmless floor was set for each area at 85% of its FY 2017 final allocation. The remainder of the funds were allocated based on each area's Data Formula Share. Each areas' initial allocation for FY 2018 (Column F) is the sum of its hold-harmless level (Column C) plus its share of the remainder based on its data formula share (Column E).  Each area's FY 2018 One-Stop Formula Share is its Initial allocation divided by the total OSCC award ($3,722,450). </t>
  </si>
  <si>
    <t>3) Initial Budget $3,760,051 signed by the Governor.(7/17/2017).  After A&amp;F required 1.0% hold on state funds, Initial Allocation =  $3,722,450.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</si>
</sst>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42" formatCode="_(&quot;$&quot;* #,##0_);_(&quot;$&quot;* \(#,##0\);_(&quot;$&quot;* &quot;-&quot;_);_(@_)"/>
    <numFmt numFmtId="164" formatCode="[$-409]mmmm\ d\,\ yyyy;@"/>
    <numFmt numFmtId="165" formatCode="&quot;$&quot;#,##0"/>
    <numFmt numFmtId="166" formatCode="0.0%"/>
    <numFmt numFmtId="167" formatCode="0.0000%"/>
    <numFmt numFmtId="168" formatCode="&quot;$&quot;#,##0.00"/>
  </numFmts>
  <fonts count="26" x14ac:knownFonts="1">
    <font>
      <sz val="10"/>
      <name val="Arial"/>
    </font>
    <font>
      <sz val="12"/>
      <name val="Times New Roman"/>
      <family val="1"/>
    </font>
    <font>
      <u/>
      <sz val="10.45"/>
      <color indexed="12"/>
      <name val="Times New Roman"/>
      <family val="1"/>
    </font>
    <font>
      <b/>
      <sz val="20"/>
      <name val="Arial Narrow"/>
      <family val="2"/>
    </font>
    <font>
      <b/>
      <sz val="16"/>
      <name val="Arial Narrow"/>
      <family val="2"/>
    </font>
    <font>
      <sz val="10"/>
      <name val="Times New Roman"/>
      <family val="1"/>
    </font>
    <font>
      <sz val="12"/>
      <name val="Times New Roman"/>
      <family val="1"/>
    </font>
    <font>
      <b/>
      <sz val="10"/>
      <name val="Times New Roman"/>
      <family val="1"/>
    </font>
    <font>
      <sz val="12"/>
      <name val="Arial Narrow"/>
      <family val="2"/>
    </font>
    <font>
      <sz val="10.45"/>
      <color indexed="12"/>
      <name val="Times New Roman"/>
      <family val="1"/>
    </font>
    <font>
      <b/>
      <sz val="12"/>
      <name val="Times New Roman"/>
      <family val="1"/>
    </font>
    <font>
      <sz val="11"/>
      <name val="Arial Narrow"/>
      <family val="2"/>
    </font>
    <font>
      <sz val="16"/>
      <name val="Times New Roman"/>
      <family val="1"/>
    </font>
    <font>
      <sz val="10"/>
      <name val="Arial"/>
      <family val="2"/>
    </font>
    <font>
      <i/>
      <sz val="12"/>
      <name val="Arial Narrow"/>
      <family val="2"/>
    </font>
    <font>
      <sz val="20"/>
      <name val="Times New Roman"/>
      <family val="1"/>
    </font>
    <font>
      <sz val="20"/>
      <name val="Arial"/>
      <family val="2"/>
    </font>
    <font>
      <sz val="16"/>
      <name val="Arial"/>
      <family val="2"/>
    </font>
    <font>
      <b/>
      <sz val="12"/>
      <name val="Arial Narrow"/>
      <family val="2"/>
    </font>
    <font>
      <sz val="12"/>
      <name val="Arial"/>
      <family val="2"/>
    </font>
    <font>
      <b/>
      <sz val="18"/>
      <name val="Arial Narrow"/>
      <family val="2"/>
    </font>
    <font>
      <sz val="18"/>
      <name val="Times New Roman"/>
      <family val="1"/>
    </font>
    <font>
      <sz val="18"/>
      <name val="Arial"/>
      <family val="2"/>
    </font>
    <font>
      <u/>
      <sz val="12"/>
      <name val="Arial Narrow"/>
      <family val="2"/>
    </font>
    <font>
      <i/>
      <sz val="10"/>
      <name val="Arial"/>
      <family val="2"/>
    </font>
    <font>
      <b/>
      <sz val="9"/>
      <name val="Arial Narrow"/>
      <family val="2"/>
    </font>
  </fonts>
  <fills count="3">
    <fill>
      <patternFill patternType="none"/>
    </fill>
    <fill>
      <patternFill patternType="gray125"/>
    </fill>
    <fill>
      <patternFill patternType="solid">
        <fgColor indexed="9"/>
        <bgColor indexed="64"/>
      </patternFill>
    </fill>
  </fills>
  <borders count="22">
    <border>
      <left/>
      <right/>
      <top/>
      <bottom/>
      <diagonal/>
    </border>
    <border>
      <left style="medium">
        <color indexed="8"/>
      </left>
      <right/>
      <top/>
      <bottom/>
      <diagonal/>
    </border>
    <border>
      <left/>
      <right style="medium">
        <color indexed="8"/>
      </right>
      <top/>
      <bottom/>
      <diagonal/>
    </border>
    <border>
      <left style="thin">
        <color indexed="8"/>
      </left>
      <right style="medium">
        <color indexed="8"/>
      </right>
      <top/>
      <bottom/>
      <diagonal/>
    </border>
    <border>
      <left style="medium">
        <color indexed="8"/>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double">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theme="1"/>
      </left>
      <right style="medium">
        <color theme="1"/>
      </right>
      <top/>
      <bottom/>
      <diagonal/>
    </border>
    <border>
      <left style="medium">
        <color theme="1"/>
      </left>
      <right style="medium">
        <color indexed="8"/>
      </right>
      <top/>
      <bottom/>
      <diagonal/>
    </border>
    <border>
      <left style="medium">
        <color theme="1"/>
      </left>
      <right style="medium">
        <color theme="1"/>
      </right>
      <top/>
      <bottom style="medium">
        <color indexed="8"/>
      </bottom>
      <diagonal/>
    </border>
    <border>
      <left style="medium">
        <color theme="1"/>
      </left>
      <right style="medium">
        <color indexed="8"/>
      </right>
      <top/>
      <bottom style="medium">
        <color indexed="8"/>
      </bottom>
      <diagonal/>
    </border>
    <border>
      <left style="medium">
        <color theme="1"/>
      </left>
      <right style="medium">
        <color indexed="8"/>
      </right>
      <top style="medium">
        <color indexed="8"/>
      </top>
      <bottom style="medium">
        <color indexed="8"/>
      </bottom>
      <diagonal/>
    </border>
    <border>
      <left/>
      <right/>
      <top style="medium">
        <color indexed="8"/>
      </top>
      <bottom style="medium">
        <color indexed="8"/>
      </bottom>
      <diagonal/>
    </border>
    <border>
      <left/>
      <right style="medium">
        <color indexed="8"/>
      </right>
      <top style="double">
        <color indexed="8"/>
      </top>
      <bottom/>
      <diagonal/>
    </border>
    <border>
      <left style="medium">
        <color indexed="8"/>
      </left>
      <right style="medium">
        <color indexed="8"/>
      </right>
      <top/>
      <bottom style="medium">
        <color indexed="8"/>
      </bottom>
      <diagonal/>
    </border>
    <border>
      <left style="medium">
        <color indexed="8"/>
      </left>
      <right style="medium">
        <color indexed="8"/>
      </right>
      <top style="double">
        <color indexed="8"/>
      </top>
      <bottom style="double">
        <color indexed="8"/>
      </bottom>
      <diagonal/>
    </border>
  </borders>
  <cellStyleXfs count="4">
    <xf numFmtId="0" fontId="0" fillId="0" borderId="0"/>
    <xf numFmtId="0" fontId="2" fillId="0" borderId="0" applyNumberFormat="0" applyFill="0" applyBorder="0" applyAlignment="0" applyProtection="0">
      <alignment vertical="top"/>
      <protection locked="0"/>
    </xf>
    <xf numFmtId="0" fontId="13" fillId="0" borderId="0"/>
    <xf numFmtId="37" fontId="1" fillId="0" borderId="0"/>
  </cellStyleXfs>
  <cellXfs count="99">
    <xf numFmtId="0" fontId="0" fillId="0" borderId="0" xfId="0"/>
    <xf numFmtId="37" fontId="1" fillId="0" borderId="0" xfId="3"/>
    <xf numFmtId="37" fontId="1" fillId="0" borderId="0" xfId="3" applyBorder="1" applyAlignment="1">
      <alignment horizontal="center"/>
    </xf>
    <xf numFmtId="37" fontId="1" fillId="0" borderId="0" xfId="3" applyBorder="1" applyAlignment="1"/>
    <xf numFmtId="37" fontId="3" fillId="0" borderId="0" xfId="3" applyFont="1" applyAlignment="1">
      <alignment horizontal="center"/>
    </xf>
    <xf numFmtId="42" fontId="5" fillId="0" borderId="0" xfId="3" applyNumberFormat="1" applyFont="1" applyBorder="1" applyAlignment="1" applyProtection="1">
      <alignment horizontal="center" wrapText="1"/>
    </xf>
    <xf numFmtId="37" fontId="6" fillId="0" borderId="0" xfId="3" applyFont="1" applyBorder="1" applyAlignment="1" applyProtection="1">
      <alignment horizontal="center"/>
    </xf>
    <xf numFmtId="37" fontId="6" fillId="0" borderId="0" xfId="3" applyFont="1" applyBorder="1" applyAlignment="1">
      <alignment horizontal="center"/>
    </xf>
    <xf numFmtId="37" fontId="5" fillId="0" borderId="0" xfId="3" applyFont="1" applyBorder="1" applyAlignment="1">
      <alignment horizontal="center"/>
    </xf>
    <xf numFmtId="37" fontId="7" fillId="0" borderId="0" xfId="3" applyFont="1" applyAlignment="1">
      <alignment horizontal="center" wrapText="1"/>
    </xf>
    <xf numFmtId="5" fontId="7" fillId="2" borderId="0" xfId="3" applyNumberFormat="1" applyFont="1" applyFill="1" applyBorder="1" applyAlignment="1" applyProtection="1">
      <alignment horizontal="center"/>
    </xf>
    <xf numFmtId="42" fontId="1" fillId="0" borderId="0" xfId="3" applyNumberFormat="1"/>
    <xf numFmtId="42" fontId="5" fillId="0" borderId="0" xfId="3" applyNumberFormat="1" applyFont="1"/>
    <xf numFmtId="5" fontId="7" fillId="0" borderId="0" xfId="3" applyNumberFormat="1" applyFont="1" applyFill="1" applyBorder="1" applyAlignment="1" applyProtection="1">
      <alignment horizontal="center"/>
    </xf>
    <xf numFmtId="42" fontId="8" fillId="0" borderId="0" xfId="3" applyNumberFormat="1" applyFont="1"/>
    <xf numFmtId="9" fontId="1" fillId="0" borderId="0" xfId="3" applyNumberFormat="1" applyAlignment="1">
      <alignment horizontal="center"/>
    </xf>
    <xf numFmtId="14" fontId="3" fillId="0" borderId="0" xfId="3" applyNumberFormat="1" applyFont="1" applyBorder="1" applyAlignment="1">
      <alignment horizontal="center"/>
    </xf>
    <xf numFmtId="49" fontId="9" fillId="0" borderId="0" xfId="1" applyNumberFormat="1" applyFont="1" applyFill="1" applyBorder="1" applyAlignment="1" applyProtection="1"/>
    <xf numFmtId="37" fontId="1" fillId="0" borderId="0" xfId="3" applyAlignment="1">
      <alignment horizontal="center"/>
    </xf>
    <xf numFmtId="37" fontId="10" fillId="0" borderId="0" xfId="3" applyFont="1" applyFill="1" applyBorder="1" applyAlignment="1">
      <alignment horizontal="center"/>
    </xf>
    <xf numFmtId="5" fontId="1" fillId="0" borderId="0" xfId="3" applyNumberFormat="1" applyBorder="1"/>
    <xf numFmtId="37" fontId="1" fillId="2" borderId="0" xfId="3" applyFill="1" applyBorder="1"/>
    <xf numFmtId="37" fontId="1" fillId="0" borderId="0" xfId="3" applyBorder="1"/>
    <xf numFmtId="37" fontId="1" fillId="2" borderId="0" xfId="3" applyFill="1"/>
    <xf numFmtId="37" fontId="11" fillId="0" borderId="0" xfId="3" applyFont="1" applyBorder="1"/>
    <xf numFmtId="164" fontId="8" fillId="2" borderId="0" xfId="3" applyNumberFormat="1" applyFont="1" applyFill="1" applyBorder="1" applyAlignment="1">
      <alignment horizontal="center"/>
    </xf>
    <xf numFmtId="0" fontId="14" fillId="0" borderId="0" xfId="2" applyFont="1" applyBorder="1" applyAlignment="1">
      <alignment horizontal="center"/>
    </xf>
    <xf numFmtId="37" fontId="18" fillId="0" borderId="4" xfId="3" applyFont="1" applyBorder="1" applyAlignment="1" applyProtection="1">
      <alignment horizontal="left" vertical="center" indent="1"/>
    </xf>
    <xf numFmtId="5" fontId="18" fillId="2" borderId="3" xfId="3" applyNumberFormat="1" applyFont="1" applyFill="1" applyBorder="1" applyAlignment="1" applyProtection="1">
      <alignment horizontal="center" vertical="center"/>
    </xf>
    <xf numFmtId="10" fontId="18" fillId="2" borderId="3" xfId="3" applyNumberFormat="1" applyFont="1" applyFill="1" applyBorder="1" applyAlignment="1" applyProtection="1">
      <alignment horizontal="center" vertical="center"/>
    </xf>
    <xf numFmtId="165" fontId="18" fillId="2" borderId="3" xfId="3" applyNumberFormat="1" applyFont="1" applyFill="1" applyBorder="1" applyAlignment="1" applyProtection="1">
      <alignment horizontal="center" vertical="center"/>
    </xf>
    <xf numFmtId="5" fontId="18" fillId="2" borderId="4" xfId="3" applyNumberFormat="1" applyFont="1" applyFill="1" applyBorder="1" applyAlignment="1" applyProtection="1">
      <alignment horizontal="center" vertical="center"/>
    </xf>
    <xf numFmtId="5" fontId="18" fillId="2" borderId="13" xfId="3" applyNumberFormat="1" applyFont="1" applyFill="1" applyBorder="1" applyAlignment="1" applyProtection="1">
      <alignment horizontal="center" vertical="center"/>
    </xf>
    <xf numFmtId="166" fontId="18" fillId="2" borderId="14" xfId="3" applyNumberFormat="1" applyFont="1" applyFill="1" applyBorder="1" applyAlignment="1" applyProtection="1">
      <alignment horizontal="center" vertical="center"/>
    </xf>
    <xf numFmtId="5" fontId="18" fillId="2" borderId="15" xfId="3" applyNumberFormat="1" applyFont="1" applyFill="1" applyBorder="1" applyAlignment="1" applyProtection="1">
      <alignment horizontal="center" vertical="center"/>
    </xf>
    <xf numFmtId="166" fontId="18" fillId="2" borderId="16" xfId="3" applyNumberFormat="1" applyFont="1" applyFill="1" applyBorder="1" applyAlignment="1" applyProtection="1">
      <alignment horizontal="center" vertical="center"/>
    </xf>
    <xf numFmtId="37" fontId="18" fillId="0" borderId="5" xfId="3" applyFont="1" applyFill="1" applyBorder="1" applyAlignment="1" applyProtection="1">
      <alignment horizontal="left" vertical="center" indent="1"/>
    </xf>
    <xf numFmtId="165" fontId="18" fillId="0" borderId="5" xfId="3" applyNumberFormat="1" applyFont="1" applyFill="1" applyBorder="1" applyAlignment="1" applyProtection="1">
      <alignment horizontal="center" vertical="center"/>
    </xf>
    <xf numFmtId="10" fontId="18" fillId="0" borderId="5" xfId="3" applyNumberFormat="1" applyFont="1" applyFill="1" applyBorder="1" applyAlignment="1" applyProtection="1">
      <alignment horizontal="center" vertical="center"/>
    </xf>
    <xf numFmtId="166" fontId="18" fillId="2" borderId="17" xfId="3" applyNumberFormat="1" applyFont="1" applyFill="1" applyBorder="1" applyAlignment="1" applyProtection="1">
      <alignment horizontal="center" vertical="center"/>
    </xf>
    <xf numFmtId="10" fontId="7" fillId="2" borderId="0" xfId="3" applyNumberFormat="1" applyFont="1" applyFill="1" applyBorder="1" applyAlignment="1" applyProtection="1">
      <alignment horizontal="center"/>
    </xf>
    <xf numFmtId="165" fontId="18" fillId="2" borderId="4" xfId="3" applyNumberFormat="1" applyFont="1" applyFill="1" applyBorder="1" applyAlignment="1" applyProtection="1">
      <alignment horizontal="center" vertical="center"/>
    </xf>
    <xf numFmtId="165" fontId="18" fillId="2" borderId="20" xfId="3" applyNumberFormat="1" applyFont="1" applyFill="1" applyBorder="1" applyAlignment="1" applyProtection="1">
      <alignment horizontal="center" vertical="center"/>
    </xf>
    <xf numFmtId="10" fontId="18" fillId="2" borderId="0" xfId="3" applyNumberFormat="1" applyFont="1" applyFill="1" applyBorder="1" applyAlignment="1" applyProtection="1">
      <alignment horizontal="center" vertical="center"/>
    </xf>
    <xf numFmtId="10" fontId="18" fillId="0" borderId="18" xfId="3" applyNumberFormat="1" applyFont="1" applyFill="1" applyBorder="1" applyAlignment="1" applyProtection="1">
      <alignment horizontal="center" vertical="center"/>
    </xf>
    <xf numFmtId="10" fontId="1" fillId="0" borderId="0" xfId="3" applyNumberFormat="1" applyAlignment="1">
      <alignment horizontal="center"/>
    </xf>
    <xf numFmtId="165" fontId="7" fillId="2" borderId="0" xfId="3" applyNumberFormat="1" applyFont="1" applyFill="1" applyBorder="1" applyAlignment="1" applyProtection="1">
      <alignment horizontal="center"/>
    </xf>
    <xf numFmtId="10" fontId="7" fillId="0" borderId="0" xfId="3" applyNumberFormat="1" applyFont="1" applyFill="1" applyBorder="1" applyAlignment="1" applyProtection="1">
      <alignment horizontal="center"/>
    </xf>
    <xf numFmtId="37" fontId="25" fillId="0" borderId="21" xfId="3" applyFont="1" applyFill="1" applyBorder="1" applyAlignment="1" applyProtection="1">
      <alignment horizontal="center" vertical="center"/>
    </xf>
    <xf numFmtId="37" fontId="25" fillId="0" borderId="21" xfId="3" applyFont="1" applyBorder="1" applyAlignment="1">
      <alignment horizontal="center" vertical="center"/>
    </xf>
    <xf numFmtId="0" fontId="25" fillId="0" borderId="21" xfId="0" applyFont="1" applyBorder="1" applyAlignment="1">
      <alignment horizontal="center" vertical="center"/>
    </xf>
    <xf numFmtId="0" fontId="24" fillId="0" borderId="0" xfId="0" applyFont="1" applyAlignment="1">
      <alignment horizontal="left" indent="2"/>
    </xf>
    <xf numFmtId="167" fontId="7" fillId="2" borderId="0" xfId="3" applyNumberFormat="1" applyFont="1" applyFill="1" applyBorder="1" applyAlignment="1" applyProtection="1">
      <alignment horizontal="center"/>
    </xf>
    <xf numFmtId="167" fontId="7" fillId="0" borderId="0" xfId="3" applyNumberFormat="1" applyFont="1" applyFill="1" applyBorder="1" applyAlignment="1" applyProtection="1">
      <alignment horizontal="center"/>
    </xf>
    <xf numFmtId="37" fontId="25" fillId="0" borderId="21" xfId="3" applyFont="1" applyBorder="1" applyAlignment="1">
      <alignment horizontal="center" vertical="center" wrapText="1"/>
    </xf>
    <xf numFmtId="168" fontId="7" fillId="0" borderId="0" xfId="3" applyNumberFormat="1" applyFont="1" applyFill="1" applyBorder="1" applyAlignment="1" applyProtection="1">
      <alignment horizontal="center"/>
    </xf>
    <xf numFmtId="168" fontId="7" fillId="2" borderId="0" xfId="3" applyNumberFormat="1" applyFont="1" applyFill="1" applyBorder="1" applyAlignment="1" applyProtection="1">
      <alignment horizontal="center"/>
    </xf>
    <xf numFmtId="37" fontId="20" fillId="0" borderId="10" xfId="3" applyFont="1" applyFill="1" applyBorder="1" applyAlignment="1" applyProtection="1">
      <alignment horizontal="center"/>
    </xf>
    <xf numFmtId="37" fontId="21" fillId="0" borderId="11" xfId="3" applyFont="1" applyBorder="1" applyAlignment="1"/>
    <xf numFmtId="0" fontId="22" fillId="0" borderId="11" xfId="0" applyFont="1" applyBorder="1" applyAlignment="1"/>
    <xf numFmtId="0" fontId="22" fillId="0" borderId="12" xfId="0" applyFont="1" applyBorder="1" applyAlignment="1"/>
    <xf numFmtId="37" fontId="4" fillId="0" borderId="1" xfId="3" applyFont="1" applyFill="1" applyBorder="1" applyAlignment="1" applyProtection="1">
      <alignment horizontal="center" vertical="center"/>
    </xf>
    <xf numFmtId="37" fontId="12" fillId="0" borderId="0" xfId="3" applyFont="1" applyBorder="1" applyAlignment="1">
      <alignment vertical="center"/>
    </xf>
    <xf numFmtId="0" fontId="17" fillId="0" borderId="0" xfId="0" applyFont="1" applyBorder="1" applyAlignment="1">
      <alignment vertical="center"/>
    </xf>
    <xf numFmtId="0" fontId="17" fillId="0" borderId="2" xfId="0" applyFont="1" applyBorder="1" applyAlignment="1">
      <alignment vertical="center"/>
    </xf>
    <xf numFmtId="37" fontId="3" fillId="0" borderId="1" xfId="3" applyFont="1" applyFill="1" applyBorder="1" applyAlignment="1" applyProtection="1">
      <alignment horizontal="center" vertical="top"/>
    </xf>
    <xf numFmtId="37" fontId="15" fillId="0" borderId="0" xfId="3" applyFont="1" applyBorder="1" applyAlignment="1">
      <alignment vertical="top"/>
    </xf>
    <xf numFmtId="0" fontId="16" fillId="0" borderId="0" xfId="0" applyFont="1" applyBorder="1" applyAlignment="1">
      <alignment vertical="top"/>
    </xf>
    <xf numFmtId="0" fontId="16" fillId="0" borderId="2" xfId="0" applyFont="1" applyBorder="1" applyAlignment="1">
      <alignment vertical="top"/>
    </xf>
    <xf numFmtId="37" fontId="20" fillId="2" borderId="1" xfId="3" applyFont="1" applyFill="1" applyBorder="1" applyAlignment="1">
      <alignment horizontal="center"/>
    </xf>
    <xf numFmtId="0" fontId="20" fillId="0" borderId="0" xfId="0" applyFont="1" applyBorder="1" applyAlignment="1">
      <alignment horizontal="center"/>
    </xf>
    <xf numFmtId="0" fontId="20" fillId="0" borderId="2" xfId="0" applyFont="1" applyBorder="1" applyAlignment="1">
      <alignment horizontal="center"/>
    </xf>
    <xf numFmtId="37" fontId="18" fillId="0" borderId="6" xfId="3" applyFont="1" applyBorder="1" applyAlignment="1" applyProtection="1">
      <alignment horizontal="center" vertical="center" wrapText="1"/>
    </xf>
    <xf numFmtId="37" fontId="1" fillId="0" borderId="20" xfId="3" applyFont="1" applyBorder="1" applyAlignment="1">
      <alignment horizontal="center" vertical="center"/>
    </xf>
    <xf numFmtId="37" fontId="18" fillId="2" borderId="6" xfId="3" applyFont="1" applyFill="1" applyBorder="1" applyAlignment="1" applyProtection="1">
      <alignment horizontal="center" vertical="center" wrapText="1"/>
    </xf>
    <xf numFmtId="37" fontId="18" fillId="2" borderId="19" xfId="3" applyFont="1" applyFill="1" applyBorder="1" applyAlignment="1" applyProtection="1">
      <alignment horizontal="center" vertical="center" wrapText="1"/>
    </xf>
    <xf numFmtId="0" fontId="19" fillId="0" borderId="9" xfId="0" applyFont="1" applyBorder="1" applyAlignment="1">
      <alignment horizontal="center" vertical="center"/>
    </xf>
    <xf numFmtId="37" fontId="1" fillId="0" borderId="7" xfId="3" applyBorder="1" applyAlignment="1"/>
    <xf numFmtId="0" fontId="0" fillId="0" borderId="8" xfId="0" applyBorder="1" applyAlignment="1"/>
    <xf numFmtId="0" fontId="0" fillId="0" borderId="9" xfId="0" applyBorder="1" applyAlignment="1"/>
    <xf numFmtId="164" fontId="14" fillId="0" borderId="0" xfId="2" applyNumberFormat="1" applyFont="1" applyBorder="1" applyAlignment="1">
      <alignment horizontal="left"/>
    </xf>
    <xf numFmtId="164" fontId="14" fillId="0" borderId="2" xfId="2" applyNumberFormat="1" applyFont="1" applyBorder="1" applyAlignment="1">
      <alignment horizontal="left"/>
    </xf>
    <xf numFmtId="37" fontId="8" fillId="0" borderId="1" xfId="3" applyFont="1" applyBorder="1" applyAlignment="1">
      <alignment horizontal="left" vertical="top" wrapText="1" indent="1"/>
    </xf>
    <xf numFmtId="37" fontId="8" fillId="0" borderId="0" xfId="3" applyFont="1" applyBorder="1" applyAlignment="1">
      <alignment horizontal="left" vertical="top" wrapText="1" indent="1"/>
    </xf>
    <xf numFmtId="0" fontId="8" fillId="0" borderId="0" xfId="2" applyFont="1" applyBorder="1" applyAlignment="1">
      <alignment horizontal="left" vertical="top" wrapText="1" indent="1"/>
    </xf>
    <xf numFmtId="0" fontId="8" fillId="0" borderId="2" xfId="2" applyFont="1" applyBorder="1" applyAlignment="1">
      <alignment horizontal="left" vertical="top" wrapText="1" indent="1"/>
    </xf>
    <xf numFmtId="0" fontId="19" fillId="0" borderId="20" xfId="0" applyFont="1" applyBorder="1" applyAlignment="1">
      <alignment horizontal="center" vertical="center"/>
    </xf>
    <xf numFmtId="37" fontId="18" fillId="2" borderId="20" xfId="3" applyFont="1" applyFill="1" applyBorder="1" applyAlignment="1" applyProtection="1">
      <alignment horizontal="center" vertical="center" wrapText="1"/>
    </xf>
    <xf numFmtId="37" fontId="14" fillId="0" borderId="1" xfId="3" applyFont="1" applyBorder="1" applyAlignment="1">
      <alignment horizontal="left" indent="2"/>
    </xf>
    <xf numFmtId="0" fontId="24" fillId="0" borderId="0" xfId="0" applyFont="1" applyAlignment="1">
      <alignment horizontal="left" indent="2"/>
    </xf>
    <xf numFmtId="37" fontId="8" fillId="0" borderId="1" xfId="3" applyFont="1" applyBorder="1" applyAlignment="1" applyProtection="1">
      <alignment horizontal="left" wrapText="1" indent="1"/>
    </xf>
    <xf numFmtId="0" fontId="8" fillId="0" borderId="0" xfId="2" applyFont="1" applyBorder="1" applyAlignment="1">
      <alignment horizontal="left" wrapText="1" indent="1"/>
    </xf>
    <xf numFmtId="0" fontId="8" fillId="0" borderId="2" xfId="2" applyFont="1" applyBorder="1" applyAlignment="1">
      <alignment horizontal="left" wrapText="1" indent="1"/>
    </xf>
    <xf numFmtId="37" fontId="23" fillId="0" borderId="1" xfId="3" applyFont="1" applyBorder="1" applyAlignment="1">
      <alignment horizontal="left" vertical="top" indent="1"/>
    </xf>
    <xf numFmtId="0" fontId="23" fillId="0" borderId="0" xfId="2" applyFont="1" applyBorder="1" applyAlignment="1">
      <alignment horizontal="left" vertical="top" indent="1"/>
    </xf>
    <xf numFmtId="0" fontId="23" fillId="0" borderId="2" xfId="2" applyFont="1" applyBorder="1" applyAlignment="1">
      <alignment horizontal="left" vertical="top" indent="1"/>
    </xf>
    <xf numFmtId="37" fontId="8" fillId="0" borderId="1" xfId="3" applyFont="1" applyBorder="1" applyAlignment="1">
      <alignment horizontal="left" wrapText="1" indent="1"/>
    </xf>
    <xf numFmtId="0" fontId="0" fillId="0" borderId="0" xfId="0" applyAlignment="1">
      <alignment horizontal="left" wrapText="1" indent="1"/>
    </xf>
    <xf numFmtId="0" fontId="0" fillId="0" borderId="2" xfId="0" applyBorder="1" applyAlignment="1">
      <alignment horizontal="left" wrapText="1" indent="1"/>
    </xf>
  </cellXfs>
  <cellStyles count="4">
    <cellStyle name="Hyperlink" xfId="1" builtinId="8"/>
    <cellStyle name="Normal" xfId="0" builtinId="0"/>
    <cellStyle name="Normal 2" xfId="2"/>
    <cellStyle name="Normal_DRAFT Options  FY 13 State One Stop Allocations 7 10 12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theme" Target="theme/theme1.xml"/>
  <Relationship Id="rId4" Type="http://schemas.openxmlformats.org/officeDocument/2006/relationships/styles" Target="styles.xml"/>
  <Relationship Id="rId5" Type="http://schemas.openxmlformats.org/officeDocument/2006/relationships/sharedStrings" Target="sharedStrings.xml"/>
  <Relationship Id="rId6" Type="http://schemas.openxmlformats.org/officeDocument/2006/relationships/calcChain" Target="calcChain.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file:///H:/06.16.16%20State%20Line%20Item%20-%20Allocation%20Models-FY%202017%20-%20Workforce%20Allocations%20Task%20Force%202016%20Recommendation%202.xls"/>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1 07 $4m"/>
      <sheetName val="V2 17 $5.525m (2)"/>
      <sheetName val="V1 FY17 Adj Allocation"/>
      <sheetName val="V2 FY17 Adj Allocation (2)"/>
      <sheetName val="Alternate v2"/>
      <sheetName val="Alternate V3"/>
      <sheetName val="Alternate V3 (2)"/>
      <sheetName val="Sheet3"/>
      <sheetName val="Sheet6"/>
      <sheetName val="Sheet7"/>
    </sheetNames>
    <sheetDataSet>
      <sheetData sheetId="0"/>
      <sheetData sheetId="1"/>
      <sheetData sheetId="2"/>
      <sheetData sheetId="3"/>
      <sheetData sheetId="4"/>
      <sheetData sheetId="5">
        <row r="93">
          <cell r="A93" t="str">
            <v>Berkshire</v>
          </cell>
        </row>
        <row r="94">
          <cell r="A94" t="str">
            <v>Boston</v>
          </cell>
        </row>
        <row r="95">
          <cell r="A95" t="str">
            <v>Bristol</v>
          </cell>
        </row>
        <row r="96">
          <cell r="A96" t="str">
            <v>Brockton</v>
          </cell>
        </row>
        <row r="97">
          <cell r="A97" t="str">
            <v>Cape &amp; Islands</v>
          </cell>
        </row>
        <row r="98">
          <cell r="A98" t="str">
            <v>Central MA</v>
          </cell>
        </row>
        <row r="99">
          <cell r="A99" t="str">
            <v>Franklin/Hampshire</v>
          </cell>
        </row>
        <row r="100">
          <cell r="A100" t="str">
            <v>Greater Lowell</v>
          </cell>
        </row>
        <row r="101">
          <cell r="A101" t="str">
            <v>Greater New Bedford</v>
          </cell>
        </row>
        <row r="102">
          <cell r="A102" t="str">
            <v>Hampden</v>
          </cell>
        </row>
        <row r="103">
          <cell r="A103" t="str">
            <v>Merrimack Valley</v>
          </cell>
        </row>
        <row r="104">
          <cell r="A104" t="str">
            <v>Metro North</v>
          </cell>
        </row>
        <row r="105">
          <cell r="A105" t="str">
            <v>Metro South/West</v>
          </cell>
        </row>
        <row r="106">
          <cell r="A106" t="str">
            <v>North Central</v>
          </cell>
        </row>
        <row r="107">
          <cell r="A107" t="str">
            <v>North Shore</v>
          </cell>
        </row>
        <row r="108">
          <cell r="A108" t="str">
            <v>South Shore</v>
          </cell>
        </row>
      </sheetData>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V72"/>
  <sheetViews>
    <sheetView tabSelected="1" defaultGridColor="0" colorId="22" zoomScale="87" zoomScaleNormal="87" workbookViewId="0">
      <selection activeCell="A2" sqref="A2:I2"/>
    </sheetView>
  </sheetViews>
  <sheetFormatPr defaultColWidth="10.7109375" defaultRowHeight="15.75" x14ac:dyDescent="0.25"/>
  <cols>
    <col min="1" max="1" width="22.7109375" style="1" customWidth="1"/>
    <col min="2" max="2" width="13.7109375" style="23" customWidth="1"/>
    <col min="3" max="3" width="14.28515625" style="23" customWidth="1"/>
    <col min="4" max="4" width="10.28515625" style="1" customWidth="1"/>
    <col min="5" max="5" width="12.140625" style="1" customWidth="1"/>
    <col min="6" max="7" width="13.28515625" style="1" customWidth="1"/>
    <col min="8" max="8" width="12.85546875" style="1" customWidth="1"/>
    <col min="9" max="9" width="12.140625" style="1" customWidth="1"/>
    <col min="10" max="10" width="13.85546875" style="1" customWidth="1"/>
    <col min="11" max="11" width="18.42578125" style="1" customWidth="1"/>
    <col min="12" max="16" width="13.85546875" style="1" customWidth="1"/>
    <col min="17" max="17" width="18" style="1" customWidth="1"/>
    <col min="18" max="18" width="17.7109375" style="1" customWidth="1"/>
    <col min="19" max="19" width="18" style="1" customWidth="1"/>
    <col min="20" max="20" width="15.28515625" style="1" customWidth="1"/>
    <col min="21" max="21" width="18.28515625" style="1" bestFit="1" customWidth="1"/>
    <col min="22" max="22" width="16.28515625" style="1" bestFit="1" customWidth="1"/>
    <col min="23" max="16384" width="10.7109375" style="1"/>
  </cols>
  <sheetData>
    <row r="1" spans="1:22" ht="27.6" customHeight="1" x14ac:dyDescent="0.35">
      <c r="A1" s="57" t="s">
        <v>7</v>
      </c>
      <c r="B1" s="58"/>
      <c r="C1" s="58"/>
      <c r="D1" s="58"/>
      <c r="E1" s="58"/>
      <c r="F1" s="58"/>
      <c r="G1" s="58"/>
      <c r="H1" s="59"/>
      <c r="I1" s="60"/>
      <c r="J1" s="2"/>
      <c r="K1" s="2"/>
      <c r="L1" s="2"/>
      <c r="M1" s="2"/>
      <c r="N1" s="2"/>
      <c r="O1" s="2"/>
      <c r="P1" s="2"/>
      <c r="Q1" s="2"/>
    </row>
    <row r="2" spans="1:22" ht="24" customHeight="1" x14ac:dyDescent="0.35">
      <c r="A2" s="69" t="s">
        <v>0</v>
      </c>
      <c r="B2" s="70"/>
      <c r="C2" s="70"/>
      <c r="D2" s="70"/>
      <c r="E2" s="70"/>
      <c r="F2" s="70"/>
      <c r="G2" s="70"/>
      <c r="H2" s="70"/>
      <c r="I2" s="71"/>
      <c r="J2" s="3"/>
      <c r="K2" s="3"/>
      <c r="L2" s="3"/>
      <c r="M2" s="3"/>
      <c r="N2" s="3"/>
      <c r="O2" s="3"/>
      <c r="P2" s="3"/>
      <c r="Q2" s="3"/>
    </row>
    <row r="3" spans="1:22" ht="40.9" customHeight="1" x14ac:dyDescent="0.25">
      <c r="A3" s="61" t="s">
        <v>1</v>
      </c>
      <c r="B3" s="62"/>
      <c r="C3" s="62"/>
      <c r="D3" s="62"/>
      <c r="E3" s="62"/>
      <c r="F3" s="62"/>
      <c r="G3" s="62"/>
      <c r="H3" s="63"/>
      <c r="I3" s="64"/>
      <c r="J3" s="2"/>
      <c r="K3" s="2"/>
      <c r="L3" s="2"/>
      <c r="M3" s="2"/>
      <c r="N3" s="2"/>
      <c r="O3" s="2"/>
      <c r="P3" s="2"/>
      <c r="Q3" s="2"/>
    </row>
    <row r="4" spans="1:22" ht="41.45" customHeight="1" thickBot="1" x14ac:dyDescent="0.3">
      <c r="A4" s="65" t="s">
        <v>22</v>
      </c>
      <c r="B4" s="66"/>
      <c r="C4" s="66"/>
      <c r="D4" s="66"/>
      <c r="E4" s="66"/>
      <c r="F4" s="66"/>
      <c r="G4" s="66"/>
      <c r="H4" s="67"/>
      <c r="I4" s="68"/>
      <c r="J4" s="2"/>
      <c r="K4" s="2"/>
      <c r="L4" s="2"/>
      <c r="M4" s="2"/>
      <c r="N4" s="2"/>
      <c r="O4" s="2"/>
      <c r="P4" s="2"/>
      <c r="Q4" s="2"/>
    </row>
    <row r="5" spans="1:22" ht="16.149999999999999" customHeight="1" thickTop="1" thickBot="1" x14ac:dyDescent="0.3">
      <c r="A5" s="48" t="s">
        <v>12</v>
      </c>
      <c r="B5" s="49" t="s">
        <v>13</v>
      </c>
      <c r="C5" s="49" t="s">
        <v>14</v>
      </c>
      <c r="D5" s="54" t="s">
        <v>15</v>
      </c>
      <c r="E5" s="49" t="s">
        <v>16</v>
      </c>
      <c r="F5" s="54" t="s">
        <v>17</v>
      </c>
      <c r="G5" s="49" t="s">
        <v>18</v>
      </c>
      <c r="H5" s="50" t="s">
        <v>19</v>
      </c>
      <c r="I5" s="50" t="s">
        <v>20</v>
      </c>
      <c r="J5" s="2"/>
      <c r="K5" s="2"/>
      <c r="L5" s="2"/>
      <c r="M5" s="2"/>
      <c r="N5" s="2"/>
      <c r="O5" s="2"/>
      <c r="P5" s="2"/>
      <c r="Q5" s="2"/>
    </row>
    <row r="6" spans="1:22" ht="25.9" customHeight="1" thickTop="1" x14ac:dyDescent="0.35">
      <c r="A6" s="72" t="s">
        <v>3</v>
      </c>
      <c r="B6" s="74" t="s">
        <v>25</v>
      </c>
      <c r="C6" s="74" t="s">
        <v>23</v>
      </c>
      <c r="D6" s="74" t="s">
        <v>8</v>
      </c>
      <c r="E6" s="74" t="s">
        <v>10</v>
      </c>
      <c r="F6" s="74" t="s">
        <v>11</v>
      </c>
      <c r="G6" s="75" t="s">
        <v>9</v>
      </c>
      <c r="H6" s="74" t="s">
        <v>5</v>
      </c>
      <c r="I6" s="74" t="s">
        <v>6</v>
      </c>
      <c r="J6" s="3"/>
      <c r="K6" s="3"/>
      <c r="L6" s="3"/>
      <c r="M6" s="3"/>
      <c r="N6" s="3"/>
      <c r="O6" s="3"/>
      <c r="P6" s="3"/>
      <c r="Q6" s="3"/>
      <c r="U6" s="4"/>
      <c r="V6" s="4"/>
    </row>
    <row r="7" spans="1:22" ht="76.900000000000006" customHeight="1" thickBot="1" x14ac:dyDescent="0.3">
      <c r="A7" s="73"/>
      <c r="B7" s="73"/>
      <c r="C7" s="86"/>
      <c r="D7" s="73"/>
      <c r="E7" s="73"/>
      <c r="F7" s="87"/>
      <c r="G7" s="76"/>
      <c r="H7" s="73"/>
      <c r="I7" s="73"/>
      <c r="J7" s="5"/>
      <c r="K7" s="5"/>
      <c r="L7" s="5"/>
      <c r="M7" s="5"/>
      <c r="N7" s="5"/>
      <c r="O7" s="5"/>
      <c r="P7" s="5"/>
      <c r="Q7" s="6"/>
      <c r="R7" s="7"/>
      <c r="S7" s="7"/>
      <c r="T7" s="7"/>
      <c r="U7" s="8"/>
      <c r="V7" s="9"/>
    </row>
    <row r="8" spans="1:22" ht="22.15" customHeight="1" x14ac:dyDescent="0.25">
      <c r="A8" s="27" t="str">
        <f>'[1]Alternate V3'!A93</f>
        <v>Berkshire</v>
      </c>
      <c r="B8" s="28">
        <v>124714</v>
      </c>
      <c r="C8" s="30">
        <f t="shared" ref="C8:C23" si="0">B8*0.85</f>
        <v>106006.9</v>
      </c>
      <c r="D8" s="29">
        <v>2.12E-2</v>
      </c>
      <c r="E8" s="31">
        <f>D8*$E$24</f>
        <v>11113.888000000001</v>
      </c>
      <c r="F8" s="41">
        <f>C8+E8</f>
        <v>117120.788</v>
      </c>
      <c r="G8" s="43">
        <f>F8/$F$24</f>
        <v>3.1463360958508511E-2</v>
      </c>
      <c r="H8" s="32">
        <f t="shared" ref="H8:H24" si="1">F8-B8</f>
        <v>-7593.2119999999995</v>
      </c>
      <c r="I8" s="33">
        <f t="shared" ref="I8:I24" si="2">H8/B8</f>
        <v>-6.088500088201805E-2</v>
      </c>
      <c r="J8" s="10"/>
      <c r="K8" s="52"/>
      <c r="L8" s="40"/>
      <c r="M8" s="52"/>
      <c r="N8" s="40"/>
      <c r="O8" s="10"/>
      <c r="P8" s="10"/>
      <c r="Q8" s="3"/>
      <c r="R8" s="11"/>
      <c r="S8" s="11"/>
      <c r="T8" s="11"/>
      <c r="U8" s="12"/>
      <c r="V8" s="12"/>
    </row>
    <row r="9" spans="1:22" ht="22.15" customHeight="1" x14ac:dyDescent="0.25">
      <c r="A9" s="27" t="str">
        <f>'[1]Alternate V3'!A94</f>
        <v>Boston</v>
      </c>
      <c r="B9" s="28">
        <v>395355</v>
      </c>
      <c r="C9" s="30">
        <f t="shared" si="0"/>
        <v>336051.75</v>
      </c>
      <c r="D9" s="29">
        <v>0.1082</v>
      </c>
      <c r="E9" s="31">
        <f t="shared" ref="E9:E23" si="3">D9*$E$24</f>
        <v>56722.768000000004</v>
      </c>
      <c r="F9" s="41">
        <f t="shared" ref="F9:F23" si="4">C9+E9</f>
        <v>392774.51799999998</v>
      </c>
      <c r="G9" s="43">
        <f t="shared" ref="G9:G23" si="5">F9/$F$24</f>
        <v>0.10551505540705718</v>
      </c>
      <c r="H9" s="32">
        <f t="shared" si="1"/>
        <v>-2580.4820000000182</v>
      </c>
      <c r="I9" s="33">
        <f t="shared" si="2"/>
        <v>-6.5269997850033977E-3</v>
      </c>
      <c r="J9" s="10"/>
      <c r="K9" s="52"/>
      <c r="L9" s="40"/>
      <c r="M9" s="52"/>
      <c r="N9" s="40"/>
      <c r="O9" s="10"/>
      <c r="P9" s="10"/>
      <c r="Q9" s="3"/>
      <c r="R9" s="11"/>
      <c r="S9" s="11"/>
      <c r="T9" s="11"/>
      <c r="U9" s="12"/>
      <c r="V9" s="12"/>
    </row>
    <row r="10" spans="1:22" ht="22.15" customHeight="1" x14ac:dyDescent="0.25">
      <c r="A10" s="27" t="str">
        <f>'[1]Alternate V3'!A95</f>
        <v>Bristol</v>
      </c>
      <c r="B10" s="28">
        <v>242306</v>
      </c>
      <c r="C10" s="30">
        <f t="shared" si="0"/>
        <v>205960.1</v>
      </c>
      <c r="D10" s="29">
        <v>6.3600000000000004E-2</v>
      </c>
      <c r="E10" s="31">
        <f t="shared" si="3"/>
        <v>33341.664000000004</v>
      </c>
      <c r="F10" s="41">
        <f t="shared" si="4"/>
        <v>239301.76400000002</v>
      </c>
      <c r="G10" s="43">
        <f t="shared" si="5"/>
        <v>6.4286092224207184E-2</v>
      </c>
      <c r="H10" s="32">
        <f t="shared" si="1"/>
        <v>-3004.2359999999753</v>
      </c>
      <c r="I10" s="33">
        <f t="shared" si="2"/>
        <v>-1.2398520878558415E-2</v>
      </c>
      <c r="J10" s="10"/>
      <c r="K10" s="52"/>
      <c r="L10" s="40"/>
      <c r="M10" s="52"/>
      <c r="N10" s="40"/>
      <c r="O10" s="10"/>
      <c r="P10" s="10"/>
      <c r="Q10" s="3"/>
      <c r="R10" s="11"/>
      <c r="S10" s="11"/>
      <c r="T10" s="11"/>
      <c r="U10" s="12"/>
      <c r="V10" s="12"/>
    </row>
    <row r="11" spans="1:22" ht="22.15" customHeight="1" x14ac:dyDescent="0.25">
      <c r="A11" s="27" t="str">
        <f>'[1]Alternate V3'!A96</f>
        <v>Brockton</v>
      </c>
      <c r="B11" s="28">
        <v>134460</v>
      </c>
      <c r="C11" s="30">
        <f t="shared" si="0"/>
        <v>114291</v>
      </c>
      <c r="D11" s="29">
        <v>3.85E-2</v>
      </c>
      <c r="E11" s="31">
        <f t="shared" si="3"/>
        <v>20183.239999999998</v>
      </c>
      <c r="F11" s="41">
        <f t="shared" si="4"/>
        <v>134474.23999999999</v>
      </c>
      <c r="G11" s="43">
        <f t="shared" si="5"/>
        <v>3.6125197114803421E-2</v>
      </c>
      <c r="H11" s="32">
        <f t="shared" si="1"/>
        <v>14.239999999990687</v>
      </c>
      <c r="I11" s="33">
        <f t="shared" si="2"/>
        <v>1.0590510188896837E-4</v>
      </c>
      <c r="J11" s="10"/>
      <c r="K11" s="52"/>
      <c r="L11" s="40"/>
      <c r="M11" s="52"/>
      <c r="N11" s="40"/>
      <c r="O11" s="10"/>
      <c r="P11" s="10"/>
      <c r="Q11" s="3"/>
      <c r="R11" s="11"/>
      <c r="S11" s="11"/>
      <c r="T11" s="11"/>
      <c r="U11" s="12"/>
      <c r="V11" s="12"/>
    </row>
    <row r="12" spans="1:22" ht="22.15" customHeight="1" x14ac:dyDescent="0.25">
      <c r="A12" s="27" t="str">
        <f>'[1]Alternate V3'!A97</f>
        <v>Cape &amp; Islands</v>
      </c>
      <c r="B12" s="28">
        <v>124714</v>
      </c>
      <c r="C12" s="30">
        <f t="shared" si="0"/>
        <v>106006.9</v>
      </c>
      <c r="D12" s="29">
        <v>3.1399999999999997E-2</v>
      </c>
      <c r="E12" s="31">
        <f t="shared" si="3"/>
        <v>16461.135999999999</v>
      </c>
      <c r="F12" s="41">
        <f t="shared" si="4"/>
        <v>122468.03599999999</v>
      </c>
      <c r="G12" s="43">
        <f t="shared" si="5"/>
        <v>3.289984714368225E-2</v>
      </c>
      <c r="H12" s="32">
        <f t="shared" si="1"/>
        <v>-2245.9640000000072</v>
      </c>
      <c r="I12" s="33">
        <f t="shared" si="2"/>
        <v>-1.8008916400724915E-2</v>
      </c>
      <c r="J12" s="10"/>
      <c r="K12" s="52"/>
      <c r="L12" s="40"/>
      <c r="M12" s="52"/>
      <c r="N12" s="40"/>
      <c r="O12" s="10"/>
      <c r="P12" s="10"/>
      <c r="Q12" s="3"/>
      <c r="R12" s="11"/>
      <c r="S12" s="11"/>
      <c r="T12" s="11"/>
      <c r="U12" s="12"/>
      <c r="V12" s="12"/>
    </row>
    <row r="13" spans="1:22" ht="22.15" customHeight="1" x14ac:dyDescent="0.25">
      <c r="A13" s="27" t="str">
        <f>'[1]Alternate V3'!A98</f>
        <v>Central MA</v>
      </c>
      <c r="B13" s="28">
        <v>319952</v>
      </c>
      <c r="C13" s="30">
        <f t="shared" si="0"/>
        <v>271959.2</v>
      </c>
      <c r="D13" s="29">
        <v>8.8400000000000006E-2</v>
      </c>
      <c r="E13" s="31">
        <f t="shared" si="3"/>
        <v>46342.816000000006</v>
      </c>
      <c r="F13" s="41">
        <f t="shared" si="4"/>
        <v>318302.016</v>
      </c>
      <c r="G13" s="43">
        <f t="shared" si="5"/>
        <v>8.5508741823261569E-2</v>
      </c>
      <c r="H13" s="32">
        <f t="shared" si="1"/>
        <v>-1649.9839999999967</v>
      </c>
      <c r="I13" s="33">
        <f t="shared" si="2"/>
        <v>-5.1569735460318946E-3</v>
      </c>
      <c r="J13" s="10"/>
      <c r="K13" s="46"/>
      <c r="L13" s="40"/>
      <c r="M13" s="52"/>
      <c r="N13" s="40"/>
      <c r="O13" s="10"/>
      <c r="P13" s="10"/>
      <c r="Q13" s="3"/>
      <c r="R13" s="11"/>
      <c r="S13" s="11"/>
      <c r="T13" s="11"/>
      <c r="U13" s="12"/>
      <c r="V13" s="12"/>
    </row>
    <row r="14" spans="1:22" ht="22.15" customHeight="1" x14ac:dyDescent="0.25">
      <c r="A14" s="27" t="str">
        <f>'[1]Alternate V3'!A99</f>
        <v>Franklin/Hampshire</v>
      </c>
      <c r="B14" s="28">
        <v>142428</v>
      </c>
      <c r="C14" s="30">
        <f t="shared" si="0"/>
        <v>121063.8</v>
      </c>
      <c r="D14" s="29">
        <v>3.7900000000000003E-2</v>
      </c>
      <c r="E14" s="31">
        <f t="shared" si="3"/>
        <v>19868.696</v>
      </c>
      <c r="F14" s="41">
        <f t="shared" si="4"/>
        <v>140932.49600000001</v>
      </c>
      <c r="G14" s="43">
        <f t="shared" si="5"/>
        <v>3.7860144797109432E-2</v>
      </c>
      <c r="H14" s="32">
        <f t="shared" si="1"/>
        <v>-1495.5039999999863</v>
      </c>
      <c r="I14" s="33">
        <f t="shared" si="2"/>
        <v>-1.0500070210913488E-2</v>
      </c>
      <c r="J14" s="10"/>
      <c r="K14" s="52"/>
      <c r="L14" s="46"/>
      <c r="M14" s="52"/>
      <c r="N14" s="40"/>
      <c r="O14" s="10"/>
      <c r="P14" s="10"/>
      <c r="Q14" s="3"/>
      <c r="R14" s="11"/>
      <c r="S14" s="11"/>
      <c r="T14" s="11"/>
      <c r="U14" s="12"/>
      <c r="V14" s="12"/>
    </row>
    <row r="15" spans="1:22" ht="22.15" customHeight="1" x14ac:dyDescent="0.25">
      <c r="A15" s="27" t="str">
        <f>'[1]Alternate V3'!A100</f>
        <v>Greater Lowell</v>
      </c>
      <c r="B15" s="28">
        <v>157868</v>
      </c>
      <c r="C15" s="30">
        <f t="shared" si="0"/>
        <v>134187.79999999999</v>
      </c>
      <c r="D15" s="29">
        <v>4.2700000000000002E-2</v>
      </c>
      <c r="E15" s="31">
        <f t="shared" si="3"/>
        <v>22385.048000000003</v>
      </c>
      <c r="F15" s="41">
        <f t="shared" si="4"/>
        <v>156572.848</v>
      </c>
      <c r="G15" s="43">
        <f t="shared" si="5"/>
        <v>4.2061773294470042E-2</v>
      </c>
      <c r="H15" s="32">
        <f t="shared" si="1"/>
        <v>-1295.1520000000019</v>
      </c>
      <c r="I15" s="33">
        <f t="shared" si="2"/>
        <v>-8.2040185471406613E-3</v>
      </c>
      <c r="J15" s="10"/>
      <c r="K15" s="52"/>
      <c r="L15" s="40"/>
      <c r="M15" s="52"/>
      <c r="N15" s="40"/>
      <c r="O15" s="10"/>
      <c r="P15" s="10"/>
      <c r="Q15" s="3"/>
      <c r="R15" s="11"/>
      <c r="S15" s="11"/>
      <c r="T15" s="11"/>
      <c r="U15" s="12"/>
      <c r="V15" s="12"/>
    </row>
    <row r="16" spans="1:22" ht="22.15" customHeight="1" x14ac:dyDescent="0.25">
      <c r="A16" s="27" t="str">
        <f>'[1]Alternate V3'!A101</f>
        <v>Greater New Bedford</v>
      </c>
      <c r="B16" s="28">
        <v>136403</v>
      </c>
      <c r="C16" s="30">
        <f t="shared" si="0"/>
        <v>115942.55</v>
      </c>
      <c r="D16" s="29">
        <v>3.5499999999999997E-2</v>
      </c>
      <c r="E16" s="31">
        <f t="shared" si="3"/>
        <v>18610.519999999997</v>
      </c>
      <c r="F16" s="41">
        <f t="shared" si="4"/>
        <v>134553.07</v>
      </c>
      <c r="G16" s="43">
        <f t="shared" si="5"/>
        <v>3.6146374027857996E-2</v>
      </c>
      <c r="H16" s="32">
        <f t="shared" si="1"/>
        <v>-1849.929999999993</v>
      </c>
      <c r="I16" s="33">
        <f t="shared" si="2"/>
        <v>-1.3562238367191287E-2</v>
      </c>
      <c r="J16" s="10"/>
      <c r="K16" s="56"/>
      <c r="L16" s="40"/>
      <c r="M16" s="52"/>
      <c r="N16" s="40"/>
      <c r="O16" s="10"/>
      <c r="P16" s="10"/>
      <c r="Q16" s="3"/>
      <c r="R16" s="11"/>
      <c r="S16" s="11"/>
      <c r="T16" s="11"/>
      <c r="U16" s="12"/>
      <c r="V16" s="12"/>
    </row>
    <row r="17" spans="1:22" ht="22.15" customHeight="1" x14ac:dyDescent="0.25">
      <c r="A17" s="27" t="str">
        <f>'[1]Alternate V3'!A102</f>
        <v>Hampden</v>
      </c>
      <c r="B17" s="28">
        <v>400101</v>
      </c>
      <c r="C17" s="30">
        <f t="shared" si="0"/>
        <v>340085.85</v>
      </c>
      <c r="D17" s="29">
        <v>0.1066</v>
      </c>
      <c r="E17" s="31">
        <f t="shared" si="3"/>
        <v>55883.983999999997</v>
      </c>
      <c r="F17" s="41">
        <f t="shared" si="4"/>
        <v>395969.83399999997</v>
      </c>
      <c r="G17" s="43">
        <f t="shared" si="5"/>
        <v>0.10637344598315625</v>
      </c>
      <c r="H17" s="32">
        <f t="shared" si="1"/>
        <v>-4131.1660000000265</v>
      </c>
      <c r="I17" s="33">
        <f t="shared" si="2"/>
        <v>-1.0325307859765476E-2</v>
      </c>
      <c r="J17" s="10"/>
      <c r="K17" s="52"/>
      <c r="L17" s="40"/>
      <c r="M17" s="52"/>
      <c r="N17" s="40"/>
      <c r="O17" s="10"/>
      <c r="P17" s="10"/>
      <c r="Q17" s="3"/>
      <c r="R17" s="11"/>
      <c r="S17" s="11"/>
      <c r="T17" s="11"/>
      <c r="U17" s="12"/>
      <c r="V17" s="12"/>
    </row>
    <row r="18" spans="1:22" ht="22.15" customHeight="1" x14ac:dyDescent="0.25">
      <c r="A18" s="27" t="str">
        <f>'[1]Alternate V3'!A103</f>
        <v>Merrimack Valley</v>
      </c>
      <c r="B18" s="28">
        <v>210591</v>
      </c>
      <c r="C18" s="30">
        <f t="shared" si="0"/>
        <v>179002.35</v>
      </c>
      <c r="D18" s="29">
        <v>5.7599999999999998E-2</v>
      </c>
      <c r="E18" s="31">
        <f t="shared" si="3"/>
        <v>30196.223999999998</v>
      </c>
      <c r="F18" s="41">
        <f t="shared" si="4"/>
        <v>209198.57399999999</v>
      </c>
      <c r="G18" s="43">
        <f t="shared" si="5"/>
        <v>5.6199162916896125E-2</v>
      </c>
      <c r="H18" s="32">
        <f t="shared" si="1"/>
        <v>-1392.4260000000068</v>
      </c>
      <c r="I18" s="33">
        <f t="shared" si="2"/>
        <v>-6.6119919654686419E-3</v>
      </c>
      <c r="J18" s="10"/>
      <c r="K18" s="52"/>
      <c r="L18" s="40"/>
      <c r="M18" s="52"/>
      <c r="N18" s="40"/>
      <c r="O18" s="10"/>
      <c r="P18" s="10"/>
      <c r="Q18" s="3"/>
      <c r="R18" s="11"/>
      <c r="S18" s="11"/>
      <c r="T18" s="11"/>
      <c r="U18" s="12"/>
      <c r="V18" s="12"/>
    </row>
    <row r="19" spans="1:22" ht="22.15" customHeight="1" x14ac:dyDescent="0.25">
      <c r="A19" s="27" t="str">
        <f>'[1]Alternate V3'!A104</f>
        <v>Metro North</v>
      </c>
      <c r="B19" s="28">
        <v>408542</v>
      </c>
      <c r="C19" s="30">
        <f t="shared" si="0"/>
        <v>347260.7</v>
      </c>
      <c r="D19" s="29">
        <v>0.10829999999999999</v>
      </c>
      <c r="E19" s="31">
        <f t="shared" si="3"/>
        <v>56775.191999999995</v>
      </c>
      <c r="F19" s="41">
        <f t="shared" si="4"/>
        <v>404035.89199999999</v>
      </c>
      <c r="G19" s="43">
        <f t="shared" si="5"/>
        <v>0.10854031404048409</v>
      </c>
      <c r="H19" s="32">
        <f t="shared" si="1"/>
        <v>-4506.1080000000075</v>
      </c>
      <c r="I19" s="33">
        <f t="shared" si="2"/>
        <v>-1.1029730113427769E-2</v>
      </c>
      <c r="J19" s="10"/>
      <c r="K19" s="52"/>
      <c r="L19" s="40"/>
      <c r="M19" s="52"/>
      <c r="N19" s="40"/>
      <c r="O19" s="10"/>
      <c r="P19" s="10"/>
      <c r="Q19" s="3"/>
      <c r="R19" s="11"/>
      <c r="S19" s="11"/>
      <c r="T19" s="11"/>
      <c r="U19" s="12"/>
      <c r="V19" s="12"/>
    </row>
    <row r="20" spans="1:22" ht="22.15" customHeight="1" x14ac:dyDescent="0.25">
      <c r="A20" s="27" t="str">
        <f>'[1]Alternate V3'!A105</f>
        <v>Metro South/West</v>
      </c>
      <c r="B20" s="28">
        <v>353743</v>
      </c>
      <c r="C20" s="30">
        <f t="shared" si="0"/>
        <v>300681.55</v>
      </c>
      <c r="D20" s="29">
        <v>9.8100000000000007E-2</v>
      </c>
      <c r="E20" s="31">
        <f t="shared" si="3"/>
        <v>51427.944000000003</v>
      </c>
      <c r="F20" s="41">
        <f t="shared" si="4"/>
        <v>352109.49400000001</v>
      </c>
      <c r="G20" s="43">
        <f t="shared" si="5"/>
        <v>9.4590792085857439E-2</v>
      </c>
      <c r="H20" s="32">
        <f t="shared" si="1"/>
        <v>-1633.5059999999939</v>
      </c>
      <c r="I20" s="33">
        <f t="shared" si="2"/>
        <v>-4.6177761821435161E-3</v>
      </c>
      <c r="J20" s="10"/>
      <c r="K20" s="52"/>
      <c r="L20" s="40"/>
      <c r="M20" s="52"/>
      <c r="N20" s="40"/>
      <c r="O20" s="10"/>
      <c r="P20" s="10"/>
      <c r="Q20" s="3"/>
      <c r="R20" s="11"/>
      <c r="S20" s="11"/>
      <c r="T20" s="11"/>
      <c r="U20" s="12"/>
      <c r="V20" s="12"/>
    </row>
    <row r="21" spans="1:22" ht="22.15" customHeight="1" x14ac:dyDescent="0.25">
      <c r="A21" s="27" t="str">
        <f>'[1]Alternate V3'!A106</f>
        <v>North Central</v>
      </c>
      <c r="B21" s="28">
        <v>136305</v>
      </c>
      <c r="C21" s="30">
        <f t="shared" si="0"/>
        <v>115859.25</v>
      </c>
      <c r="D21" s="29">
        <v>3.5099999999999999E-2</v>
      </c>
      <c r="E21" s="31">
        <f t="shared" si="3"/>
        <v>18400.824000000001</v>
      </c>
      <c r="F21" s="41">
        <f t="shared" si="4"/>
        <v>134260.07399999999</v>
      </c>
      <c r="G21" s="43">
        <f t="shared" si="5"/>
        <v>3.6067663501188729E-2</v>
      </c>
      <c r="H21" s="32">
        <f t="shared" si="1"/>
        <v>-2044.9260000000068</v>
      </c>
      <c r="I21" s="33">
        <f t="shared" si="2"/>
        <v>-1.5002575107296186E-2</v>
      </c>
      <c r="J21" s="10"/>
      <c r="K21" s="52"/>
      <c r="L21" s="40"/>
      <c r="M21" s="52"/>
      <c r="N21" s="40"/>
      <c r="O21" s="10"/>
      <c r="P21" s="10"/>
      <c r="Q21" s="3"/>
      <c r="R21" s="11"/>
      <c r="S21" s="11"/>
      <c r="T21" s="11"/>
      <c r="U21" s="12"/>
      <c r="V21" s="12"/>
    </row>
    <row r="22" spans="1:22" ht="22.15" customHeight="1" x14ac:dyDescent="0.25">
      <c r="A22" s="27" t="str">
        <f>'[1]Alternate V3'!A107</f>
        <v>North Shore</v>
      </c>
      <c r="B22" s="28">
        <v>234625</v>
      </c>
      <c r="C22" s="30">
        <f t="shared" si="0"/>
        <v>199431.25</v>
      </c>
      <c r="D22" s="29">
        <v>6.25E-2</v>
      </c>
      <c r="E22" s="31">
        <f t="shared" si="3"/>
        <v>32765</v>
      </c>
      <c r="F22" s="41">
        <f t="shared" si="4"/>
        <v>232196.25</v>
      </c>
      <c r="G22" s="43">
        <f t="shared" si="5"/>
        <v>6.2377264973337454E-2</v>
      </c>
      <c r="H22" s="32">
        <f t="shared" si="1"/>
        <v>-2428.75</v>
      </c>
      <c r="I22" s="33">
        <f t="shared" si="2"/>
        <v>-1.0351624933404368E-2</v>
      </c>
      <c r="J22" s="10"/>
      <c r="K22" s="52"/>
      <c r="L22" s="40"/>
      <c r="M22" s="52"/>
      <c r="N22" s="40"/>
      <c r="O22" s="10"/>
      <c r="P22" s="10"/>
      <c r="Q22" s="3"/>
      <c r="R22" s="11"/>
      <c r="S22" s="11"/>
      <c r="T22" s="11"/>
      <c r="U22" s="12"/>
      <c r="V22" s="12"/>
    </row>
    <row r="23" spans="1:22" ht="22.15" customHeight="1" thickBot="1" x14ac:dyDescent="0.3">
      <c r="A23" s="27" t="str">
        <f>'[1]Alternate V3'!A108</f>
        <v>South Shore</v>
      </c>
      <c r="B23" s="28">
        <v>240493</v>
      </c>
      <c r="C23" s="30">
        <f t="shared" si="0"/>
        <v>204419.05</v>
      </c>
      <c r="D23" s="29">
        <v>6.4399999999999999E-2</v>
      </c>
      <c r="E23" s="31">
        <f t="shared" si="3"/>
        <v>33761.055999999997</v>
      </c>
      <c r="F23" s="42">
        <f t="shared" si="4"/>
        <v>238180.10599999997</v>
      </c>
      <c r="G23" s="43">
        <f t="shared" si="5"/>
        <v>6.3984769708122335E-2</v>
      </c>
      <c r="H23" s="34">
        <f t="shared" si="1"/>
        <v>-2312.8940000000293</v>
      </c>
      <c r="I23" s="35">
        <f t="shared" si="2"/>
        <v>-9.6173027905179335E-3</v>
      </c>
      <c r="J23" s="10"/>
      <c r="K23" s="52"/>
      <c r="L23" s="40"/>
      <c r="M23" s="52"/>
      <c r="N23" s="40"/>
      <c r="O23" s="10"/>
      <c r="P23" s="10"/>
      <c r="Q23" s="3"/>
      <c r="R23" s="11"/>
      <c r="S23" s="11"/>
      <c r="T23" s="11"/>
      <c r="U23" s="12"/>
      <c r="V23" s="12"/>
    </row>
    <row r="24" spans="1:22" ht="22.15" customHeight="1" thickBot="1" x14ac:dyDescent="0.3">
      <c r="A24" s="36" t="s">
        <v>4</v>
      </c>
      <c r="B24" s="37">
        <v>3762600</v>
      </c>
      <c r="C24" s="37">
        <f>SUM(C8:C23)</f>
        <v>3198210</v>
      </c>
      <c r="D24" s="38">
        <f>SUM(D8:D23)</f>
        <v>1</v>
      </c>
      <c r="E24" s="37">
        <f>F24-C24</f>
        <v>524240</v>
      </c>
      <c r="F24" s="37">
        <v>3722450</v>
      </c>
      <c r="G24" s="44">
        <f>SUM(G8:G23)</f>
        <v>1</v>
      </c>
      <c r="H24" s="34">
        <f t="shared" si="1"/>
        <v>-40150</v>
      </c>
      <c r="I24" s="39">
        <f t="shared" si="2"/>
        <v>-1.0670812735874129E-2</v>
      </c>
      <c r="J24" s="13"/>
      <c r="K24" s="55"/>
      <c r="L24" s="47"/>
      <c r="M24" s="53"/>
      <c r="N24" s="47"/>
      <c r="O24" s="13"/>
      <c r="P24" s="13"/>
      <c r="Q24" s="11"/>
      <c r="R24" s="11"/>
      <c r="S24" s="11"/>
      <c r="T24" s="11"/>
      <c r="U24" s="14"/>
      <c r="V24" s="12"/>
    </row>
    <row r="25" spans="1:22" ht="23.45" customHeight="1" x14ac:dyDescent="0.35">
      <c r="A25" s="90"/>
      <c r="B25" s="91"/>
      <c r="C25" s="91"/>
      <c r="D25" s="91"/>
      <c r="E25" s="91"/>
      <c r="F25" s="91"/>
      <c r="G25" s="91"/>
      <c r="H25" s="91"/>
      <c r="I25" s="92"/>
      <c r="J25" s="15"/>
      <c r="K25" s="45"/>
      <c r="L25" s="15"/>
      <c r="M25" s="15"/>
      <c r="N25" s="15"/>
      <c r="O25" s="15"/>
      <c r="P25" s="15"/>
      <c r="Q25" s="16"/>
    </row>
    <row r="26" spans="1:22" ht="28.9" customHeight="1" x14ac:dyDescent="0.25">
      <c r="A26" s="93" t="s">
        <v>27</v>
      </c>
      <c r="B26" s="94"/>
      <c r="C26" s="94"/>
      <c r="D26" s="94"/>
      <c r="E26" s="94"/>
      <c r="F26" s="94"/>
      <c r="G26" s="94"/>
      <c r="H26" s="94"/>
      <c r="I26" s="95"/>
      <c r="J26" s="17"/>
      <c r="Q26" s="18"/>
    </row>
    <row r="27" spans="1:22" ht="65.45" customHeight="1" x14ac:dyDescent="0.25">
      <c r="A27" s="82" t="s">
        <v>21</v>
      </c>
      <c r="B27" s="83"/>
      <c r="C27" s="83"/>
      <c r="D27" s="83"/>
      <c r="E27" s="83"/>
      <c r="F27" s="83"/>
      <c r="G27" s="83"/>
      <c r="H27" s="84"/>
      <c r="I27" s="85"/>
      <c r="J27" s="19"/>
      <c r="Q27" s="20"/>
    </row>
    <row r="28" spans="1:22" ht="67.900000000000006" customHeight="1" x14ac:dyDescent="0.25">
      <c r="A28" s="82" t="s">
        <v>28</v>
      </c>
      <c r="B28" s="84"/>
      <c r="C28" s="84"/>
      <c r="D28" s="84"/>
      <c r="E28" s="84"/>
      <c r="F28" s="84"/>
      <c r="G28" s="84"/>
      <c r="H28" s="84"/>
      <c r="I28" s="85"/>
      <c r="Q28" s="20"/>
    </row>
    <row r="29" spans="1:22" ht="18.600000000000001" customHeight="1" x14ac:dyDescent="0.25">
      <c r="A29" s="82" t="s">
        <v>29</v>
      </c>
      <c r="B29" s="83"/>
      <c r="C29" s="83"/>
      <c r="D29" s="83"/>
      <c r="E29" s="83"/>
      <c r="F29" s="83"/>
      <c r="G29" s="83"/>
      <c r="H29" s="84"/>
      <c r="I29" s="85"/>
      <c r="Q29" s="20"/>
    </row>
    <row r="30" spans="1:22" ht="32.450000000000003" customHeight="1" x14ac:dyDescent="0.25">
      <c r="A30" s="96" t="s">
        <v>24</v>
      </c>
      <c r="B30" s="97"/>
      <c r="C30" s="97"/>
      <c r="D30" s="97"/>
      <c r="E30" s="97"/>
      <c r="F30" s="97"/>
      <c r="G30" s="97"/>
      <c r="H30" s="97"/>
      <c r="I30" s="98"/>
      <c r="Q30" s="20"/>
    </row>
    <row r="31" spans="1:22" ht="38.450000000000003" customHeight="1" x14ac:dyDescent="0.25">
      <c r="A31" s="88" t="s">
        <v>2</v>
      </c>
      <c r="B31" s="89"/>
      <c r="C31" s="89"/>
      <c r="D31" s="89"/>
      <c r="E31" s="51"/>
      <c r="F31" s="26"/>
      <c r="G31" s="26"/>
      <c r="H31" s="80" t="s">
        <v>26</v>
      </c>
      <c r="I31" s="81"/>
      <c r="Q31" s="20"/>
    </row>
    <row r="32" spans="1:22" ht="21.6" customHeight="1" thickBot="1" x14ac:dyDescent="0.3">
      <c r="A32" s="77"/>
      <c r="B32" s="78"/>
      <c r="C32" s="78"/>
      <c r="D32" s="78"/>
      <c r="E32" s="78"/>
      <c r="F32" s="78"/>
      <c r="G32" s="78"/>
      <c r="H32" s="78"/>
      <c r="I32" s="79"/>
      <c r="Q32" s="20"/>
    </row>
    <row r="33" spans="1:17" ht="16.5" x14ac:dyDescent="0.3">
      <c r="A33" s="24"/>
      <c r="B33" s="25"/>
      <c r="C33" s="25"/>
      <c r="D33" s="22"/>
      <c r="E33" s="22"/>
      <c r="F33" s="22"/>
      <c r="G33" s="22"/>
      <c r="Q33" s="20"/>
    </row>
    <row r="34" spans="1:17" x14ac:dyDescent="0.25">
      <c r="A34" s="22"/>
      <c r="B34" s="21"/>
      <c r="C34" s="21"/>
      <c r="D34" s="22"/>
      <c r="E34" s="22"/>
      <c r="F34" s="22"/>
      <c r="G34" s="22"/>
      <c r="Q34" s="20"/>
    </row>
    <row r="35" spans="1:17" x14ac:dyDescent="0.25">
      <c r="A35" s="22"/>
      <c r="B35" s="21"/>
      <c r="C35" s="21"/>
      <c r="Q35" s="20"/>
    </row>
    <row r="36" spans="1:17" x14ac:dyDescent="0.25">
      <c r="A36" s="22"/>
      <c r="B36" s="21"/>
      <c r="C36" s="21"/>
      <c r="Q36" s="20"/>
    </row>
    <row r="37" spans="1:17" x14ac:dyDescent="0.25">
      <c r="A37" s="22"/>
      <c r="B37" s="21"/>
      <c r="C37" s="21"/>
      <c r="Q37" s="20"/>
    </row>
    <row r="38" spans="1:17" x14ac:dyDescent="0.25">
      <c r="A38" s="22"/>
      <c r="B38" s="21"/>
      <c r="C38" s="21"/>
      <c r="Q38" s="20"/>
    </row>
    <row r="39" spans="1:17" x14ac:dyDescent="0.25">
      <c r="A39" s="22"/>
      <c r="B39" s="21"/>
      <c r="C39" s="21"/>
      <c r="Q39" s="20"/>
    </row>
    <row r="40" spans="1:17" x14ac:dyDescent="0.25">
      <c r="A40" s="22"/>
      <c r="B40" s="21"/>
      <c r="C40" s="21"/>
      <c r="Q40" s="20"/>
    </row>
    <row r="41" spans="1:17" x14ac:dyDescent="0.25">
      <c r="A41" s="22"/>
      <c r="B41" s="21"/>
      <c r="C41" s="21"/>
      <c r="D41" s="22"/>
      <c r="E41" s="22"/>
      <c r="F41" s="22"/>
      <c r="G41" s="22"/>
      <c r="H41" s="22"/>
      <c r="I41" s="22"/>
      <c r="J41" s="22"/>
      <c r="K41" s="22"/>
      <c r="L41" s="22"/>
      <c r="M41" s="22"/>
      <c r="N41" s="22"/>
      <c r="O41" s="22"/>
      <c r="P41" s="22"/>
      <c r="Q41" s="20"/>
    </row>
    <row r="42" spans="1:17" x14ac:dyDescent="0.25">
      <c r="A42" s="22"/>
      <c r="B42" s="21"/>
      <c r="C42" s="21"/>
      <c r="D42" s="22"/>
      <c r="E42" s="22"/>
      <c r="F42" s="22"/>
      <c r="G42" s="22"/>
      <c r="H42" s="22"/>
      <c r="I42" s="22"/>
      <c r="J42" s="22"/>
      <c r="K42" s="22"/>
      <c r="L42" s="22"/>
      <c r="M42" s="22"/>
      <c r="N42" s="22"/>
      <c r="O42" s="22"/>
      <c r="P42" s="22"/>
      <c r="Q42" s="20"/>
    </row>
    <row r="43" spans="1:17" x14ac:dyDescent="0.25">
      <c r="A43" s="22"/>
      <c r="B43" s="21"/>
      <c r="C43" s="21"/>
      <c r="D43" s="22"/>
      <c r="E43" s="22"/>
      <c r="F43" s="22"/>
      <c r="G43" s="22"/>
      <c r="H43" s="22"/>
      <c r="I43" s="22"/>
      <c r="J43" s="22"/>
      <c r="K43" s="22"/>
      <c r="L43" s="22"/>
      <c r="M43" s="22"/>
      <c r="N43" s="22"/>
      <c r="O43" s="22"/>
      <c r="P43" s="22"/>
      <c r="Q43" s="22"/>
    </row>
    <row r="44" spans="1:17" x14ac:dyDescent="0.25">
      <c r="A44" s="22"/>
      <c r="B44" s="21"/>
      <c r="C44" s="21"/>
      <c r="D44" s="22"/>
      <c r="E44" s="22"/>
      <c r="F44" s="22"/>
      <c r="G44" s="22"/>
      <c r="H44" s="22"/>
      <c r="I44" s="22"/>
      <c r="J44" s="22"/>
      <c r="K44" s="22"/>
      <c r="L44" s="22"/>
      <c r="M44" s="22"/>
      <c r="N44" s="22"/>
      <c r="O44" s="22"/>
      <c r="P44" s="22"/>
      <c r="Q44" s="22"/>
    </row>
    <row r="45" spans="1:17" x14ac:dyDescent="0.25">
      <c r="A45" s="22"/>
      <c r="B45" s="21"/>
      <c r="C45" s="21"/>
      <c r="D45" s="22"/>
      <c r="E45" s="22"/>
      <c r="F45" s="22"/>
      <c r="G45" s="22"/>
      <c r="H45" s="22"/>
      <c r="I45" s="22"/>
      <c r="J45" s="22"/>
      <c r="K45" s="22"/>
      <c r="L45" s="22"/>
      <c r="M45" s="22"/>
      <c r="N45" s="22"/>
      <c r="O45" s="22"/>
      <c r="P45" s="22"/>
      <c r="Q45" s="22"/>
    </row>
    <row r="46" spans="1:17" x14ac:dyDescent="0.25">
      <c r="A46" s="22"/>
      <c r="B46" s="21"/>
      <c r="C46" s="21"/>
      <c r="D46" s="22"/>
      <c r="E46" s="22"/>
      <c r="F46" s="22"/>
      <c r="G46" s="22"/>
      <c r="H46" s="22"/>
      <c r="I46" s="22"/>
      <c r="J46" s="22"/>
      <c r="K46" s="22"/>
      <c r="L46" s="22"/>
      <c r="M46" s="22"/>
      <c r="N46" s="22"/>
      <c r="O46" s="22"/>
      <c r="P46" s="22"/>
      <c r="Q46" s="22"/>
    </row>
    <row r="47" spans="1:17" x14ac:dyDescent="0.25">
      <c r="A47" s="22"/>
      <c r="B47" s="21"/>
      <c r="C47" s="21"/>
      <c r="D47" s="22"/>
      <c r="E47" s="22"/>
      <c r="F47" s="22"/>
      <c r="G47" s="22"/>
      <c r="H47" s="22"/>
      <c r="I47" s="22"/>
      <c r="J47" s="22"/>
      <c r="K47" s="22"/>
      <c r="L47" s="22"/>
      <c r="M47" s="22"/>
      <c r="N47" s="22"/>
      <c r="O47" s="22"/>
      <c r="P47" s="22"/>
      <c r="Q47" s="22"/>
    </row>
    <row r="48" spans="1:17" x14ac:dyDescent="0.25">
      <c r="A48" s="22"/>
      <c r="B48" s="21"/>
      <c r="C48" s="21"/>
      <c r="D48" s="22"/>
      <c r="E48" s="22"/>
      <c r="F48" s="22"/>
      <c r="G48" s="22"/>
      <c r="H48" s="22"/>
      <c r="I48" s="22"/>
      <c r="J48" s="22"/>
      <c r="K48" s="22"/>
      <c r="L48" s="22"/>
      <c r="M48" s="22"/>
      <c r="N48" s="22"/>
      <c r="O48" s="22"/>
      <c r="P48" s="22"/>
      <c r="Q48" s="22"/>
    </row>
    <row r="49" spans="1:17" x14ac:dyDescent="0.25">
      <c r="A49" s="22"/>
      <c r="B49" s="21"/>
      <c r="C49" s="21"/>
      <c r="D49" s="22"/>
      <c r="E49" s="22"/>
      <c r="F49" s="22"/>
      <c r="G49" s="22"/>
      <c r="H49" s="22"/>
      <c r="I49" s="22"/>
      <c r="J49" s="22"/>
      <c r="K49" s="22"/>
      <c r="L49" s="22"/>
      <c r="M49" s="22"/>
      <c r="N49" s="22"/>
      <c r="O49" s="22"/>
      <c r="P49" s="22"/>
      <c r="Q49" s="22"/>
    </row>
    <row r="50" spans="1:17" x14ac:dyDescent="0.25">
      <c r="A50" s="22"/>
      <c r="B50" s="21"/>
      <c r="C50" s="21"/>
      <c r="D50" s="22"/>
      <c r="E50" s="22"/>
      <c r="F50" s="22"/>
      <c r="G50" s="22"/>
      <c r="H50" s="22"/>
      <c r="I50" s="22"/>
      <c r="J50" s="22"/>
      <c r="K50" s="22"/>
      <c r="L50" s="22"/>
      <c r="M50" s="22"/>
      <c r="N50" s="22"/>
      <c r="O50" s="22"/>
      <c r="P50" s="22"/>
      <c r="Q50" s="22"/>
    </row>
    <row r="51" spans="1:17" x14ac:dyDescent="0.25">
      <c r="A51" s="22"/>
      <c r="B51" s="21"/>
      <c r="C51" s="21"/>
      <c r="D51" s="22"/>
      <c r="E51" s="22"/>
      <c r="F51" s="22"/>
      <c r="G51" s="22"/>
      <c r="H51" s="22"/>
      <c r="I51" s="22"/>
      <c r="J51" s="22"/>
      <c r="K51" s="22"/>
      <c r="L51" s="22"/>
      <c r="M51" s="22"/>
      <c r="N51" s="22"/>
      <c r="O51" s="22"/>
      <c r="P51" s="22"/>
      <c r="Q51" s="22"/>
    </row>
    <row r="52" spans="1:17" x14ac:dyDescent="0.25">
      <c r="A52" s="22"/>
      <c r="B52" s="21"/>
      <c r="C52" s="21"/>
      <c r="D52" s="22"/>
      <c r="E52" s="22"/>
      <c r="F52" s="22"/>
      <c r="G52" s="22"/>
      <c r="H52" s="22"/>
      <c r="I52" s="22"/>
      <c r="J52" s="22"/>
      <c r="K52" s="22"/>
      <c r="L52" s="22"/>
      <c r="M52" s="22"/>
      <c r="N52" s="22"/>
      <c r="O52" s="22"/>
      <c r="P52" s="22"/>
      <c r="Q52" s="22"/>
    </row>
    <row r="53" spans="1:17" x14ac:dyDescent="0.25">
      <c r="A53" s="22"/>
      <c r="B53" s="21"/>
      <c r="C53" s="21"/>
      <c r="D53" s="22"/>
      <c r="E53" s="22"/>
      <c r="F53" s="22"/>
      <c r="G53" s="22"/>
      <c r="H53" s="22"/>
      <c r="I53" s="22"/>
      <c r="J53" s="22"/>
      <c r="K53" s="22"/>
      <c r="L53" s="22"/>
      <c r="M53" s="22"/>
      <c r="N53" s="22"/>
      <c r="O53" s="22"/>
      <c r="P53" s="22"/>
      <c r="Q53" s="22"/>
    </row>
    <row r="54" spans="1:17" x14ac:dyDescent="0.25">
      <c r="A54" s="22"/>
      <c r="B54" s="21"/>
      <c r="C54" s="21"/>
      <c r="D54" s="22"/>
      <c r="E54" s="22"/>
      <c r="F54" s="22"/>
      <c r="G54" s="22"/>
      <c r="H54" s="22"/>
      <c r="I54" s="22"/>
      <c r="J54" s="22"/>
      <c r="K54" s="22"/>
      <c r="L54" s="22"/>
      <c r="M54" s="22"/>
      <c r="N54" s="22"/>
      <c r="O54" s="22"/>
      <c r="P54" s="22"/>
      <c r="Q54" s="22"/>
    </row>
    <row r="55" spans="1:17" x14ac:dyDescent="0.25">
      <c r="A55" s="22"/>
      <c r="B55" s="21"/>
      <c r="C55" s="21"/>
      <c r="D55" s="22"/>
      <c r="E55" s="22"/>
      <c r="F55" s="22"/>
      <c r="G55" s="22"/>
      <c r="H55" s="22"/>
      <c r="I55" s="22"/>
      <c r="J55" s="22"/>
      <c r="K55" s="22"/>
      <c r="L55" s="22"/>
      <c r="M55" s="22"/>
      <c r="N55" s="22"/>
      <c r="O55" s="22"/>
      <c r="P55" s="22"/>
      <c r="Q55" s="22"/>
    </row>
    <row r="56" spans="1:17" x14ac:dyDescent="0.25">
      <c r="A56" s="22"/>
      <c r="B56" s="21"/>
      <c r="C56" s="21"/>
      <c r="D56" s="22"/>
      <c r="E56" s="22"/>
      <c r="F56" s="22"/>
      <c r="G56" s="22"/>
      <c r="H56" s="22"/>
      <c r="I56" s="22"/>
      <c r="J56" s="22"/>
      <c r="K56" s="22"/>
      <c r="L56" s="22"/>
      <c r="M56" s="22"/>
      <c r="N56" s="22"/>
      <c r="O56" s="22"/>
      <c r="P56" s="22"/>
      <c r="Q56" s="22"/>
    </row>
    <row r="57" spans="1:17" x14ac:dyDescent="0.25">
      <c r="A57" s="22"/>
      <c r="B57" s="21"/>
      <c r="C57" s="21"/>
      <c r="D57" s="22"/>
      <c r="E57" s="22"/>
      <c r="F57" s="22"/>
      <c r="G57" s="22"/>
      <c r="H57" s="22"/>
      <c r="I57" s="22"/>
      <c r="J57" s="22"/>
      <c r="K57" s="22"/>
      <c r="L57" s="22"/>
      <c r="M57" s="22"/>
      <c r="N57" s="22"/>
      <c r="O57" s="22"/>
      <c r="P57" s="22"/>
      <c r="Q57" s="22"/>
    </row>
    <row r="58" spans="1:17" x14ac:dyDescent="0.25">
      <c r="A58" s="22"/>
      <c r="B58" s="21"/>
      <c r="C58" s="21"/>
      <c r="D58" s="22"/>
      <c r="E58" s="22"/>
      <c r="F58" s="22"/>
      <c r="G58" s="22"/>
      <c r="H58" s="22"/>
      <c r="I58" s="22"/>
      <c r="J58" s="22"/>
      <c r="K58" s="22"/>
      <c r="L58" s="22"/>
      <c r="M58" s="22"/>
      <c r="N58" s="22"/>
      <c r="O58" s="22"/>
      <c r="P58" s="22"/>
      <c r="Q58" s="22"/>
    </row>
    <row r="59" spans="1:17" x14ac:dyDescent="0.25">
      <c r="A59" s="22"/>
      <c r="B59" s="21"/>
      <c r="C59" s="21"/>
      <c r="D59" s="22"/>
      <c r="E59" s="22"/>
      <c r="F59" s="22"/>
      <c r="G59" s="22"/>
      <c r="H59" s="22"/>
      <c r="I59" s="22"/>
      <c r="J59" s="22"/>
      <c r="K59" s="22"/>
      <c r="L59" s="22"/>
      <c r="M59" s="22"/>
      <c r="N59" s="22"/>
      <c r="O59" s="22"/>
      <c r="P59" s="22"/>
      <c r="Q59" s="22"/>
    </row>
    <row r="60" spans="1:17" x14ac:dyDescent="0.25">
      <c r="A60" s="22"/>
      <c r="B60" s="21"/>
      <c r="C60" s="21"/>
      <c r="D60" s="22"/>
      <c r="E60" s="22"/>
      <c r="F60" s="22"/>
      <c r="G60" s="22"/>
      <c r="H60" s="22"/>
      <c r="I60" s="22"/>
      <c r="J60" s="22"/>
      <c r="K60" s="22"/>
      <c r="L60" s="22"/>
      <c r="M60" s="22"/>
      <c r="N60" s="22"/>
      <c r="O60" s="22"/>
      <c r="P60" s="22"/>
      <c r="Q60" s="22"/>
    </row>
    <row r="61" spans="1:17" x14ac:dyDescent="0.25">
      <c r="A61" s="22"/>
      <c r="B61" s="21"/>
      <c r="C61" s="21"/>
      <c r="D61" s="22"/>
      <c r="E61" s="22"/>
      <c r="F61" s="22"/>
      <c r="G61" s="22"/>
      <c r="H61" s="22"/>
      <c r="I61" s="22"/>
      <c r="J61" s="22"/>
      <c r="K61" s="22"/>
      <c r="L61" s="22"/>
      <c r="M61" s="22"/>
      <c r="N61" s="22"/>
      <c r="O61" s="22"/>
      <c r="P61" s="22"/>
      <c r="Q61" s="22"/>
    </row>
    <row r="62" spans="1:17" x14ac:dyDescent="0.25">
      <c r="A62" s="22"/>
      <c r="B62" s="21"/>
      <c r="C62" s="21"/>
      <c r="D62" s="22"/>
      <c r="E62" s="22"/>
      <c r="F62" s="22"/>
      <c r="G62" s="22"/>
      <c r="H62" s="22"/>
      <c r="I62" s="22"/>
      <c r="J62" s="22"/>
      <c r="K62" s="22"/>
      <c r="L62" s="22"/>
      <c r="M62" s="22"/>
      <c r="N62" s="22"/>
      <c r="O62" s="22"/>
      <c r="P62" s="22"/>
      <c r="Q62" s="22"/>
    </row>
    <row r="63" spans="1:17" x14ac:dyDescent="0.25">
      <c r="A63" s="22"/>
      <c r="B63" s="21"/>
      <c r="C63" s="21"/>
      <c r="D63" s="22"/>
      <c r="E63" s="22"/>
      <c r="F63" s="22"/>
      <c r="G63" s="22"/>
      <c r="H63" s="22"/>
      <c r="I63" s="22"/>
      <c r="J63" s="22"/>
      <c r="K63" s="22"/>
      <c r="L63" s="22"/>
      <c r="M63" s="22"/>
      <c r="N63" s="22"/>
      <c r="O63" s="22"/>
      <c r="P63" s="22"/>
      <c r="Q63" s="22"/>
    </row>
    <row r="64" spans="1:17" x14ac:dyDescent="0.25">
      <c r="A64" s="22"/>
      <c r="B64" s="21"/>
      <c r="C64" s="21"/>
      <c r="D64" s="22"/>
      <c r="E64" s="22"/>
      <c r="F64" s="22"/>
      <c r="G64" s="22"/>
      <c r="H64" s="22"/>
      <c r="I64" s="22"/>
      <c r="J64" s="22"/>
      <c r="K64" s="22"/>
      <c r="L64" s="22"/>
      <c r="M64" s="22"/>
      <c r="N64" s="22"/>
      <c r="O64" s="22"/>
      <c r="P64" s="22"/>
      <c r="Q64" s="22"/>
    </row>
    <row r="65" spans="1:17" x14ac:dyDescent="0.25">
      <c r="A65" s="22"/>
      <c r="B65" s="21"/>
      <c r="C65" s="21"/>
      <c r="D65" s="22"/>
      <c r="E65" s="22"/>
      <c r="F65" s="22"/>
      <c r="G65" s="22"/>
      <c r="H65" s="22"/>
      <c r="I65" s="22"/>
      <c r="J65" s="22"/>
      <c r="K65" s="22"/>
      <c r="L65" s="22"/>
      <c r="M65" s="22"/>
      <c r="N65" s="22"/>
      <c r="O65" s="22"/>
      <c r="P65" s="22"/>
      <c r="Q65" s="22"/>
    </row>
    <row r="66" spans="1:17" x14ac:dyDescent="0.25">
      <c r="A66" s="22"/>
      <c r="B66" s="21"/>
      <c r="C66" s="21"/>
      <c r="D66" s="22"/>
      <c r="E66" s="22"/>
      <c r="F66" s="22"/>
      <c r="G66" s="22"/>
      <c r="H66" s="22"/>
      <c r="I66" s="22"/>
      <c r="J66" s="22"/>
      <c r="K66" s="22"/>
      <c r="L66" s="22"/>
      <c r="M66" s="22"/>
      <c r="N66" s="22"/>
      <c r="O66" s="22"/>
      <c r="P66" s="22"/>
      <c r="Q66" s="22"/>
    </row>
    <row r="67" spans="1:17" x14ac:dyDescent="0.25">
      <c r="A67" s="22"/>
      <c r="B67" s="21"/>
      <c r="C67" s="21"/>
      <c r="D67" s="22"/>
      <c r="E67" s="22"/>
      <c r="F67" s="22"/>
      <c r="G67" s="22"/>
      <c r="H67" s="22"/>
      <c r="I67" s="22"/>
      <c r="J67" s="22"/>
      <c r="K67" s="22"/>
      <c r="L67" s="22"/>
      <c r="M67" s="22"/>
      <c r="N67" s="22"/>
      <c r="O67" s="22"/>
      <c r="P67" s="22"/>
      <c r="Q67" s="22"/>
    </row>
    <row r="68" spans="1:17" x14ac:dyDescent="0.25">
      <c r="A68" s="22"/>
      <c r="B68" s="21"/>
      <c r="C68" s="21"/>
      <c r="D68" s="22"/>
      <c r="E68" s="22"/>
      <c r="F68" s="22"/>
      <c r="G68" s="22"/>
      <c r="H68" s="22"/>
      <c r="I68" s="22"/>
      <c r="J68" s="22"/>
      <c r="K68" s="22"/>
      <c r="L68" s="22"/>
      <c r="M68" s="22"/>
      <c r="N68" s="22"/>
      <c r="O68" s="22"/>
      <c r="P68" s="22"/>
      <c r="Q68" s="22"/>
    </row>
    <row r="69" spans="1:17" x14ac:dyDescent="0.25">
      <c r="A69" s="22"/>
      <c r="B69" s="21"/>
      <c r="C69" s="21"/>
      <c r="D69" s="22"/>
      <c r="E69" s="22"/>
      <c r="F69" s="22"/>
      <c r="G69" s="22"/>
      <c r="H69" s="22"/>
      <c r="I69" s="22"/>
      <c r="J69" s="22"/>
      <c r="K69" s="22"/>
      <c r="L69" s="22"/>
      <c r="M69" s="22"/>
      <c r="N69" s="22"/>
      <c r="O69" s="22"/>
      <c r="P69" s="22"/>
      <c r="Q69" s="22"/>
    </row>
    <row r="70" spans="1:17" x14ac:dyDescent="0.25">
      <c r="A70" s="22"/>
      <c r="B70" s="21"/>
      <c r="C70" s="21"/>
      <c r="D70" s="22"/>
      <c r="E70" s="22"/>
      <c r="F70" s="22"/>
      <c r="G70" s="22"/>
      <c r="H70" s="22"/>
      <c r="I70" s="22"/>
      <c r="J70" s="22"/>
      <c r="K70" s="22"/>
      <c r="L70" s="22"/>
      <c r="M70" s="22"/>
      <c r="N70" s="22"/>
      <c r="O70" s="22"/>
      <c r="P70" s="22"/>
      <c r="Q70" s="22"/>
    </row>
    <row r="71" spans="1:17" x14ac:dyDescent="0.25">
      <c r="A71" s="22"/>
      <c r="B71" s="21"/>
      <c r="C71" s="21"/>
      <c r="D71" s="22"/>
      <c r="E71" s="22"/>
      <c r="F71" s="22"/>
      <c r="G71" s="22"/>
      <c r="H71" s="22"/>
      <c r="I71" s="22"/>
      <c r="J71" s="22"/>
      <c r="K71" s="22"/>
      <c r="L71" s="22"/>
      <c r="M71" s="22"/>
      <c r="N71" s="22"/>
      <c r="O71" s="22"/>
      <c r="P71" s="22"/>
      <c r="Q71" s="22"/>
    </row>
    <row r="72" spans="1:17" x14ac:dyDescent="0.25">
      <c r="A72" s="22"/>
      <c r="B72" s="21"/>
      <c r="C72" s="21"/>
      <c r="D72" s="22"/>
      <c r="E72" s="22"/>
      <c r="F72" s="22"/>
      <c r="G72" s="22"/>
      <c r="H72" s="22"/>
      <c r="I72" s="22"/>
      <c r="J72" s="22"/>
      <c r="K72" s="22"/>
      <c r="L72" s="22"/>
      <c r="M72" s="22"/>
      <c r="N72" s="22"/>
      <c r="O72" s="22"/>
      <c r="P72" s="22"/>
      <c r="Q72" s="22"/>
    </row>
  </sheetData>
  <mergeCells count="22">
    <mergeCell ref="A32:I32"/>
    <mergeCell ref="H31:I31"/>
    <mergeCell ref="A27:I27"/>
    <mergeCell ref="A28:I28"/>
    <mergeCell ref="C6:C7"/>
    <mergeCell ref="E6:E7"/>
    <mergeCell ref="D6:D7"/>
    <mergeCell ref="F6:F7"/>
    <mergeCell ref="A31:D31"/>
    <mergeCell ref="A25:I25"/>
    <mergeCell ref="A26:I26"/>
    <mergeCell ref="A29:I29"/>
    <mergeCell ref="A30:I30"/>
    <mergeCell ref="H6:H7"/>
    <mergeCell ref="I6:I7"/>
    <mergeCell ref="A1:I1"/>
    <mergeCell ref="A3:I3"/>
    <mergeCell ref="A4:I4"/>
    <mergeCell ref="A2:I2"/>
    <mergeCell ref="A6:A7"/>
    <mergeCell ref="B6:B7"/>
    <mergeCell ref="G6:G7"/>
  </mergeCells>
  <phoneticPr fontId="1" type="noConversion"/>
  <printOptions horizontalCentered="1" verticalCentered="1"/>
  <pageMargins left="0.78" right="0.75" top="0.45" bottom="0.45" header="0.2" footer="0.25"/>
  <pageSetup scale="72" orientation="portrait" verticalDpi="300" r:id="rId1"/>
  <headerFooter alignWithMargins="0">
    <oddHeader xml:space="preserve">&amp;C&amp;"Arial Narrow,Bold"&amp;10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FY18 Initial OSCC</vt:lpstr>
      <vt:lpstr>'FY18 Initial OSCC'!Print_Area</vt:lpstr>
    </vt:vector>
  </TitlesOfParts>
  <Company>DWD</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2012-07-18T11:22:43Z</dcterms:created>
  <dc:creator>mboyle</dc:creator>
  <lastModifiedBy>Meibaum, Marie (DWD)</lastModifiedBy>
  <lastPrinted>2017-08-10T11:37:06Z</lastPrinted>
  <dcterms:modified xsi:type="dcterms:W3CDTF">2017-08-11T14:30:21Z</dcterms:modified>
</coreProperties>
</file>