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D60" i="1"/>
  <c r="C60" i="1"/>
  <c r="D53" i="1"/>
  <c r="D61" i="1" s="1"/>
  <c r="C53" i="1"/>
  <c r="C45" i="1"/>
  <c r="C39" i="1"/>
  <c r="C34" i="1"/>
  <c r="C24" i="1"/>
  <c r="C26" i="1" s="1"/>
  <c r="C16" i="1"/>
  <c r="D70" i="1" l="1"/>
  <c r="D74" i="1" s="1"/>
  <c r="D77" i="1" s="1"/>
  <c r="C61" i="1"/>
  <c r="C70" i="1" s="1"/>
  <c r="C74" i="1" s="1"/>
  <c r="C77" i="1" s="1"/>
  <c r="C40" i="1"/>
  <c r="C46" i="1" s="1"/>
  <c r="C27" i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<sst xmlns="http://schemas.openxmlformats.org/spreadsheetml/2006/main" count="300" uniqueCount="154">
  <si>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</si>
  <si>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</si>
  <si>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</si>
  <si>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</si>
  <si>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</si>
  <si>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</si>
  <si>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</si>
  <si>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</si>
  <si>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</si>
  <si>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</si>
  <si>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</si>
  <si>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</si>
  <si>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</si>
  <si>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</si>
  <si>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</si>
  <si>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</si>
  <si>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</si>
  <si>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</si>
  <si>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</si>
  <si>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</si>
  <si>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</si>
  <si>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</si>
  <si>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</si>
  <si>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</si>
  <si>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</si>
  <si>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</si>
  <si>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</si>
  <si>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</si>
  <si>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</si>
  <si>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</si>
  <si>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</si>
  <si>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</si>
  <si>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</si>
  <si>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</si>
  <si>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</si>
  <si>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</si>
  <si>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</si>
  <si>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</si>
  <si>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</si>
  <si>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</si>
  <si>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</si>
  <si>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</si>
  <si>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</si>
  <si>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</si>
  <si>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</si>
  <si>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</si>
  <si>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</si>
  <si>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</si>
  <si>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</si>
  <si>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</si>
  <si>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</si>
  <si>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</si>
  <si>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</si>
  <si>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</si>
  <si>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</si>
  <si>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</si>
  <si>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</si>
  <si>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</si>
  <si>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</si>
  <si>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</si>
  <si>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</si>
  <si>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</si>
  <si>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</si>
  <si>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</si>
  <si>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</si>
  <si>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</si>
  <si>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</si>
  <si>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</si>
  <si>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</si>
  <si>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</si>
  <si>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</si>
  <si>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</si>
  <si>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</si>
  <si>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</si>
  <si>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</si>
  <si>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</si>
  <si>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</si>
  <si>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</si>
  <si>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</si>
  <si>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</si>
  <si>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</si>
  <si>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</si>
  <si>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</si>
  <si>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</si>
  <si>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</si>
  <si>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</si>
  <si>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</si>
  <si>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</si>
  <si>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</si>
  <si>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</si>
  <si>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</si>
  <si>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</si>
  <si>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</si>
  <si>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</si>
  <si>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</si>
  <si>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</si>
  <si>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</si>
  <si>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</si>
  <si>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</si>
  <si>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</si>
  <si>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</si>
  <si>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</si>
  <si>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</si>
  <si>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</si>
  <si>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</si>
  <si>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</si>
  <si>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</si>
  <si>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</si>
  <si>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</si>
  <si>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</si>
  <si>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</si>
  <si>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</si>
  <si>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</si>
  <si>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</si>
  <si>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</si>
  <si>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</si>
  <si>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</si>
  <si>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</si>
  <si>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</si>
  <si>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</si>
  <si>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</si>
  <si>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</si>
  <si>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</si>
  <si>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</si>
  <si>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</si>
  <si>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</si>
  <si>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</si>
  <si>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</si>
  <si>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</si>
  <si>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</si>
  <si>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</si>
  <si>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</si>
  <si>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</si>
  <si>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</si>
  <si>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</si>
  <si>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</si>
  <si>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</si>
  <si>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</si>
  <si>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</si>
  <si>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Sturdy Memorial Foundation, Inc.</t>
  </si>
  <si>
    <t>Inventories and other current assets</t>
  </si>
  <si>
    <t>pension assets and other assets</t>
  </si>
  <si>
    <t>Moved net assest into own line</t>
  </si>
  <si>
    <t>in with op rev on Financial statements</t>
  </si>
  <si>
    <t>gain loss on investment moved into its own line (180) plus transfers between affiliates</t>
  </si>
  <si>
    <t>stated uner other operating expense in Financials</t>
  </si>
  <si>
    <t>gain/loss, in it's own line (190)</t>
  </si>
  <si>
    <t>HSN assessment, disability access tax not included</t>
  </si>
  <si>
    <t>took outh net contribution and stated it in (179); and transfers between affiliates for rent</t>
  </si>
  <si>
    <t>*consolidated, always nets to 0</t>
  </si>
  <si>
    <t>Sturdy Memorial Associates</t>
  </si>
  <si>
    <t>Physician Practice</t>
  </si>
  <si>
    <t>System-Level</t>
  </si>
  <si>
    <t>10/1/2016 - 9/30/2017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</si>
</sst>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152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153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7626464</v>
      </c>
      <c r="D8" s="3"/>
      <c r="E8" s="15"/>
    </row>
    <row r="9" spans="1:5" x14ac:dyDescent="0.25">
      <c r="A9" s="11" t="s">
        <v>12</v>
      </c>
      <c r="B9" s="1" t="s">
        <v>14</v>
      </c>
      <c r="C9" s="3">
        <v>330939793</v>
      </c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20435187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15189391</v>
      </c>
      <c r="D15" s="3"/>
      <c r="E15" s="15" t="s">
        <v>140</v>
      </c>
    </row>
    <row r="16" spans="1:5" x14ac:dyDescent="0.25">
      <c r="A16" s="16" t="s">
        <v>23</v>
      </c>
      <c r="B16" s="2" t="s">
        <v>28</v>
      </c>
      <c r="C16" s="4">
        <f>SUM(C8:C10)+ SUM(C12:C15)</f>
        <v>374190835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10351254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250000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226582187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152617055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73965132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24965710</v>
      </c>
      <c r="D25" s="3"/>
      <c r="E25" s="15" t="s">
        <v>141</v>
      </c>
    </row>
    <row r="26" spans="1:5" x14ac:dyDescent="0.25">
      <c r="A26" s="16" t="s">
        <v>38</v>
      </c>
      <c r="B26" s="2" t="s">
        <v>49</v>
      </c>
      <c r="C26" s="4">
        <f>SUM(C18:C21) + SUM(C24:C25)</f>
        <v>109532096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483722931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>
        <v>545000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24705546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25250546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461100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14497001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14958101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40208647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435219686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4279249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4015349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443514284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483722931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218095898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6215876</v>
      </c>
      <c r="D51" s="3">
        <v>121310</v>
      </c>
      <c r="E51" s="15" t="s">
        <v>142</v>
      </c>
    </row>
    <row r="52" spans="1:5" x14ac:dyDescent="0.25">
      <c r="A52" s="11" t="s">
        <v>88</v>
      </c>
      <c r="B52" s="1" t="s">
        <v>93</v>
      </c>
      <c r="C52" s="3">
        <v>121310</v>
      </c>
      <c r="D52" s="3">
        <v>121310</v>
      </c>
      <c r="E52" s="15" t="s">
        <v>143</v>
      </c>
    </row>
    <row r="53" spans="1:5" x14ac:dyDescent="0.25">
      <c r="A53" s="16" t="s">
        <v>89</v>
      </c>
      <c r="B53" s="2" t="s">
        <v>90</v>
      </c>
      <c r="C53" s="4">
        <f>SUM(C50:C52)</f>
        <v>224433084</v>
      </c>
      <c r="D53" s="4">
        <f>SUM(D50:D52)</f>
        <v>242620</v>
      </c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11849043</v>
      </c>
      <c r="D55" s="3">
        <v>471597</v>
      </c>
      <c r="E55" s="15" t="s">
        <v>144</v>
      </c>
    </row>
    <row r="56" spans="1:5" x14ac:dyDescent="0.25">
      <c r="A56" s="11" t="s">
        <v>96</v>
      </c>
      <c r="B56" s="1" t="s">
        <v>105</v>
      </c>
      <c r="C56" s="3">
        <v>291466</v>
      </c>
      <c r="D56" s="3">
        <v>291466</v>
      </c>
      <c r="E56" s="15" t="s">
        <v>145</v>
      </c>
    </row>
    <row r="57" spans="1:5" x14ac:dyDescent="0.25">
      <c r="A57" s="11" t="s">
        <v>97</v>
      </c>
      <c r="B57" s="1" t="s">
        <v>106</v>
      </c>
      <c r="C57" s="3">
        <v>-93743</v>
      </c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12046766</v>
      </c>
      <c r="D60" s="4">
        <f>SUM(D55:D59)</f>
        <v>763063</v>
      </c>
      <c r="E60" s="15"/>
    </row>
    <row r="61" spans="1:5" x14ac:dyDescent="0.25">
      <c r="A61" s="16" t="s">
        <v>101</v>
      </c>
      <c r="B61" s="2" t="s">
        <v>103</v>
      </c>
      <c r="C61" s="4">
        <f>C53+C60</f>
        <v>236479850</v>
      </c>
      <c r="D61" s="4">
        <f>D53+D60</f>
        <v>1005683</v>
      </c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151989913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9229945</v>
      </c>
      <c r="D64" s="3">
        <v>8800</v>
      </c>
      <c r="E64" s="15" t="s">
        <v>146</v>
      </c>
    </row>
    <row r="65" spans="1:5" x14ac:dyDescent="0.25">
      <c r="A65" s="11" t="s">
        <v>112</v>
      </c>
      <c r="B65" s="1" t="s">
        <v>122</v>
      </c>
      <c r="C65" s="3">
        <v>13304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765492</v>
      </c>
      <c r="D66" s="3"/>
      <c r="E66" s="15" t="s">
        <v>147</v>
      </c>
    </row>
    <row r="67" spans="1:5" x14ac:dyDescent="0.25">
      <c r="A67" s="11" t="s">
        <v>114</v>
      </c>
      <c r="B67" s="1" t="s">
        <v>124</v>
      </c>
      <c r="C67" s="3">
        <v>60290486</v>
      </c>
      <c r="D67" s="3">
        <v>31603606</v>
      </c>
      <c r="E67" s="15" t="s">
        <v>148</v>
      </c>
    </row>
    <row r="68" spans="1:5" x14ac:dyDescent="0.25">
      <c r="A68" s="11" t="s">
        <v>115</v>
      </c>
      <c r="B68" s="1" t="s">
        <v>125</v>
      </c>
      <c r="C68" s="3">
        <v>8800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222297940</v>
      </c>
      <c r="D69" s="4">
        <f>SUM(D63:D68)</f>
        <v>31612406</v>
      </c>
      <c r="E69" s="15"/>
    </row>
    <row r="70" spans="1:5" x14ac:dyDescent="0.25">
      <c r="A70" s="16" t="s">
        <v>117</v>
      </c>
      <c r="B70" s="2" t="s">
        <v>119</v>
      </c>
      <c r="C70" s="4">
        <f>C61-C69</f>
        <v>14181910</v>
      </c>
      <c r="D70" s="4">
        <f>D61-D69</f>
        <v>-30606723</v>
      </c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 t="s">
        <v>149</v>
      </c>
    </row>
    <row r="73" spans="1:5" x14ac:dyDescent="0.25">
      <c r="A73" s="11" t="s">
        <v>128</v>
      </c>
      <c r="B73" s="1" t="s">
        <v>135</v>
      </c>
      <c r="C73" s="3">
        <v>19167837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33349747</v>
      </c>
      <c r="D74" s="4">
        <f>D70+D72+D73</f>
        <v>-30606723</v>
      </c>
      <c r="E74" s="24"/>
    </row>
    <row r="75" spans="1:5" x14ac:dyDescent="0.25">
      <c r="A75" s="11" t="s">
        <v>130</v>
      </c>
      <c r="B75" s="1" t="s">
        <v>137</v>
      </c>
      <c r="C75" s="3">
        <v>29568900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62918647</v>
      </c>
      <c r="D77" s="22">
        <f>SUM(D74:D76)</f>
        <v>-30606723</v>
      </c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150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151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153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736713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3814237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2729979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7280929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8829816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6084035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2745781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2014197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4759978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12040907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13696097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4066169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17762266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>
        <v>26098838</v>
      </c>
      <c r="D37" s="8"/>
      <c r="E37" s="18"/>
    </row>
    <row r="38" spans="1:5" x14ac:dyDescent="0.25">
      <c r="A38" s="17" t="s">
        <v>76</v>
      </c>
      <c r="B38" s="5" t="s">
        <v>82</v>
      </c>
      <c r="C38" s="8">
        <v>2014197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28113035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45875301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-33834394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-33834394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12040907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44209338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3720022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47929360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-18123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-18123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47911237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37401657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549555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16204578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54155790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-6244553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-6244553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-6244553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2019-03-29T16:12:07Z</dcterms:modified>
</cp:coreProperties>
</file>