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6" windowWidth="6900" windowHeight="11040" activeTab="0"/>
  </bookViews>
  <sheets>
    <sheet name="Fiel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<sst xmlns="http://schemas.openxmlformats.org/spreadsheetml/2006/main" count="70" uniqueCount="37">
  <si>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TOTAL</t>
  </si>
  <si>
    <t>35% based on New Participants</t>
  </si>
  <si>
    <t>50 % based on Active Participants</t>
  </si>
  <si>
    <t>WIA Area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</si>
  <si>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</si>
  <si>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</si>
  <si>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</si>
  <si>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</si>
  <si>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</si>
  <si>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</si>
  <si>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</si>
  <si>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</si>
  <si>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</si>
  <si>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</si>
  <si>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</si>
  <si>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</si>
  <si>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</si>
  <si>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</si>
  <si>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</si>
  <si>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</si>
  <si>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</si>
  <si>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</si>
  <si>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</si>
  <si>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</si>
  <si>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</si>
  <si>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</si>
  <si>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</si>
  <si>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</si>
  <si>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</si>
  <si>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</si>
  <si>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</si>
  <si>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Active Participants as of 6/30/16</t>
  </si>
  <si>
    <t>New Participants FY 16 through 6/30/16</t>
  </si>
  <si>
    <t>Petitions Certified 1/1/16 through 7/31/16</t>
  </si>
  <si>
    <t>CUMULATIVE TOTALS P/AREA</t>
  </si>
  <si>
    <t>3rd Allocation</t>
  </si>
  <si>
    <t>Updated:  11/14/2016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</si>
</sst>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</numFmts>
  <fonts count="52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4" fillId="33" borderId="0" xfId="0" applyNumberFormat="1" applyFont="1" applyFill="1" applyAlignment="1">
      <alignment horizontal="left"/>
    </xf>
    <xf numFmtId="4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2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4" fontId="2" fillId="0" borderId="0" xfId="0" applyNumberFormat="1" applyFont="1" applyFill="1" applyAlignment="1">
      <alignment/>
    </xf>
    <xf numFmtId="44" fontId="7" fillId="0" borderId="0" xfId="0" applyNumberFormat="1" applyFont="1" applyFill="1" applyAlignment="1">
      <alignment/>
    </xf>
    <xf numFmtId="4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7" fillId="0" borderId="0" xfId="44" applyFont="1" applyFill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7" fillId="0" borderId="0" xfId="0" applyFont="1" applyAlignment="1">
      <alignment/>
    </xf>
    <xf numFmtId="4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8" fontId="50" fillId="0" borderId="0" xfId="0" applyNumberFormat="1" applyFont="1" applyAlignment="1">
      <alignment/>
    </xf>
    <xf numFmtId="44" fontId="50" fillId="0" borderId="0" xfId="0" applyNumberFormat="1" applyFont="1" applyAlignment="1">
      <alignment/>
    </xf>
    <xf numFmtId="0" fontId="29" fillId="35" borderId="0" xfId="0" applyFont="1" applyFill="1" applyAlignment="1">
      <alignment/>
    </xf>
    <xf numFmtId="44" fontId="29" fillId="35" borderId="0" xfId="0" applyNumberFormat="1" applyFont="1" applyFill="1" applyAlignment="1">
      <alignment/>
    </xf>
    <xf numFmtId="0" fontId="27" fillId="0" borderId="10" xfId="0" applyFont="1" applyBorder="1" applyAlignment="1">
      <alignment/>
    </xf>
    <xf numFmtId="10" fontId="27" fillId="0" borderId="10" xfId="0" applyNumberFormat="1" applyFont="1" applyBorder="1" applyAlignment="1">
      <alignment/>
    </xf>
    <xf numFmtId="44" fontId="27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9" fontId="51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0" fontId="29" fillId="35" borderId="10" xfId="0" applyFont="1" applyFill="1" applyBorder="1" applyAlignment="1">
      <alignment horizontal="center"/>
    </xf>
    <xf numFmtId="44" fontId="27" fillId="36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/>
    </xf>
    <xf numFmtId="44" fontId="0" fillId="0" borderId="0" xfId="0" applyNumberForma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5" borderId="0" xfId="0" applyFont="1" applyFill="1" applyAlignment="1">
      <alignment horizontal="center" wrapText="1"/>
    </xf>
    <xf numFmtId="1" fontId="3" fillId="0" borderId="0" xfId="0" applyNumberFormat="1" applyFont="1" applyAlignment="1">
      <alignment/>
    </xf>
    <xf numFmtId="0" fontId="31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8" fontId="31" fillId="35" borderId="0" xfId="0" applyNumberFormat="1" applyFont="1" applyFill="1" applyAlignment="1">
      <alignment/>
    </xf>
    <xf numFmtId="0" fontId="4" fillId="35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29" sqref="C29"/>
    </sheetView>
  </sheetViews>
  <sheetFormatPr defaultColWidth="15.57421875" defaultRowHeight="12.75"/>
  <cols>
    <col min="1" max="1" width="18.140625" style="0" customWidth="1"/>
    <col min="2" max="2" width="16.00390625" style="0" customWidth="1"/>
    <col min="3" max="3" width="12.57421875" style="0" customWidth="1"/>
    <col min="4" max="4" width="15.57421875" style="0" customWidth="1"/>
    <col min="5" max="5" width="14.8515625" style="0" customWidth="1"/>
    <col min="6" max="7" width="15.57421875" style="0" customWidth="1"/>
    <col min="8" max="8" width="15.140625" style="0" customWidth="1"/>
    <col min="9" max="10" width="15.57421875" style="0" customWidth="1"/>
    <col min="11" max="11" width="17.00390625" style="0" customWidth="1"/>
    <col min="12" max="12" width="15.57421875" style="21" customWidth="1"/>
    <col min="13" max="13" width="17.8515625" style="21" customWidth="1"/>
    <col min="14" max="16384" width="15.57421875" style="21" customWidth="1"/>
  </cols>
  <sheetData>
    <row r="1" spans="1:11" ht="32.2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0</v>
      </c>
      <c r="B4" s="4" t="s">
        <v>24</v>
      </c>
      <c r="C4" s="4"/>
      <c r="D4" s="4"/>
      <c r="E4" s="4" t="s">
        <v>1</v>
      </c>
      <c r="F4" s="4"/>
      <c r="G4" s="4"/>
      <c r="H4" s="4" t="s">
        <v>2</v>
      </c>
      <c r="I4" s="5"/>
      <c r="J4" s="5"/>
      <c r="K4" s="5"/>
    </row>
    <row r="5" spans="1:11" ht="12.75">
      <c r="A5" s="34">
        <v>1037851.9</v>
      </c>
      <c r="B5" s="7">
        <f>A5*0.15</f>
        <v>155677.785</v>
      </c>
      <c r="C5" s="7"/>
      <c r="D5" s="4"/>
      <c r="E5" s="7">
        <f>A5*0.35</f>
        <v>363248.165</v>
      </c>
      <c r="F5" s="7"/>
      <c r="G5" s="7"/>
      <c r="H5" s="7">
        <f>A5*0.5</f>
        <v>518925.95</v>
      </c>
      <c r="I5" s="8"/>
      <c r="J5" s="8"/>
      <c r="K5" s="8"/>
    </row>
    <row r="6" spans="1:11" ht="25.5" customHeight="1">
      <c r="A6" s="6" t="s">
        <v>30</v>
      </c>
      <c r="B6" s="62" t="s">
        <v>33</v>
      </c>
      <c r="C6" s="62"/>
      <c r="D6" s="4"/>
      <c r="E6" s="9" t="s">
        <v>32</v>
      </c>
      <c r="F6" s="7"/>
      <c r="G6" s="7"/>
      <c r="H6" s="9" t="s">
        <v>31</v>
      </c>
      <c r="I6" s="8"/>
      <c r="J6" s="8"/>
      <c r="K6" s="8"/>
    </row>
    <row r="7" spans="1:13" ht="31.5" customHeight="1">
      <c r="A7" s="10" t="s">
        <v>3</v>
      </c>
      <c r="B7" s="9"/>
      <c r="C7" s="11" t="s">
        <v>4</v>
      </c>
      <c r="D7" s="11" t="s">
        <v>5</v>
      </c>
      <c r="E7" s="9"/>
      <c r="F7" s="11" t="s">
        <v>4</v>
      </c>
      <c r="G7" s="11" t="s">
        <v>5</v>
      </c>
      <c r="H7" s="9"/>
      <c r="I7" s="11" t="s">
        <v>4</v>
      </c>
      <c r="J7" s="11" t="s">
        <v>5</v>
      </c>
      <c r="K7" s="57" t="s">
        <v>34</v>
      </c>
      <c r="L7" s="22"/>
      <c r="M7" s="23"/>
    </row>
    <row r="8" spans="1:13" ht="12.75">
      <c r="A8" s="12" t="s">
        <v>7</v>
      </c>
      <c r="B8" s="55">
        <v>2</v>
      </c>
      <c r="C8" s="13">
        <f>B8/B24</f>
        <v>0.08695652173913043</v>
      </c>
      <c r="D8" s="14">
        <f>B5*C8</f>
        <v>13537.198695652174</v>
      </c>
      <c r="E8" s="56">
        <v>21</v>
      </c>
      <c r="F8" s="13">
        <f>E8/E24</f>
        <v>0.08333333333333333</v>
      </c>
      <c r="G8" s="14">
        <f>E5*F8</f>
        <v>30270.680416666662</v>
      </c>
      <c r="H8" s="56">
        <v>27</v>
      </c>
      <c r="I8" s="13">
        <f>H8/H24</f>
        <v>0.08490566037735849</v>
      </c>
      <c r="J8" s="14">
        <f>H5*I8</f>
        <v>44059.75047169811</v>
      </c>
      <c r="K8" s="15">
        <f>D8+G8+J8</f>
        <v>87867.62958401695</v>
      </c>
      <c r="L8" s="24"/>
      <c r="M8" s="25"/>
    </row>
    <row r="9" spans="1:13" ht="12.75">
      <c r="A9" s="12" t="s">
        <v>8</v>
      </c>
      <c r="B9" s="55">
        <v>3</v>
      </c>
      <c r="C9" s="13">
        <f>B9/B24</f>
        <v>0.13043478260869565</v>
      </c>
      <c r="D9" s="14">
        <f>B5*C9</f>
        <v>20305.798043478262</v>
      </c>
      <c r="E9" s="56">
        <v>20</v>
      </c>
      <c r="F9" s="13">
        <f>E9/E24</f>
        <v>0.07936507936507936</v>
      </c>
      <c r="G9" s="14">
        <f>E5*F9</f>
        <v>28829.21944444444</v>
      </c>
      <c r="H9" s="56">
        <v>28</v>
      </c>
      <c r="I9" s="13">
        <f>H9/H24</f>
        <v>0.0880503144654088</v>
      </c>
      <c r="J9" s="14">
        <f>H5*I9</f>
        <v>45691.593081761006</v>
      </c>
      <c r="K9" s="15">
        <f aca="true" t="shared" si="0" ref="K9:K23">D9+G9+J9</f>
        <v>94826.6105696837</v>
      </c>
      <c r="L9" s="24"/>
      <c r="M9" s="25"/>
    </row>
    <row r="10" spans="1:13" ht="12.75">
      <c r="A10" s="12" t="s">
        <v>9</v>
      </c>
      <c r="B10" s="55">
        <v>0</v>
      </c>
      <c r="C10" s="13">
        <f>B10/B24</f>
        <v>0</v>
      </c>
      <c r="D10" s="14">
        <f>B5*C10</f>
        <v>0</v>
      </c>
      <c r="E10" s="56">
        <v>12</v>
      </c>
      <c r="F10" s="13">
        <f>E10/E24</f>
        <v>0.047619047619047616</v>
      </c>
      <c r="G10" s="14">
        <f>E5*F10</f>
        <v>17297.531666666666</v>
      </c>
      <c r="H10" s="56">
        <v>33</v>
      </c>
      <c r="I10" s="13">
        <f>H10/H24</f>
        <v>0.10377358490566038</v>
      </c>
      <c r="J10" s="14">
        <f>H5*I10</f>
        <v>53850.80613207548</v>
      </c>
      <c r="K10" s="15">
        <f t="shared" si="0"/>
        <v>71148.33779874214</v>
      </c>
      <c r="L10" s="24"/>
      <c r="M10" s="25"/>
    </row>
    <row r="11" spans="1:13" ht="12.75">
      <c r="A11" s="12" t="s">
        <v>10</v>
      </c>
      <c r="B11" s="55">
        <v>1</v>
      </c>
      <c r="C11" s="13">
        <f>B11/B24</f>
        <v>0.043478260869565216</v>
      </c>
      <c r="D11" s="14">
        <f>B5*C11</f>
        <v>6768.599347826087</v>
      </c>
      <c r="E11" s="56">
        <v>12</v>
      </c>
      <c r="F11" s="13">
        <f>E11/E24</f>
        <v>0.047619047619047616</v>
      </c>
      <c r="G11" s="14">
        <f>E5*F11</f>
        <v>17297.531666666666</v>
      </c>
      <c r="H11" s="56">
        <v>10</v>
      </c>
      <c r="I11" s="13">
        <f>H11/H24</f>
        <v>0.031446540880503145</v>
      </c>
      <c r="J11" s="14">
        <f>H5*I11</f>
        <v>16318.42610062893</v>
      </c>
      <c r="K11" s="15">
        <f t="shared" si="0"/>
        <v>40384.55711512169</v>
      </c>
      <c r="L11" s="24"/>
      <c r="M11" s="25"/>
    </row>
    <row r="12" spans="1:13" ht="12.75">
      <c r="A12" s="12" t="s">
        <v>11</v>
      </c>
      <c r="B12" s="55">
        <v>4</v>
      </c>
      <c r="C12" s="13">
        <f>B12/B24</f>
        <v>0.17391304347826086</v>
      </c>
      <c r="D12" s="14">
        <f>B5*C12</f>
        <v>27074.39739130435</v>
      </c>
      <c r="E12" s="56">
        <v>13</v>
      </c>
      <c r="F12" s="13">
        <f>E12/E24</f>
        <v>0.051587301587301584</v>
      </c>
      <c r="G12" s="14">
        <f>E5*F12</f>
        <v>18738.992638888885</v>
      </c>
      <c r="H12" s="56">
        <v>27</v>
      </c>
      <c r="I12" s="13">
        <f>H12/H24</f>
        <v>0.08490566037735849</v>
      </c>
      <c r="J12" s="14">
        <f>H5*I12</f>
        <v>44059.75047169811</v>
      </c>
      <c r="K12" s="15">
        <f t="shared" si="0"/>
        <v>89873.14050189135</v>
      </c>
      <c r="L12" s="24"/>
      <c r="M12" s="25"/>
    </row>
    <row r="13" spans="1:13" ht="12.75">
      <c r="A13" s="12" t="s">
        <v>12</v>
      </c>
      <c r="B13" s="55">
        <v>0</v>
      </c>
      <c r="C13" s="13">
        <f>B13/B24</f>
        <v>0</v>
      </c>
      <c r="D13" s="14">
        <f>B5*C13</f>
        <v>0</v>
      </c>
      <c r="E13" s="56">
        <v>1</v>
      </c>
      <c r="F13" s="13">
        <f>E13/E24</f>
        <v>0.003968253968253968</v>
      </c>
      <c r="G13" s="14">
        <f>E5*F13</f>
        <v>1441.4609722222222</v>
      </c>
      <c r="H13" s="60">
        <v>1</v>
      </c>
      <c r="I13" s="13">
        <f>H13/H24</f>
        <v>0.0031446540880503146</v>
      </c>
      <c r="J13" s="14">
        <f>H5*I13</f>
        <v>1631.8426100628933</v>
      </c>
      <c r="K13" s="15">
        <f t="shared" si="0"/>
        <v>3073.303582285115</v>
      </c>
      <c r="L13" s="24"/>
      <c r="M13" s="25"/>
    </row>
    <row r="14" spans="1:13" ht="12.75">
      <c r="A14" s="12" t="s">
        <v>13</v>
      </c>
      <c r="B14" s="55">
        <v>1</v>
      </c>
      <c r="C14" s="13">
        <f>B14/B24</f>
        <v>0.043478260869565216</v>
      </c>
      <c r="D14" s="14">
        <f>B5*C14</f>
        <v>6768.599347826087</v>
      </c>
      <c r="E14" s="56">
        <v>27</v>
      </c>
      <c r="F14" s="13">
        <f>E14/E24</f>
        <v>0.10714285714285714</v>
      </c>
      <c r="G14" s="14">
        <f>E5*F14</f>
        <v>38919.44624999999</v>
      </c>
      <c r="H14" s="56">
        <v>17</v>
      </c>
      <c r="I14" s="13">
        <f>H14/H24</f>
        <v>0.05345911949685535</v>
      </c>
      <c r="J14" s="14">
        <f>H5*I14</f>
        <v>27741.324371069182</v>
      </c>
      <c r="K14" s="15">
        <f t="shared" si="0"/>
        <v>73429.36996889526</v>
      </c>
      <c r="L14" s="24"/>
      <c r="M14" s="25"/>
    </row>
    <row r="15" spans="1:13" ht="12.75">
      <c r="A15" s="12" t="s">
        <v>14</v>
      </c>
      <c r="B15" s="55">
        <v>1</v>
      </c>
      <c r="C15" s="13">
        <f>B15/B24</f>
        <v>0.043478260869565216</v>
      </c>
      <c r="D15" s="14">
        <f>B5*C15</f>
        <v>6768.599347826087</v>
      </c>
      <c r="E15" s="56">
        <v>16</v>
      </c>
      <c r="F15" s="13">
        <f>E15/E24</f>
        <v>0.06349206349206349</v>
      </c>
      <c r="G15" s="14">
        <f>E5*F15</f>
        <v>23063.375555555554</v>
      </c>
      <c r="H15" s="56">
        <v>14</v>
      </c>
      <c r="I15" s="13">
        <f>H15/H24</f>
        <v>0.0440251572327044</v>
      </c>
      <c r="J15" s="14">
        <f>H5*I15</f>
        <v>22845.796540880503</v>
      </c>
      <c r="K15" s="15">
        <f t="shared" si="0"/>
        <v>52677.77144426214</v>
      </c>
      <c r="L15" s="24"/>
      <c r="M15" s="25"/>
    </row>
    <row r="16" spans="1:13" ht="12.75">
      <c r="A16" s="12" t="s">
        <v>15</v>
      </c>
      <c r="B16" s="55">
        <v>0</v>
      </c>
      <c r="C16" s="13">
        <f>B16/B24</f>
        <v>0</v>
      </c>
      <c r="D16" s="14">
        <f>B5*C16</f>
        <v>0</v>
      </c>
      <c r="E16" s="56">
        <v>0</v>
      </c>
      <c r="F16" s="13">
        <f>E16/E24</f>
        <v>0</v>
      </c>
      <c r="G16" s="14">
        <f>E5*F16</f>
        <v>0</v>
      </c>
      <c r="H16" s="56">
        <v>0</v>
      </c>
      <c r="I16" s="13">
        <f>H16/H24</f>
        <v>0</v>
      </c>
      <c r="J16" s="14">
        <f>H5*I16</f>
        <v>0</v>
      </c>
      <c r="K16" s="15">
        <f t="shared" si="0"/>
        <v>0</v>
      </c>
      <c r="L16" s="24"/>
      <c r="M16" s="25"/>
    </row>
    <row r="17" spans="1:13" ht="12.75">
      <c r="A17" s="12" t="s">
        <v>16</v>
      </c>
      <c r="B17" s="55">
        <v>1</v>
      </c>
      <c r="C17" s="13">
        <f>B17/B24</f>
        <v>0.043478260869565216</v>
      </c>
      <c r="D17" s="14">
        <f>B5*C17</f>
        <v>6768.599347826087</v>
      </c>
      <c r="E17" s="56">
        <v>30</v>
      </c>
      <c r="F17" s="13">
        <f>E17/E24</f>
        <v>0.11904761904761904</v>
      </c>
      <c r="G17" s="14">
        <f>E5*F17</f>
        <v>43243.82916666666</v>
      </c>
      <c r="H17" s="56">
        <v>40</v>
      </c>
      <c r="I17" s="13">
        <f>H17/H24</f>
        <v>0.12578616352201258</v>
      </c>
      <c r="J17" s="14">
        <f>H5*I17</f>
        <v>65273.70440251572</v>
      </c>
      <c r="K17" s="15">
        <f t="shared" si="0"/>
        <v>115286.13291700848</v>
      </c>
      <c r="L17" s="24"/>
      <c r="M17" s="25"/>
    </row>
    <row r="18" spans="1:13" ht="12.75">
      <c r="A18" s="12" t="s">
        <v>17</v>
      </c>
      <c r="B18" s="55">
        <v>1</v>
      </c>
      <c r="C18" s="13">
        <f>B18/B24</f>
        <v>0.043478260869565216</v>
      </c>
      <c r="D18" s="14">
        <f>B5*C18</f>
        <v>6768.599347826087</v>
      </c>
      <c r="E18" s="56">
        <v>46</v>
      </c>
      <c r="F18" s="13">
        <f>E18/E24</f>
        <v>0.18253968253968253</v>
      </c>
      <c r="G18" s="14">
        <f>E5*F18</f>
        <v>66307.20472222222</v>
      </c>
      <c r="H18" s="56">
        <v>54</v>
      </c>
      <c r="I18" s="13">
        <f>H18/H24</f>
        <v>0.16981132075471697</v>
      </c>
      <c r="J18" s="14">
        <f>H5*I18</f>
        <v>88119.50094339623</v>
      </c>
      <c r="K18" s="15">
        <f t="shared" si="0"/>
        <v>161195.30501344454</v>
      </c>
      <c r="L18" s="24"/>
      <c r="M18" s="25"/>
    </row>
    <row r="19" spans="1:13" ht="12.75">
      <c r="A19" s="12" t="s">
        <v>18</v>
      </c>
      <c r="B19" s="55">
        <v>4</v>
      </c>
      <c r="C19" s="13">
        <f>B19/B24</f>
        <v>0.17391304347826086</v>
      </c>
      <c r="D19" s="14">
        <f>B5*C19</f>
        <v>27074.39739130435</v>
      </c>
      <c r="E19" s="56">
        <v>9</v>
      </c>
      <c r="F19" s="13">
        <f>E19/E24</f>
        <v>0.03571428571428571</v>
      </c>
      <c r="G19" s="14">
        <f>E5*F19</f>
        <v>12973.148749999998</v>
      </c>
      <c r="H19" s="56">
        <v>9</v>
      </c>
      <c r="I19" s="13">
        <f>H19/H24</f>
        <v>0.02830188679245283</v>
      </c>
      <c r="J19" s="14">
        <f>H5*I19</f>
        <v>14686.583490566038</v>
      </c>
      <c r="K19" s="15">
        <f t="shared" si="0"/>
        <v>54734.12963187038</v>
      </c>
      <c r="L19" s="24"/>
      <c r="M19" s="25"/>
    </row>
    <row r="20" spans="1:13" ht="12.75">
      <c r="A20" s="12" t="s">
        <v>19</v>
      </c>
      <c r="B20" s="55">
        <v>1</v>
      </c>
      <c r="C20" s="13">
        <f>B20/B24</f>
        <v>0.043478260869565216</v>
      </c>
      <c r="D20" s="14">
        <f>B5*C20</f>
        <v>6768.599347826087</v>
      </c>
      <c r="E20" s="56">
        <v>5</v>
      </c>
      <c r="F20" s="13">
        <f>E20/E24</f>
        <v>0.01984126984126984</v>
      </c>
      <c r="G20" s="14">
        <f>E5*F20</f>
        <v>7207.30486111111</v>
      </c>
      <c r="H20" s="56">
        <v>6</v>
      </c>
      <c r="I20" s="13">
        <f>H20/H24</f>
        <v>0.018867924528301886</v>
      </c>
      <c r="J20" s="14">
        <f>H5*I20</f>
        <v>9791.055660377358</v>
      </c>
      <c r="K20" s="15">
        <f t="shared" si="0"/>
        <v>23766.959869314556</v>
      </c>
      <c r="L20" s="24"/>
      <c r="M20" s="25"/>
    </row>
    <row r="21" spans="1:13" ht="12.75">
      <c r="A21" s="12" t="s">
        <v>23</v>
      </c>
      <c r="B21" s="55">
        <v>2</v>
      </c>
      <c r="C21" s="13">
        <f>B21/B24</f>
        <v>0.08695652173913043</v>
      </c>
      <c r="D21" s="14">
        <f>B5*C21</f>
        <v>13537.198695652174</v>
      </c>
      <c r="E21" s="56">
        <v>16</v>
      </c>
      <c r="F21" s="13">
        <f>E21/E24</f>
        <v>0.06349206349206349</v>
      </c>
      <c r="G21" s="14">
        <f>E5*F21</f>
        <v>23063.375555555554</v>
      </c>
      <c r="H21" s="56">
        <v>27</v>
      </c>
      <c r="I21" s="13">
        <f>H21/H24</f>
        <v>0.08490566037735849</v>
      </c>
      <c r="J21" s="14">
        <f>H5*I21</f>
        <v>44059.75047169811</v>
      </c>
      <c r="K21" s="15">
        <f t="shared" si="0"/>
        <v>80660.32472290585</v>
      </c>
      <c r="L21" s="24"/>
      <c r="M21" s="25"/>
    </row>
    <row r="22" spans="1:13" ht="12.75">
      <c r="A22" s="12" t="s">
        <v>20</v>
      </c>
      <c r="B22" s="55">
        <v>1</v>
      </c>
      <c r="C22" s="13">
        <f>B22/B24</f>
        <v>0.043478260869565216</v>
      </c>
      <c r="D22" s="14">
        <f>B5*C22</f>
        <v>6768.599347826087</v>
      </c>
      <c r="E22" s="56">
        <v>24</v>
      </c>
      <c r="F22" s="13">
        <f>E22/E24</f>
        <v>0.09523809523809523</v>
      </c>
      <c r="G22" s="14">
        <f>E5*F22</f>
        <v>34595.06333333333</v>
      </c>
      <c r="H22" s="56">
        <v>25</v>
      </c>
      <c r="I22" s="13">
        <f>H22/H24</f>
        <v>0.07861635220125786</v>
      </c>
      <c r="J22" s="14">
        <f>H5*I22</f>
        <v>40796.06525157233</v>
      </c>
      <c r="K22" s="15">
        <f t="shared" si="0"/>
        <v>82159.72793273174</v>
      </c>
      <c r="L22" s="24"/>
      <c r="M22" s="25"/>
    </row>
    <row r="23" spans="1:13" ht="12.75">
      <c r="A23" s="12" t="s">
        <v>21</v>
      </c>
      <c r="B23" s="55">
        <v>1</v>
      </c>
      <c r="C23" s="13">
        <f>B23/B24</f>
        <v>0.043478260869565216</v>
      </c>
      <c r="D23" s="14">
        <f>B5*C23</f>
        <v>6768.599347826087</v>
      </c>
      <c r="E23" s="56">
        <v>0</v>
      </c>
      <c r="F23" s="13">
        <f>E23/E24</f>
        <v>0</v>
      </c>
      <c r="G23" s="14">
        <f>E5*F23</f>
        <v>0</v>
      </c>
      <c r="H23" s="56">
        <v>0</v>
      </c>
      <c r="I23" s="13">
        <f>H23/H24</f>
        <v>0</v>
      </c>
      <c r="J23" s="14">
        <f>H5*I23</f>
        <v>0</v>
      </c>
      <c r="K23" s="15">
        <f t="shared" si="0"/>
        <v>6768.599347826087</v>
      </c>
      <c r="L23" s="24"/>
      <c r="M23" s="25"/>
    </row>
    <row r="24" spans="1:13" ht="12.75">
      <c r="A24" s="16" t="s">
        <v>22</v>
      </c>
      <c r="B24" s="16">
        <f aca="true" t="shared" si="1" ref="B24:K24">SUM(B8:B23)</f>
        <v>23</v>
      </c>
      <c r="C24" s="17">
        <f t="shared" si="1"/>
        <v>0.9999999999999998</v>
      </c>
      <c r="D24" s="18">
        <f t="shared" si="1"/>
        <v>155677.78500000006</v>
      </c>
      <c r="E24" s="16">
        <f t="shared" si="1"/>
        <v>252</v>
      </c>
      <c r="F24" s="17">
        <f t="shared" si="1"/>
        <v>1</v>
      </c>
      <c r="G24" s="18">
        <f t="shared" si="1"/>
        <v>363248.165</v>
      </c>
      <c r="H24" s="58">
        <f t="shared" si="1"/>
        <v>318</v>
      </c>
      <c r="I24" s="17">
        <f t="shared" si="1"/>
        <v>0.9999999999999999</v>
      </c>
      <c r="J24" s="18">
        <f t="shared" si="1"/>
        <v>518925.95000000007</v>
      </c>
      <c r="K24" s="18">
        <f t="shared" si="1"/>
        <v>1037851.9</v>
      </c>
      <c r="L24" s="54"/>
      <c r="M24" s="26"/>
    </row>
    <row r="25" ht="12.75">
      <c r="L25" s="54"/>
    </row>
    <row r="26" spans="1:11" ht="12.75">
      <c r="A26" s="27"/>
      <c r="B26" s="28"/>
      <c r="K26" s="29"/>
    </row>
    <row r="27" ht="12.75">
      <c r="L27" s="54"/>
    </row>
    <row r="28" spans="1:2" ht="15">
      <c r="A28" s="61" t="s">
        <v>35</v>
      </c>
      <c r="B28" s="19"/>
    </row>
    <row r="29" ht="15">
      <c r="A29" s="59" t="s">
        <v>36</v>
      </c>
    </row>
    <row r="30" ht="12.75">
      <c r="A30" s="30"/>
    </row>
    <row r="31" spans="1:8" ht="12.75">
      <c r="A31" s="30"/>
      <c r="F31" s="20"/>
      <c r="H31" s="30"/>
    </row>
    <row r="32" ht="12.75">
      <c r="A32" s="30"/>
    </row>
    <row r="33" spans="1:5" ht="12.75">
      <c r="A33" s="31"/>
      <c r="B33" s="19"/>
      <c r="E33" s="32"/>
    </row>
    <row r="34" spans="1:9" ht="12.75">
      <c r="A34" s="30"/>
      <c r="I34" s="32"/>
    </row>
    <row r="37" ht="12.75">
      <c r="G37" s="30"/>
    </row>
    <row r="38" ht="12.75">
      <c r="C38" s="33"/>
    </row>
    <row r="39" ht="12.75">
      <c r="C39" s="35"/>
    </row>
    <row r="40" ht="12.75">
      <c r="A40" s="36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39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40" t="s">
        <v>0</v>
      </c>
      <c r="B4" s="43" t="s">
        <v>24</v>
      </c>
      <c r="C4" s="43"/>
      <c r="D4" s="43"/>
      <c r="E4" s="43" t="s">
        <v>1</v>
      </c>
      <c r="F4" s="43"/>
      <c r="G4" s="43"/>
      <c r="H4" s="43" t="s">
        <v>2</v>
      </c>
      <c r="I4" s="43"/>
      <c r="J4" s="43"/>
      <c r="K4" s="37"/>
    </row>
    <row r="5" spans="1:11" ht="15">
      <c r="A5" s="41">
        <v>659737.1000000001</v>
      </c>
      <c r="B5" s="44">
        <v>98960.56500000002</v>
      </c>
      <c r="C5" s="44"/>
      <c r="D5" s="43"/>
      <c r="E5" s="44">
        <v>230907.98500000002</v>
      </c>
      <c r="F5" s="44"/>
      <c r="G5" s="44"/>
      <c r="H5" s="44">
        <v>329868.55000000005</v>
      </c>
      <c r="I5" s="44"/>
      <c r="J5" s="44"/>
      <c r="K5" s="38"/>
    </row>
    <row r="6" spans="1:11" ht="15">
      <c r="A6" s="42" t="s">
        <v>30</v>
      </c>
      <c r="B6" s="43" t="s">
        <v>26</v>
      </c>
      <c r="C6" s="43"/>
      <c r="D6" s="43"/>
      <c r="E6" s="43" t="s">
        <v>27</v>
      </c>
      <c r="F6" s="44"/>
      <c r="G6" s="44"/>
      <c r="H6" s="43" t="s">
        <v>28</v>
      </c>
      <c r="I6" s="44"/>
      <c r="J6" s="44"/>
      <c r="K6" s="38"/>
    </row>
    <row r="7" spans="1:11" ht="15">
      <c r="A7" s="53" t="s">
        <v>29</v>
      </c>
      <c r="B7" s="51"/>
      <c r="C7" s="51" t="s">
        <v>4</v>
      </c>
      <c r="D7" s="51" t="s">
        <v>5</v>
      </c>
      <c r="E7" s="51"/>
      <c r="F7" s="51" t="s">
        <v>4</v>
      </c>
      <c r="G7" s="51" t="s">
        <v>5</v>
      </c>
      <c r="H7" s="51"/>
      <c r="I7" s="51" t="s">
        <v>4</v>
      </c>
      <c r="J7" s="51" t="s">
        <v>5</v>
      </c>
      <c r="K7" s="51" t="s">
        <v>6</v>
      </c>
    </row>
    <row r="8" spans="1:11" ht="15">
      <c r="A8" s="53" t="s">
        <v>7</v>
      </c>
      <c r="B8" s="45">
        <v>2</v>
      </c>
      <c r="C8" s="46">
        <v>0.13333333333333333</v>
      </c>
      <c r="D8" s="47">
        <v>13194.742000000002</v>
      </c>
      <c r="E8" s="45">
        <v>12</v>
      </c>
      <c r="F8" s="46">
        <v>0.06030150753768844</v>
      </c>
      <c r="G8" s="47">
        <v>13924.09959798995</v>
      </c>
      <c r="H8" s="45">
        <v>20</v>
      </c>
      <c r="I8" s="46">
        <v>0.04608294930875576</v>
      </c>
      <c r="J8" s="47">
        <v>15201.315668202767</v>
      </c>
      <c r="K8" s="52">
        <v>42320.15726619272</v>
      </c>
    </row>
    <row r="9" spans="1:11" ht="15">
      <c r="A9" s="53" t="s">
        <v>8</v>
      </c>
      <c r="B9" s="45">
        <v>2</v>
      </c>
      <c r="C9" s="46">
        <v>0.13333333333333333</v>
      </c>
      <c r="D9" s="47">
        <v>13194.742000000002</v>
      </c>
      <c r="E9" s="45">
        <v>12</v>
      </c>
      <c r="F9" s="46">
        <v>0.06030150753768844</v>
      </c>
      <c r="G9" s="47">
        <v>13924.09959798995</v>
      </c>
      <c r="H9" s="45">
        <v>62</v>
      </c>
      <c r="I9" s="46">
        <v>0.14285714285714285</v>
      </c>
      <c r="J9" s="47">
        <v>47124.078571428574</v>
      </c>
      <c r="K9" s="52">
        <v>74242.92016941853</v>
      </c>
    </row>
    <row r="10" spans="1:11" ht="15">
      <c r="A10" s="53" t="s">
        <v>9</v>
      </c>
      <c r="B10" s="45">
        <v>0</v>
      </c>
      <c r="C10" s="46">
        <v>0</v>
      </c>
      <c r="D10" s="47">
        <v>0</v>
      </c>
      <c r="E10" s="45">
        <v>12</v>
      </c>
      <c r="F10" s="46">
        <v>0.06030150753768844</v>
      </c>
      <c r="G10" s="47">
        <v>13924.09959798995</v>
      </c>
      <c r="H10" s="45">
        <v>64</v>
      </c>
      <c r="I10" s="46">
        <v>0.14746543778801843</v>
      </c>
      <c r="J10" s="47">
        <v>48644.210138248854</v>
      </c>
      <c r="K10" s="52">
        <v>62568.30973623881</v>
      </c>
    </row>
    <row r="11" spans="1:11" ht="15">
      <c r="A11" s="53" t="s">
        <v>10</v>
      </c>
      <c r="B11" s="45">
        <v>1</v>
      </c>
      <c r="C11" s="46">
        <v>0.06666666666666667</v>
      </c>
      <c r="D11" s="47">
        <v>6597.371000000001</v>
      </c>
      <c r="E11" s="45">
        <v>11</v>
      </c>
      <c r="F11" s="46">
        <v>0.05527638190954774</v>
      </c>
      <c r="G11" s="47">
        <v>12763.757964824123</v>
      </c>
      <c r="H11" s="45">
        <v>13</v>
      </c>
      <c r="I11" s="46">
        <v>0.029953917050691243</v>
      </c>
      <c r="J11" s="47">
        <v>9880.855184331798</v>
      </c>
      <c r="K11" s="52">
        <v>29241.98414915592</v>
      </c>
    </row>
    <row r="12" spans="1:11" ht="15">
      <c r="A12" s="53" t="s">
        <v>11</v>
      </c>
      <c r="B12" s="45">
        <v>3</v>
      </c>
      <c r="C12" s="46">
        <v>0.2</v>
      </c>
      <c r="D12" s="47">
        <v>19792.113000000005</v>
      </c>
      <c r="E12" s="45">
        <v>5</v>
      </c>
      <c r="F12" s="46">
        <v>0.02512562814070352</v>
      </c>
      <c r="G12" s="47">
        <v>5801.708165829146</v>
      </c>
      <c r="H12" s="45">
        <v>36</v>
      </c>
      <c r="I12" s="46">
        <v>0.08294930875576037</v>
      </c>
      <c r="J12" s="47">
        <v>27362.36820276498</v>
      </c>
      <c r="K12" s="52">
        <v>52956.18936859413</v>
      </c>
    </row>
    <row r="13" spans="1:11" ht="15">
      <c r="A13" s="53" t="s">
        <v>12</v>
      </c>
      <c r="B13" s="45">
        <v>0</v>
      </c>
      <c r="C13" s="46">
        <v>0</v>
      </c>
      <c r="D13" s="47">
        <v>0</v>
      </c>
      <c r="E13" s="45">
        <v>1</v>
      </c>
      <c r="F13" s="46">
        <v>0.005025125628140704</v>
      </c>
      <c r="G13" s="47">
        <v>1160.3416331658293</v>
      </c>
      <c r="H13" s="45">
        <v>2</v>
      </c>
      <c r="I13" s="46">
        <v>0.004608294930875576</v>
      </c>
      <c r="J13" s="47">
        <v>1520.1315668202767</v>
      </c>
      <c r="K13" s="52">
        <v>2680.473199986106</v>
      </c>
    </row>
    <row r="14" spans="1:11" ht="15">
      <c r="A14" s="53" t="s">
        <v>13</v>
      </c>
      <c r="B14" s="45">
        <v>1</v>
      </c>
      <c r="C14" s="46">
        <v>0.06666666666666667</v>
      </c>
      <c r="D14" s="47">
        <v>6597.371000000001</v>
      </c>
      <c r="E14" s="45">
        <v>22</v>
      </c>
      <c r="F14" s="46">
        <v>0.11055276381909548</v>
      </c>
      <c r="G14" s="47">
        <v>25527.515929648245</v>
      </c>
      <c r="H14" s="45">
        <v>25</v>
      </c>
      <c r="I14" s="46">
        <v>0.0576036866359447</v>
      </c>
      <c r="J14" s="47">
        <v>19001.64458525346</v>
      </c>
      <c r="K14" s="52">
        <v>51126.531514901704</v>
      </c>
    </row>
    <row r="15" spans="1:11" ht="15">
      <c r="A15" s="53" t="s">
        <v>14</v>
      </c>
      <c r="B15" s="45">
        <v>0</v>
      </c>
      <c r="C15" s="46">
        <v>0</v>
      </c>
      <c r="D15" s="47">
        <v>0</v>
      </c>
      <c r="E15" s="45">
        <v>13</v>
      </c>
      <c r="F15" s="46">
        <v>0.06532663316582915</v>
      </c>
      <c r="G15" s="47">
        <v>15084.44123115578</v>
      </c>
      <c r="H15" s="45">
        <v>16</v>
      </c>
      <c r="I15" s="46">
        <v>0.03686635944700461</v>
      </c>
      <c r="J15" s="47">
        <v>12161.052534562214</v>
      </c>
      <c r="K15" s="52">
        <v>27245.493765717994</v>
      </c>
    </row>
    <row r="16" spans="1:11" ht="15">
      <c r="A16" s="53" t="s">
        <v>15</v>
      </c>
      <c r="B16" s="45">
        <v>0</v>
      </c>
      <c r="C16" s="46">
        <v>0</v>
      </c>
      <c r="D16" s="47">
        <v>0</v>
      </c>
      <c r="E16" s="45">
        <v>0</v>
      </c>
      <c r="F16" s="46">
        <v>0</v>
      </c>
      <c r="G16" s="47">
        <v>0</v>
      </c>
      <c r="H16" s="45">
        <v>0</v>
      </c>
      <c r="I16" s="46">
        <v>0</v>
      </c>
      <c r="J16" s="47">
        <v>0</v>
      </c>
      <c r="K16" s="52">
        <v>0</v>
      </c>
    </row>
    <row r="17" spans="1:11" ht="15">
      <c r="A17" s="53" t="s">
        <v>16</v>
      </c>
      <c r="B17" s="45">
        <v>0</v>
      </c>
      <c r="C17" s="46">
        <v>0</v>
      </c>
      <c r="D17" s="47">
        <v>0</v>
      </c>
      <c r="E17" s="45">
        <v>21</v>
      </c>
      <c r="F17" s="46">
        <v>0.10552763819095477</v>
      </c>
      <c r="G17" s="47">
        <v>24367.174296482415</v>
      </c>
      <c r="H17" s="45">
        <v>45</v>
      </c>
      <c r="I17" s="46">
        <v>0.10368663594470046</v>
      </c>
      <c r="J17" s="47">
        <v>34202.96025345622</v>
      </c>
      <c r="K17" s="52">
        <v>58570.13454993864</v>
      </c>
    </row>
    <row r="18" spans="1:11" ht="15">
      <c r="A18" s="53" t="s">
        <v>17</v>
      </c>
      <c r="B18" s="45">
        <v>0</v>
      </c>
      <c r="C18" s="46">
        <v>0</v>
      </c>
      <c r="D18" s="47">
        <v>0</v>
      </c>
      <c r="E18" s="45">
        <v>40</v>
      </c>
      <c r="F18" s="46">
        <v>0.20100502512562815</v>
      </c>
      <c r="G18" s="47">
        <v>46413.66532663317</v>
      </c>
      <c r="H18" s="45">
        <v>58</v>
      </c>
      <c r="I18" s="46">
        <v>0.1336405529953917</v>
      </c>
      <c r="J18" s="47">
        <v>44083.81543778803</v>
      </c>
      <c r="K18" s="52">
        <v>90497.4807644212</v>
      </c>
    </row>
    <row r="19" spans="1:11" ht="15">
      <c r="A19" s="53" t="s">
        <v>18</v>
      </c>
      <c r="B19" s="45">
        <v>4</v>
      </c>
      <c r="C19" s="46">
        <v>0.26666666666666666</v>
      </c>
      <c r="D19" s="47">
        <v>26389.484000000004</v>
      </c>
      <c r="E19" s="45">
        <v>7</v>
      </c>
      <c r="F19" s="46">
        <v>0.035175879396984924</v>
      </c>
      <c r="G19" s="47">
        <v>8122.3914321608045</v>
      </c>
      <c r="H19" s="45">
        <v>17</v>
      </c>
      <c r="I19" s="46">
        <v>0.03917050691244239</v>
      </c>
      <c r="J19" s="47">
        <v>12921.11831797235</v>
      </c>
      <c r="K19" s="52">
        <v>47432.99375013316</v>
      </c>
    </row>
    <row r="20" spans="1:11" ht="15">
      <c r="A20" s="53" t="s">
        <v>19</v>
      </c>
      <c r="B20" s="45">
        <v>1</v>
      </c>
      <c r="C20" s="46">
        <v>0.06666666666666667</v>
      </c>
      <c r="D20" s="47">
        <v>6597.371000000001</v>
      </c>
      <c r="E20" s="45">
        <v>5</v>
      </c>
      <c r="F20" s="46">
        <v>0.02512562814070352</v>
      </c>
      <c r="G20" s="47">
        <v>5801.708165829146</v>
      </c>
      <c r="H20" s="45">
        <v>12</v>
      </c>
      <c r="I20" s="46">
        <v>0.027649769585253458</v>
      </c>
      <c r="J20" s="47">
        <v>9120.789400921662</v>
      </c>
      <c r="K20" s="52">
        <v>21519.86856675081</v>
      </c>
    </row>
    <row r="21" spans="1:11" ht="15">
      <c r="A21" s="53" t="s">
        <v>23</v>
      </c>
      <c r="B21" s="45">
        <v>0</v>
      </c>
      <c r="C21" s="46">
        <v>0</v>
      </c>
      <c r="D21" s="47">
        <v>0</v>
      </c>
      <c r="E21" s="45">
        <v>14</v>
      </c>
      <c r="F21" s="46">
        <v>0.07035175879396985</v>
      </c>
      <c r="G21" s="47">
        <v>16244.782864321609</v>
      </c>
      <c r="H21" s="45">
        <v>35</v>
      </c>
      <c r="I21" s="46">
        <v>0.08064516129032258</v>
      </c>
      <c r="J21" s="47">
        <v>26602.30241935484</v>
      </c>
      <c r="K21" s="52">
        <v>42847.08528367645</v>
      </c>
    </row>
    <row r="22" spans="1:11" ht="15">
      <c r="A22" s="53" t="s">
        <v>20</v>
      </c>
      <c r="B22" s="45">
        <v>1</v>
      </c>
      <c r="C22" s="46">
        <v>0.06666666666666667</v>
      </c>
      <c r="D22" s="47">
        <v>6597.371000000001</v>
      </c>
      <c r="E22" s="45">
        <v>24</v>
      </c>
      <c r="F22" s="46">
        <v>0.12060301507537688</v>
      </c>
      <c r="G22" s="47">
        <v>27848.1991959799</v>
      </c>
      <c r="H22" s="45">
        <v>29</v>
      </c>
      <c r="I22" s="46">
        <v>0.06682027649769585</v>
      </c>
      <c r="J22" s="47">
        <v>22041.907718894014</v>
      </c>
      <c r="K22" s="52">
        <v>56487.47791487392</v>
      </c>
    </row>
    <row r="23" spans="1:11" ht="15">
      <c r="A23" s="53" t="s">
        <v>21</v>
      </c>
      <c r="B23" s="45">
        <v>0</v>
      </c>
      <c r="C23" s="46">
        <v>0</v>
      </c>
      <c r="D23" s="47">
        <v>0</v>
      </c>
      <c r="E23" s="45">
        <v>0</v>
      </c>
      <c r="F23" s="46">
        <v>0</v>
      </c>
      <c r="G23" s="47">
        <v>0</v>
      </c>
      <c r="H23" s="45">
        <v>0</v>
      </c>
      <c r="I23" s="46">
        <v>0</v>
      </c>
      <c r="J23" s="47">
        <v>0</v>
      </c>
      <c r="K23" s="52">
        <v>0</v>
      </c>
    </row>
    <row r="24" spans="1:11" ht="15">
      <c r="A24" s="48" t="s">
        <v>22</v>
      </c>
      <c r="B24" s="48">
        <v>15</v>
      </c>
      <c r="C24" s="49">
        <v>1</v>
      </c>
      <c r="D24" s="50">
        <v>98960.565</v>
      </c>
      <c r="E24" s="48">
        <v>199</v>
      </c>
      <c r="F24" s="49">
        <v>1</v>
      </c>
      <c r="G24" s="50">
        <v>230907.98500000002</v>
      </c>
      <c r="H24" s="48">
        <v>434</v>
      </c>
      <c r="I24" s="49">
        <v>0.9999999999999999</v>
      </c>
      <c r="J24" s="50">
        <v>329868.5500000001</v>
      </c>
      <c r="K24" s="50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Caissie, Lisa (EOL)</cp:lastModifiedBy>
  <cp:lastPrinted>2016-05-03T14:45:26Z</cp:lastPrinted>
  <dcterms:created xsi:type="dcterms:W3CDTF">2012-05-11T12:28:37Z</dcterms:created>
  <dcterms:modified xsi:type="dcterms:W3CDTF">2016-11-18T15:03:25Z</dcterms:modified>
  <cp:category/>
  <cp:version/>
  <cp:contentType/>
  <cp:contentStatus/>
</cp:coreProperties>
</file>