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Cover Sheet" sheetId="1" r:id="rId1"/>
    <sheet name="1. PVA employers " sheetId="2" r:id="rId2"/>
    <sheet name="2. employer services" sheetId="3" r:id="rId3"/>
    <sheet name="3. employers month-to-month" sheetId="4" r:id="rId4"/>
  </sheets>
  <definedNames>
    <definedName name="_xlnm.Print_Area" localSheetId="1">'1. PVA employers '!$A$1:$J$37</definedName>
    <definedName name="_xlnm.Print_Area" localSheetId="2">'2. employer services'!$A$1:$K$34</definedName>
    <definedName name="_xlnm.Print_Area" localSheetId="3">'3. employers month-to-month'!$B$1:$O$26</definedName>
    <definedName name="_xlnm.Print_Area" localSheetId="0">'Cover Sheet'!$B$1:$H$31</definedName>
    <definedName name="_xlnm.Print_Titles" localSheetId="1">'1. PVA employers '!$6:$6</definedName>
  </definedNames>
  <calcPr fullCalcOnLoad="1"/>
</workbook>
</file>

<file path=xl/sharedStrings.xml><?xml version="1.0" encoding="utf-8"?>
<sst xmlns="http://schemas.openxmlformats.org/spreadsheetml/2006/main" count="136" uniqueCount="99">
  <si>
    <t>Subsets of Employers Served</t>
  </si>
  <si>
    <t>Total Employers Served</t>
  </si>
  <si>
    <t>Actual</t>
  </si>
  <si>
    <t>% of Plan</t>
  </si>
  <si>
    <t>FY05 Plan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</si>
  <si>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</si>
  <si>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</si>
  <si>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</si>
  <si>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</si>
  <si>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</si>
  <si>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</si>
  <si>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</si>
  <si>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</si>
  <si>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</si>
  <si>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</si>
  <si>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Lower Merrimack Valley</t>
  </si>
  <si>
    <t>Metro North</t>
  </si>
  <si>
    <t>Metro South West</t>
  </si>
  <si>
    <t>North Central Mass</t>
  </si>
  <si>
    <t>North Shore</t>
  </si>
  <si>
    <t>South Coastal</t>
  </si>
  <si>
    <t>Statewide All Offices*</t>
  </si>
  <si>
    <t xml:space="preserve">*The Statewide All Offices total  is not equal to the sum of the 16 WIB counts for the following reasons:  </t>
  </si>
  <si>
    <t>%</t>
  </si>
  <si>
    <t xml:space="preserve">        Employers Listing Job Orders</t>
  </si>
  <si>
    <t>General Employer Services</t>
  </si>
  <si>
    <t>Financial Incentive Services</t>
  </si>
  <si>
    <t>Workforce Development Services</t>
  </si>
  <si>
    <t>Business Information Services</t>
  </si>
  <si>
    <t>Labor Exchange Services</t>
  </si>
  <si>
    <t>FY05 OSCCAR Employer Summary by WIB Area</t>
  </si>
  <si>
    <t>Table 2 - Employer Services</t>
  </si>
  <si>
    <t>Actual YTD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</si>
  <si>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</si>
  <si>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</si>
  <si>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</si>
  <si>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</si>
  <si>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</si>
  <si>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</si>
  <si>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</si>
  <si>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</si>
  <si>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</si>
  <si>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</si>
  <si>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</si>
  <si>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</si>
  <si>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Employers Served by Month</t>
  </si>
  <si>
    <t>New to Career Center by Month</t>
  </si>
  <si>
    <t>Employers Served Cumulative</t>
  </si>
  <si>
    <t>Table 3 - Month to Month Data</t>
  </si>
  <si>
    <t>Employers Listing Job Orders Cumulative</t>
  </si>
  <si>
    <t>Employers Listing Job Orders by Month</t>
  </si>
  <si>
    <r>
      <t>New to Career Center Cumulative</t>
    </r>
    <r>
      <rPr>
        <vertAlign val="superscript"/>
        <sz val="11"/>
        <rFont val="Times New Roman"/>
        <family val="1"/>
      </rPr>
      <t>1</t>
    </r>
  </si>
  <si>
    <r>
      <t>Repeat  Employers Cumulative</t>
    </r>
    <r>
      <rPr>
        <vertAlign val="superscript"/>
        <sz val="11"/>
        <rFont val="Times New Roman"/>
        <family val="1"/>
      </rPr>
      <t>2</t>
    </r>
  </si>
  <si>
    <r>
      <t>Repeat Employers by Month</t>
    </r>
    <r>
      <rPr>
        <vertAlign val="superscript"/>
        <sz val="11"/>
        <rFont val="Times New Roman"/>
        <family val="1"/>
      </rPr>
      <t>3</t>
    </r>
  </si>
  <si>
    <r>
      <t>2</t>
    </r>
    <r>
      <rPr>
        <i/>
        <sz val="10"/>
        <rFont val="Times New Roman"/>
        <family val="1"/>
      </rPr>
      <t>Repeat Employers Cumulative computation: Subtract New to Career Center Cumulative from Employers Served Cumulative.</t>
    </r>
  </si>
  <si>
    <t>% of Total Served</t>
  </si>
  <si>
    <t>Repeat Employers Served</t>
  </si>
  <si>
    <r>
      <t>1</t>
    </r>
    <r>
      <rPr>
        <i/>
        <sz val="10"/>
        <rFont val="Times New Roman"/>
        <family val="1"/>
      </rPr>
      <t>New to Career Center Cumulative computation: Add New to Career Center by month figure to the previous month's New to Career Center cumulative figure.</t>
    </r>
  </si>
  <si>
    <r>
      <t>3</t>
    </r>
    <r>
      <rPr>
        <i/>
        <sz val="10"/>
        <rFont val="Times New Roman"/>
        <family val="1"/>
      </rPr>
      <t>Repeat Employers by Month computation: Subtract the New to Career Center by Month from the Employers Served by Month total .</t>
    </r>
  </si>
  <si>
    <t>Year-to-Date For the Month Ending 6/30/2005</t>
  </si>
  <si>
    <t>FY05 OSCCAR* Summary by WIB Area</t>
  </si>
  <si>
    <t>Fiscal Year-to-Date for the Month Ending 6/30/05</t>
  </si>
  <si>
    <t>Rev. 7/30/2004</t>
  </si>
  <si>
    <t>* One-Stop Career Center Activity Report</t>
  </si>
  <si>
    <t>Table 2: Employer Services</t>
  </si>
  <si>
    <t>Table 3: Employers Served Month-to-Month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</si>
  <si>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</si>
  <si>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 included in the WIB counts.</t>
  </si>
  <si>
    <t>Rapid Response</t>
  </si>
  <si>
    <t xml:space="preserve">    b) Employers receiving Rapid Response services are not included in the WIB counts.</t>
  </si>
  <si>
    <t>Table 1: Planned versus Actual</t>
  </si>
  <si>
    <t xml:space="preserve">    c) Other Workforce Development Systems (CBO's, Gloucester Fishermen, some DTA offices) are not included in the WIB counts.      </t>
  </si>
  <si>
    <r>
      <t xml:space="preserve">Note: Beginning March 2005 the Alien Labor and Certification (ALC) employers and job orders </t>
    </r>
    <r>
      <rPr>
        <u val="single"/>
        <sz val="10"/>
        <rFont val="Times New Roman"/>
        <family val="1"/>
      </rPr>
      <t>are</t>
    </r>
    <r>
      <rPr>
        <sz val="10"/>
        <rFont val="Times New Roman"/>
        <family val="1"/>
      </rPr>
      <t xml:space="preserve"> included in the WIB counts.</t>
    </r>
  </si>
  <si>
    <t>*</t>
  </si>
  <si>
    <t>Rapid Response*</t>
  </si>
  <si>
    <t>Statewide All Offices**</t>
  </si>
  <si>
    <t xml:space="preserve">**The Statewide All Offices total  is not equal to the sum of the 16 WIB counts for the following reasons:  </t>
  </si>
  <si>
    <t>*Rapid Response serves employers that have announced plant closings and mass layoffs.  Planning data is not applicable.</t>
  </si>
  <si>
    <t>Table 1 - Planned versus Actual</t>
  </si>
  <si>
    <t>New to Career Center</t>
  </si>
  <si>
    <t>a</t>
  </si>
  <si>
    <t>b</t>
  </si>
  <si>
    <t>c</t>
  </si>
  <si>
    <t>d</t>
  </si>
  <si>
    <t>Repeat (b -c = d)</t>
  </si>
  <si>
    <t>Metro South/West</t>
  </si>
  <si>
    <t xml:space="preserve">    Note: Beginning March 2005 the Alien Labor and Certification (ALC) employers and job orders are included in the WIB counts.</t>
  </si>
  <si>
    <t xml:space="preserve">    c) Other Workforce Development Systems (CBO's, Gloucester Fishermen, some DTA offices) are not included in the WIB counts.     </t>
  </si>
  <si>
    <r>
      <t xml:space="preserve">   Compiled from FY05 WIB Plans,  the monthly </t>
    </r>
    <r>
      <rPr>
        <i/>
        <sz val="10"/>
        <rFont val="Times New Roman"/>
        <family val="1"/>
      </rPr>
      <t>WIB Area</t>
    </r>
    <r>
      <rPr>
        <sz val="10"/>
        <rFont val="Times New Roman"/>
        <family val="1"/>
      </rPr>
      <t xml:space="preserve"> OSCCARs,  the </t>
    </r>
    <r>
      <rPr>
        <i/>
        <sz val="10"/>
        <rFont val="Times New Roman"/>
        <family val="1"/>
      </rPr>
      <t>Statewide All Offices</t>
    </r>
    <r>
      <rPr>
        <sz val="10"/>
        <rFont val="Times New Roman"/>
        <family val="1"/>
      </rPr>
      <t xml:space="preserve"> OSCCAR and the </t>
    </r>
    <r>
      <rPr>
        <i/>
        <sz val="10"/>
        <rFont val="Times New Roman"/>
        <family val="1"/>
      </rPr>
      <t>Rapid Response</t>
    </r>
    <r>
      <rPr>
        <sz val="10"/>
        <rFont val="Times New Roman"/>
        <family val="1"/>
      </rPr>
      <t xml:space="preserve"> OSCCAR.</t>
    </r>
  </si>
  <si>
    <t>TAB 2 - EMPLOYERS</t>
  </si>
  <si>
    <t>e</t>
  </si>
  <si>
    <t>f</t>
  </si>
  <si>
    <t>g</t>
  </si>
  <si>
    <t>h</t>
  </si>
  <si>
    <t>i</t>
  </si>
  <si>
    <t>j</t>
  </si>
  <si>
    <t>k</t>
  </si>
  <si>
    <t xml:space="preserve"> EMPLOYERS</t>
  </si>
  <si>
    <t>TAB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</si>
</sst>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#,##0.0"/>
    <numFmt numFmtId="172" formatCode="m/d/yyyy"/>
    <numFmt numFmtId="173" formatCode="0.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i/>
      <u val="single"/>
      <sz val="8"/>
      <name val="Times New Roman"/>
      <family val="1"/>
    </font>
    <font>
      <sz val="14"/>
      <name val="Arial"/>
      <family val="0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9"/>
        <bgColor indexed="64"/>
      </patternFill>
    </fill>
  </fills>
  <borders count="44">
    <border>
      <left/>
      <right/>
      <top/>
      <bottom/>
      <diagonal/>
    </border>
    <border>
      <left style="thick">
        <color indexed="12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double">
        <color indexed="12"/>
      </right>
      <top style="thin"/>
      <bottom style="thick">
        <color indexed="12"/>
      </bottom>
    </border>
    <border>
      <left style="double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ck">
        <color indexed="12"/>
      </left>
      <right style="double">
        <color indexed="12"/>
      </right>
      <top style="thin"/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double"/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48"/>
      </right>
      <top style="thick">
        <color indexed="12"/>
      </top>
      <bottom style="thin"/>
    </border>
    <border>
      <left style="double">
        <color indexed="48"/>
      </left>
      <right>
        <color indexed="63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7" xfId="0" applyFont="1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5" xfId="0" applyFont="1" applyBorder="1" applyAlignment="1">
      <alignment horizontal="left" wrapText="1"/>
    </xf>
    <xf numFmtId="165" fontId="13" fillId="0" borderId="16" xfId="21" applyNumberFormat="1" applyFont="1" applyFill="1" applyBorder="1" applyAlignment="1">
      <alignment horizontal="center"/>
    </xf>
    <xf numFmtId="165" fontId="13" fillId="0" borderId="10" xfId="2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3" fontId="13" fillId="0" borderId="8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6" xfId="0" applyFont="1" applyFill="1" applyBorder="1" applyAlignment="1">
      <alignment horizontal="left" wrapText="1"/>
    </xf>
    <xf numFmtId="165" fontId="13" fillId="0" borderId="17" xfId="21" applyNumberFormat="1" applyFont="1" applyFill="1" applyBorder="1" applyAlignment="1">
      <alignment horizontal="center"/>
    </xf>
    <xf numFmtId="165" fontId="13" fillId="0" borderId="18" xfId="21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1" xfId="0" applyFont="1" applyBorder="1" applyAlignment="1">
      <alignment horizontal="left" wrapText="1"/>
    </xf>
    <xf numFmtId="0" fontId="13" fillId="0" borderId="15" xfId="0" applyFont="1" applyBorder="1" applyAlignment="1">
      <alignment horizontal="center" wrapText="1"/>
    </xf>
    <xf numFmtId="3" fontId="13" fillId="0" borderId="15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5" fillId="0" borderId="0" xfId="0" applyFont="1" applyBorder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3" fontId="13" fillId="0" borderId="17" xfId="0" applyNumberFormat="1" applyFont="1" applyFill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3" fontId="13" fillId="0" borderId="28" xfId="0" applyNumberFormat="1" applyFont="1" applyFill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165" fontId="13" fillId="0" borderId="29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indent="11"/>
    </xf>
    <xf numFmtId="0" fontId="8" fillId="0" borderId="34" xfId="0" applyFont="1" applyBorder="1" applyAlignment="1">
      <alignment/>
    </xf>
    <xf numFmtId="14" fontId="18" fillId="0" borderId="0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13" fillId="0" borderId="20" xfId="21" applyFont="1" applyBorder="1" applyAlignment="1">
      <alignment horizontal="center"/>
    </xf>
    <xf numFmtId="3" fontId="13" fillId="0" borderId="9" xfId="0" applyNumberFormat="1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14" fontId="1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6" fillId="0" borderId="4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vertical="top" wrapText="1"/>
    </xf>
    <xf numFmtId="0" fontId="0" fillId="0" borderId="22" xfId="0" applyFont="1" applyBorder="1" applyAlignment="1">
      <alignment vertical="top"/>
    </xf>
    <xf numFmtId="14" fontId="1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2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295650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tabSelected="1" workbookViewId="0" topLeftCell="B5">
      <selection activeCell="E16" sqref="E16"/>
    </sheetView>
  </sheetViews>
  <sheetFormatPr defaultColWidth="9.140625" defaultRowHeight="12.75"/>
  <cols>
    <col min="1" max="1" width="9.140625" style="3" customWidth="1"/>
    <col min="2" max="2" width="0.85546875" style="3" customWidth="1"/>
    <col min="3" max="3" width="18.7109375" style="3" customWidth="1"/>
    <col min="4" max="4" width="20.7109375" style="3" customWidth="1"/>
    <col min="5" max="5" width="63.281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421875" style="3" customWidth="1"/>
    <col min="10" max="10" width="21.421875" style="3" customWidth="1"/>
    <col min="11" max="11" width="11.57421875" style="3" customWidth="1"/>
    <col min="12" max="12" width="10.421875" style="3" customWidth="1"/>
    <col min="13" max="14" width="9.140625" style="3" customWidth="1"/>
    <col min="15" max="15" width="11.00390625" style="3" customWidth="1"/>
    <col min="16" max="16384" width="9.140625" style="3" customWidth="1"/>
  </cols>
  <sheetData>
    <row r="1" ht="13.5" thickBot="1"/>
    <row r="2" spans="2:7" ht="4.5" customHeight="1" thickBot="1" thickTop="1">
      <c r="B2" s="53"/>
      <c r="C2" s="54"/>
      <c r="D2" s="54"/>
      <c r="E2" s="54"/>
      <c r="F2" s="54"/>
      <c r="G2" s="54"/>
    </row>
    <row r="3" spans="2:7" ht="18.75" customHeight="1" thickBot="1" thickTop="1">
      <c r="B3" s="53"/>
      <c r="C3" s="55"/>
      <c r="D3" s="91"/>
      <c r="E3" s="91"/>
      <c r="F3" s="16"/>
      <c r="G3" s="54"/>
    </row>
    <row r="4" spans="2:7" ht="18.75" customHeight="1" thickBot="1" thickTop="1">
      <c r="B4" s="53"/>
      <c r="C4" s="56"/>
      <c r="D4" s="92"/>
      <c r="E4" s="92"/>
      <c r="F4" s="57"/>
      <c r="G4" s="54"/>
    </row>
    <row r="5" spans="2:7" ht="18.75" customHeight="1" thickBot="1" thickTop="1">
      <c r="B5" s="53"/>
      <c r="C5" s="56"/>
      <c r="D5" s="92"/>
      <c r="E5" s="92"/>
      <c r="F5" s="57"/>
      <c r="G5" s="54"/>
    </row>
    <row r="6" spans="2:7" ht="18.75" customHeight="1" thickBot="1" thickTop="1">
      <c r="B6" s="53"/>
      <c r="C6" s="161" t="s">
        <v>98</v>
      </c>
      <c r="D6" s="162"/>
      <c r="E6" s="162"/>
      <c r="F6" s="163"/>
      <c r="G6" s="54"/>
    </row>
    <row r="7" spans="2:7" ht="18.75" customHeight="1" thickBot="1" thickTop="1">
      <c r="B7" s="53"/>
      <c r="C7" s="56"/>
      <c r="D7" s="92"/>
      <c r="E7" s="92"/>
      <c r="F7" s="57"/>
      <c r="G7" s="54"/>
    </row>
    <row r="8" spans="2:7" ht="18.75" customHeight="1" thickBot="1" thickTop="1">
      <c r="B8" s="53"/>
      <c r="C8" s="161" t="s">
        <v>97</v>
      </c>
      <c r="D8" s="162"/>
      <c r="E8" s="162"/>
      <c r="F8" s="163"/>
      <c r="G8" s="54"/>
    </row>
    <row r="9" spans="2:7" ht="18.75" customHeight="1" thickBot="1" thickTop="1">
      <c r="B9" s="53"/>
      <c r="C9" s="56"/>
      <c r="D9" s="89"/>
      <c r="E9" s="90"/>
      <c r="F9" s="57"/>
      <c r="G9" s="54"/>
    </row>
    <row r="10" spans="2:7" ht="18.75" customHeight="1" thickBot="1" thickTop="1">
      <c r="B10" s="53"/>
      <c r="C10" s="161" t="s">
        <v>60</v>
      </c>
      <c r="D10" s="139"/>
      <c r="E10" s="139"/>
      <c r="F10" s="160"/>
      <c r="G10" s="54"/>
    </row>
    <row r="11" spans="2:7" ht="16.5" customHeight="1" thickBot="1" thickTop="1">
      <c r="B11" s="53"/>
      <c r="C11" s="161" t="s">
        <v>61</v>
      </c>
      <c r="D11" s="139"/>
      <c r="E11" s="139"/>
      <c r="F11" s="160"/>
      <c r="G11" s="54"/>
    </row>
    <row r="12" spans="2:7" ht="16.5" customHeight="1" thickBot="1" thickTop="1">
      <c r="B12" s="53"/>
      <c r="C12" s="56"/>
      <c r="D12" s="93"/>
      <c r="E12" s="94"/>
      <c r="F12" s="58"/>
      <c r="G12" s="54"/>
    </row>
    <row r="13" spans="2:7" ht="20.25" thickBot="1" thickTop="1">
      <c r="B13" s="53"/>
      <c r="C13" s="56"/>
      <c r="D13" s="95"/>
      <c r="E13" s="94"/>
      <c r="F13" s="58"/>
      <c r="G13" s="54"/>
    </row>
    <row r="14" spans="2:20" ht="20.25" thickBot="1" thickTop="1">
      <c r="B14" s="53"/>
      <c r="C14" s="56"/>
      <c r="D14" s="92"/>
      <c r="E14" s="96" t="s">
        <v>70</v>
      </c>
      <c r="F14" s="57"/>
      <c r="G14" s="54"/>
      <c r="S14" s="8"/>
      <c r="T14" s="8"/>
    </row>
    <row r="15" spans="2:7" ht="20.25" thickBot="1" thickTop="1">
      <c r="B15" s="53"/>
      <c r="C15" s="56"/>
      <c r="D15" s="97"/>
      <c r="E15" s="92"/>
      <c r="F15" s="57"/>
      <c r="G15" s="54"/>
    </row>
    <row r="16" spans="2:7" ht="20.25" thickBot="1" thickTop="1">
      <c r="B16" s="53"/>
      <c r="C16" s="56"/>
      <c r="D16" s="92"/>
      <c r="E16" s="96" t="s">
        <v>64</v>
      </c>
      <c r="F16" s="57"/>
      <c r="G16" s="54"/>
    </row>
    <row r="17" spans="2:7" ht="20.25" thickBot="1" thickTop="1">
      <c r="B17" s="53"/>
      <c r="C17" s="56"/>
      <c r="D17" s="92"/>
      <c r="E17" s="96"/>
      <c r="F17" s="57"/>
      <c r="G17" s="54"/>
    </row>
    <row r="18" spans="2:7" ht="20.25" thickBot="1" thickTop="1">
      <c r="B18" s="53"/>
      <c r="C18" s="56"/>
      <c r="D18" s="98"/>
      <c r="E18" s="96" t="s">
        <v>65</v>
      </c>
      <c r="F18" s="57"/>
      <c r="G18" s="54"/>
    </row>
    <row r="19" spans="2:7" ht="20.25" thickBot="1" thickTop="1">
      <c r="B19" s="53"/>
      <c r="C19" s="56"/>
      <c r="D19" s="98"/>
      <c r="E19" s="96"/>
      <c r="F19" s="57"/>
      <c r="G19" s="54"/>
    </row>
    <row r="20" spans="2:7" ht="20.25" thickBot="1" thickTop="1">
      <c r="B20" s="53"/>
      <c r="C20" s="56"/>
      <c r="D20" s="98"/>
      <c r="E20" s="96"/>
      <c r="F20" s="57"/>
      <c r="G20" s="54"/>
    </row>
    <row r="21" spans="2:7" ht="20.25" thickBot="1" thickTop="1">
      <c r="B21" s="53"/>
      <c r="C21" s="56"/>
      <c r="D21" s="98"/>
      <c r="E21" s="96"/>
      <c r="F21" s="57"/>
      <c r="G21" s="54"/>
    </row>
    <row r="22" spans="2:7" ht="20.25" thickBot="1" thickTop="1">
      <c r="B22" s="53"/>
      <c r="C22" s="56"/>
      <c r="D22" s="98"/>
      <c r="E22" s="96"/>
      <c r="F22" s="57"/>
      <c r="G22" s="54"/>
    </row>
    <row r="23" spans="2:7" ht="20.25" thickBot="1" thickTop="1">
      <c r="B23" s="53"/>
      <c r="C23" s="56"/>
      <c r="D23" s="98"/>
      <c r="E23" s="15"/>
      <c r="F23" s="57"/>
      <c r="G23" s="54"/>
    </row>
    <row r="24" spans="2:7" ht="20.25" thickBot="1" thickTop="1">
      <c r="B24" s="53"/>
      <c r="C24" s="56"/>
      <c r="D24" s="98"/>
      <c r="E24" s="92"/>
      <c r="F24" s="57"/>
      <c r="G24" s="54"/>
    </row>
    <row r="25" spans="2:7" ht="20.25" thickBot="1" thickTop="1">
      <c r="B25" s="53"/>
      <c r="C25" s="56"/>
      <c r="D25" s="92"/>
      <c r="E25" s="99"/>
      <c r="F25" s="57"/>
      <c r="G25" s="54"/>
    </row>
    <row r="26" spans="2:7" ht="20.25" thickBot="1" thickTop="1">
      <c r="B26" s="53"/>
      <c r="C26" s="59"/>
      <c r="D26" s="92"/>
      <c r="E26" s="99"/>
      <c r="F26" s="57"/>
      <c r="G26" s="54"/>
    </row>
    <row r="27" spans="2:7" ht="20.25" thickBot="1" thickTop="1">
      <c r="B27" s="53"/>
      <c r="C27" s="61"/>
      <c r="D27" s="100"/>
      <c r="E27" s="100"/>
      <c r="F27" s="62"/>
      <c r="G27" s="54"/>
    </row>
    <row r="28" spans="2:7" ht="4.5" customHeight="1" thickTop="1">
      <c r="B28" s="53"/>
      <c r="C28" s="54" t="s">
        <v>62</v>
      </c>
      <c r="D28" s="54"/>
      <c r="E28" s="54"/>
      <c r="F28" s="54"/>
      <c r="G28" s="54"/>
    </row>
    <row r="29" s="60" customFormat="1" ht="12.75" customHeight="1">
      <c r="C29" s="63" t="s">
        <v>63</v>
      </c>
    </row>
    <row r="30" spans="1:9" ht="12.75" customHeight="1">
      <c r="A30" s="60"/>
      <c r="B30" s="60"/>
      <c r="C30" s="60" t="s">
        <v>88</v>
      </c>
      <c r="D30" s="60"/>
      <c r="E30" s="60"/>
      <c r="F30" s="60"/>
      <c r="G30" s="60"/>
      <c r="H30" s="60"/>
      <c r="I30" s="60"/>
    </row>
    <row r="31" spans="1:9" ht="12.75">
      <c r="A31" s="60"/>
      <c r="B31" s="60"/>
      <c r="C31" s="60"/>
      <c r="D31" s="60"/>
      <c r="E31" s="60"/>
      <c r="F31" s="101">
        <v>38572</v>
      </c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</sheetData>
  <mergeCells count="4">
    <mergeCell ref="C6:F6"/>
    <mergeCell ref="C8:F8"/>
    <mergeCell ref="C10:F10"/>
    <mergeCell ref="C11:F11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J1"/>
    </sheetView>
  </sheetViews>
  <sheetFormatPr defaultColWidth="9.140625" defaultRowHeight="12.75"/>
  <cols>
    <col min="1" max="1" width="31.421875" style="3" customWidth="1"/>
    <col min="2" max="2" width="8.28125" style="3" customWidth="1"/>
    <col min="3" max="7" width="7.7109375" style="3" customWidth="1"/>
    <col min="8" max="8" width="7.421875" style="3" customWidth="1"/>
    <col min="9" max="9" width="7.140625" style="3" customWidth="1"/>
    <col min="10" max="10" width="7.7109375" style="3" customWidth="1"/>
    <col min="11" max="11" width="16.7109375" style="3" customWidth="1"/>
    <col min="12" max="12" width="0.2890625" style="3" hidden="1" customWidth="1"/>
    <col min="13" max="16384" width="9.140625" style="3" customWidth="1"/>
  </cols>
  <sheetData>
    <row r="1" spans="1:10" ht="18.75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2" s="78" customFormat="1" ht="18.75" customHeight="1">
      <c r="A2" s="141" t="s">
        <v>30</v>
      </c>
      <c r="B2" s="142"/>
      <c r="C2" s="142"/>
      <c r="D2" s="142"/>
      <c r="E2" s="142"/>
      <c r="F2" s="142"/>
      <c r="G2" s="142"/>
      <c r="H2" s="142"/>
      <c r="I2" s="142"/>
      <c r="J2" s="142"/>
      <c r="K2" s="4"/>
      <c r="L2" s="77"/>
    </row>
    <row r="3" spans="1:12" s="78" customFormat="1" ht="16.5" customHeight="1">
      <c r="A3" s="141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4"/>
      <c r="L3" s="77"/>
    </row>
    <row r="4" spans="1:12" ht="12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s="78" customFormat="1" ht="18.75">
      <c r="A5" s="143" t="s">
        <v>78</v>
      </c>
      <c r="B5" s="144"/>
      <c r="C5" s="144"/>
      <c r="D5" s="144"/>
      <c r="E5" s="144"/>
      <c r="F5" s="144"/>
      <c r="G5" s="144"/>
      <c r="H5" s="144"/>
      <c r="I5" s="144"/>
      <c r="J5" s="144"/>
      <c r="K5" s="79"/>
      <c r="L5" s="79"/>
    </row>
    <row r="6" s="80" customFormat="1" ht="6" customHeight="1" thickBot="1"/>
    <row r="7" spans="1:10" ht="13.5" customHeight="1" thickTop="1">
      <c r="A7" s="87"/>
      <c r="B7" s="121"/>
      <c r="C7" s="122"/>
      <c r="D7" s="123"/>
      <c r="E7" s="124" t="s">
        <v>0</v>
      </c>
      <c r="F7" s="121"/>
      <c r="G7" s="121"/>
      <c r="H7" s="121"/>
      <c r="I7" s="121"/>
      <c r="J7" s="102"/>
    </row>
    <row r="8" spans="1:10" ht="11.25" customHeight="1">
      <c r="A8" s="83" t="s">
        <v>80</v>
      </c>
      <c r="B8" s="132" t="s">
        <v>81</v>
      </c>
      <c r="C8" s="128"/>
      <c r="D8" s="129"/>
      <c r="E8" s="127" t="s">
        <v>82</v>
      </c>
      <c r="F8" s="128"/>
      <c r="G8" s="129"/>
      <c r="H8" s="133" t="s">
        <v>83</v>
      </c>
      <c r="I8" s="128"/>
      <c r="J8" s="134"/>
    </row>
    <row r="9" spans="1:14" ht="16.5" customHeight="1">
      <c r="A9" s="84"/>
      <c r="B9" s="135" t="s">
        <v>1</v>
      </c>
      <c r="C9" s="136"/>
      <c r="D9" s="137"/>
      <c r="E9" s="130" t="s">
        <v>79</v>
      </c>
      <c r="F9" s="131"/>
      <c r="G9" s="120"/>
      <c r="H9" s="147" t="s">
        <v>84</v>
      </c>
      <c r="I9" s="148"/>
      <c r="J9" s="149"/>
      <c r="M9" s="8"/>
      <c r="N9" s="8"/>
    </row>
    <row r="10" spans="1:14" ht="25.5">
      <c r="A10" s="84"/>
      <c r="B10" s="9" t="s">
        <v>4</v>
      </c>
      <c r="C10" s="9" t="s">
        <v>2</v>
      </c>
      <c r="D10" s="10" t="s">
        <v>3</v>
      </c>
      <c r="E10" s="20" t="s">
        <v>4</v>
      </c>
      <c r="F10" s="21" t="s">
        <v>32</v>
      </c>
      <c r="G10" s="10" t="s">
        <v>3</v>
      </c>
      <c r="H10" s="7" t="s">
        <v>4</v>
      </c>
      <c r="I10" s="9" t="s">
        <v>32</v>
      </c>
      <c r="J10" s="11" t="s">
        <v>3</v>
      </c>
      <c r="M10" s="8"/>
      <c r="N10" s="8"/>
    </row>
    <row r="11" spans="1:10" ht="15" customHeight="1">
      <c r="A11" s="85" t="s">
        <v>5</v>
      </c>
      <c r="B11" s="81">
        <v>280</v>
      </c>
      <c r="C11" s="35">
        <v>394</v>
      </c>
      <c r="D11" s="69">
        <f aca="true" t="shared" si="0" ref="D11:D26">+C11/B11</f>
        <v>1.4071428571428573</v>
      </c>
      <c r="E11" s="70">
        <v>195</v>
      </c>
      <c r="F11" s="35">
        <v>206</v>
      </c>
      <c r="G11" s="69">
        <f aca="true" t="shared" si="1" ref="G11:G26">+F11/E11</f>
        <v>1.0564102564102564</v>
      </c>
      <c r="H11" s="68">
        <v>85</v>
      </c>
      <c r="I11" s="35">
        <f>SUM(C11-F11)</f>
        <v>188</v>
      </c>
      <c r="J11" s="71">
        <f aca="true" t="shared" si="2" ref="J11:J26">+I11/H11</f>
        <v>2.211764705882353</v>
      </c>
    </row>
    <row r="12" spans="1:10" ht="15" customHeight="1">
      <c r="A12" s="85" t="s">
        <v>6</v>
      </c>
      <c r="B12" s="81">
        <v>600</v>
      </c>
      <c r="C12" s="35">
        <v>863</v>
      </c>
      <c r="D12" s="69">
        <f t="shared" si="0"/>
        <v>1.4383333333333332</v>
      </c>
      <c r="E12" s="70">
        <v>310</v>
      </c>
      <c r="F12" s="35">
        <v>418</v>
      </c>
      <c r="G12" s="69">
        <f t="shared" si="1"/>
        <v>1.3483870967741935</v>
      </c>
      <c r="H12" s="68">
        <v>75</v>
      </c>
      <c r="I12" s="35">
        <f aca="true" t="shared" si="3" ref="I12:I28">SUM(C12-F12)</f>
        <v>445</v>
      </c>
      <c r="J12" s="71">
        <f t="shared" si="2"/>
        <v>5.933333333333334</v>
      </c>
    </row>
    <row r="13" spans="1:10" ht="15" customHeight="1">
      <c r="A13" s="85" t="s">
        <v>7</v>
      </c>
      <c r="B13" s="81">
        <v>900</v>
      </c>
      <c r="C13" s="35">
        <v>900</v>
      </c>
      <c r="D13" s="69">
        <f t="shared" si="0"/>
        <v>1</v>
      </c>
      <c r="E13" s="70">
        <v>450</v>
      </c>
      <c r="F13" s="35">
        <v>171</v>
      </c>
      <c r="G13" s="69">
        <f t="shared" si="1"/>
        <v>0.38</v>
      </c>
      <c r="H13" s="68">
        <v>300</v>
      </c>
      <c r="I13" s="35">
        <f t="shared" si="3"/>
        <v>729</v>
      </c>
      <c r="J13" s="71">
        <f t="shared" si="2"/>
        <v>2.43</v>
      </c>
    </row>
    <row r="14" spans="1:10" ht="15" customHeight="1">
      <c r="A14" s="85" t="s">
        <v>8</v>
      </c>
      <c r="B14" s="81">
        <v>450</v>
      </c>
      <c r="C14" s="35">
        <v>465</v>
      </c>
      <c r="D14" s="69">
        <f t="shared" si="0"/>
        <v>1.0333333333333334</v>
      </c>
      <c r="E14" s="70">
        <v>200</v>
      </c>
      <c r="F14" s="35">
        <v>233</v>
      </c>
      <c r="G14" s="69">
        <f t="shared" si="1"/>
        <v>1.165</v>
      </c>
      <c r="H14" s="68">
        <v>110</v>
      </c>
      <c r="I14" s="35">
        <f t="shared" si="3"/>
        <v>232</v>
      </c>
      <c r="J14" s="71">
        <f t="shared" si="2"/>
        <v>2.109090909090909</v>
      </c>
    </row>
    <row r="15" spans="1:10" ht="15" customHeight="1">
      <c r="A15" s="85" t="s">
        <v>9</v>
      </c>
      <c r="B15" s="81">
        <v>350</v>
      </c>
      <c r="C15" s="35">
        <v>529</v>
      </c>
      <c r="D15" s="69">
        <f t="shared" si="0"/>
        <v>1.5114285714285713</v>
      </c>
      <c r="E15" s="70">
        <v>250</v>
      </c>
      <c r="F15" s="35">
        <v>279</v>
      </c>
      <c r="G15" s="69">
        <f t="shared" si="1"/>
        <v>1.116</v>
      </c>
      <c r="H15" s="68">
        <v>100</v>
      </c>
      <c r="I15" s="35">
        <f t="shared" si="3"/>
        <v>250</v>
      </c>
      <c r="J15" s="71">
        <f t="shared" si="2"/>
        <v>2.5</v>
      </c>
    </row>
    <row r="16" spans="1:10" ht="15" customHeight="1">
      <c r="A16" s="85" t="s">
        <v>10</v>
      </c>
      <c r="B16" s="81">
        <v>1000</v>
      </c>
      <c r="C16" s="35">
        <v>1472</v>
      </c>
      <c r="D16" s="69">
        <f t="shared" si="0"/>
        <v>1.472</v>
      </c>
      <c r="E16" s="70">
        <v>250</v>
      </c>
      <c r="F16" s="35">
        <v>875</v>
      </c>
      <c r="G16" s="69">
        <f t="shared" si="1"/>
        <v>3.5</v>
      </c>
      <c r="H16" s="68">
        <v>750</v>
      </c>
      <c r="I16" s="35">
        <f t="shared" si="3"/>
        <v>597</v>
      </c>
      <c r="J16" s="71">
        <f t="shared" si="2"/>
        <v>0.796</v>
      </c>
    </row>
    <row r="17" spans="1:10" ht="15" customHeight="1">
      <c r="A17" s="85" t="s">
        <v>11</v>
      </c>
      <c r="B17" s="81">
        <v>875</v>
      </c>
      <c r="C17" s="35">
        <v>1034</v>
      </c>
      <c r="D17" s="69">
        <f t="shared" si="0"/>
        <v>1.1817142857142857</v>
      </c>
      <c r="E17" s="70">
        <v>380</v>
      </c>
      <c r="F17" s="35">
        <v>334</v>
      </c>
      <c r="G17" s="69">
        <f t="shared" si="1"/>
        <v>0.8789473684210526</v>
      </c>
      <c r="H17" s="68">
        <v>450</v>
      </c>
      <c r="I17" s="35">
        <f t="shared" si="3"/>
        <v>700</v>
      </c>
      <c r="J17" s="71">
        <f t="shared" si="2"/>
        <v>1.5555555555555556</v>
      </c>
    </row>
    <row r="18" spans="1:10" ht="15" customHeight="1">
      <c r="A18" s="85" t="s">
        <v>12</v>
      </c>
      <c r="B18" s="81">
        <v>400</v>
      </c>
      <c r="C18" s="35">
        <v>461</v>
      </c>
      <c r="D18" s="69">
        <f t="shared" si="0"/>
        <v>1.1525</v>
      </c>
      <c r="E18" s="70">
        <v>360</v>
      </c>
      <c r="F18" s="35">
        <v>283</v>
      </c>
      <c r="G18" s="69">
        <f t="shared" si="1"/>
        <v>0.7861111111111111</v>
      </c>
      <c r="H18" s="68">
        <v>200</v>
      </c>
      <c r="I18" s="35">
        <f t="shared" si="3"/>
        <v>178</v>
      </c>
      <c r="J18" s="71">
        <f t="shared" si="2"/>
        <v>0.89</v>
      </c>
    </row>
    <row r="19" spans="1:10" ht="15" customHeight="1">
      <c r="A19" s="85" t="s">
        <v>13</v>
      </c>
      <c r="B19" s="81">
        <v>700</v>
      </c>
      <c r="C19" s="35">
        <v>551</v>
      </c>
      <c r="D19" s="69">
        <f t="shared" si="0"/>
        <v>0.7871428571428571</v>
      </c>
      <c r="E19" s="70">
        <v>400</v>
      </c>
      <c r="F19" s="35">
        <v>316</v>
      </c>
      <c r="G19" s="69">
        <f t="shared" si="1"/>
        <v>0.79</v>
      </c>
      <c r="H19" s="68">
        <v>200</v>
      </c>
      <c r="I19" s="35">
        <f t="shared" si="3"/>
        <v>235</v>
      </c>
      <c r="J19" s="71">
        <f t="shared" si="2"/>
        <v>1.175</v>
      </c>
    </row>
    <row r="20" spans="1:10" ht="15" customHeight="1">
      <c r="A20" s="85" t="s">
        <v>14</v>
      </c>
      <c r="B20" s="81">
        <v>930</v>
      </c>
      <c r="C20" s="35">
        <v>1642</v>
      </c>
      <c r="D20" s="69">
        <f t="shared" si="0"/>
        <v>1.7655913978494624</v>
      </c>
      <c r="E20" s="70">
        <v>680</v>
      </c>
      <c r="F20" s="35">
        <v>813</v>
      </c>
      <c r="G20" s="69">
        <f t="shared" si="1"/>
        <v>1.1955882352941176</v>
      </c>
      <c r="H20" s="68">
        <v>250</v>
      </c>
      <c r="I20" s="35">
        <f t="shared" si="3"/>
        <v>829</v>
      </c>
      <c r="J20" s="71">
        <f t="shared" si="2"/>
        <v>3.316</v>
      </c>
    </row>
    <row r="21" spans="1:10" ht="15" customHeight="1">
      <c r="A21" s="85" t="s">
        <v>15</v>
      </c>
      <c r="B21" s="81">
        <v>819</v>
      </c>
      <c r="C21" s="35">
        <v>1571</v>
      </c>
      <c r="D21" s="69">
        <f t="shared" si="0"/>
        <v>1.9181929181929183</v>
      </c>
      <c r="E21" s="70">
        <v>403</v>
      </c>
      <c r="F21" s="35">
        <v>1374</v>
      </c>
      <c r="G21" s="69">
        <f t="shared" si="1"/>
        <v>3.4094292803970223</v>
      </c>
      <c r="H21" s="68">
        <v>416</v>
      </c>
      <c r="I21" s="35">
        <f t="shared" si="3"/>
        <v>197</v>
      </c>
      <c r="J21" s="71">
        <f t="shared" si="2"/>
        <v>0.4735576923076923</v>
      </c>
    </row>
    <row r="22" spans="1:10" ht="15" customHeight="1">
      <c r="A22" s="85" t="s">
        <v>16</v>
      </c>
      <c r="B22" s="81">
        <v>1600</v>
      </c>
      <c r="C22" s="35">
        <v>1325</v>
      </c>
      <c r="D22" s="69">
        <f t="shared" si="0"/>
        <v>0.828125</v>
      </c>
      <c r="E22" s="70">
        <v>1240</v>
      </c>
      <c r="F22" s="35">
        <v>728</v>
      </c>
      <c r="G22" s="69">
        <f t="shared" si="1"/>
        <v>0.5870967741935483</v>
      </c>
      <c r="H22" s="68">
        <v>250</v>
      </c>
      <c r="I22" s="35">
        <f t="shared" si="3"/>
        <v>597</v>
      </c>
      <c r="J22" s="71">
        <f t="shared" si="2"/>
        <v>2.388</v>
      </c>
    </row>
    <row r="23" spans="1:10" ht="15" customHeight="1">
      <c r="A23" s="85" t="s">
        <v>85</v>
      </c>
      <c r="B23" s="81">
        <v>550</v>
      </c>
      <c r="C23" s="35">
        <v>701</v>
      </c>
      <c r="D23" s="69">
        <f t="shared" si="0"/>
        <v>1.2745454545454546</v>
      </c>
      <c r="E23" s="70">
        <v>357</v>
      </c>
      <c r="F23" s="35">
        <v>578</v>
      </c>
      <c r="G23" s="69">
        <f t="shared" si="1"/>
        <v>1.619047619047619</v>
      </c>
      <c r="H23" s="68">
        <v>50</v>
      </c>
      <c r="I23" s="35">
        <f t="shared" si="3"/>
        <v>123</v>
      </c>
      <c r="J23" s="71">
        <f t="shared" si="2"/>
        <v>2.46</v>
      </c>
    </row>
    <row r="24" spans="1:10" ht="15" customHeight="1">
      <c r="A24" s="85" t="s">
        <v>18</v>
      </c>
      <c r="B24" s="81">
        <v>400</v>
      </c>
      <c r="C24" s="35">
        <v>478</v>
      </c>
      <c r="D24" s="69">
        <f t="shared" si="0"/>
        <v>1.195</v>
      </c>
      <c r="E24" s="70">
        <v>100</v>
      </c>
      <c r="F24" s="35">
        <v>268</v>
      </c>
      <c r="G24" s="69">
        <f t="shared" si="1"/>
        <v>2.68</v>
      </c>
      <c r="H24" s="68">
        <v>299</v>
      </c>
      <c r="I24" s="35">
        <f t="shared" si="3"/>
        <v>210</v>
      </c>
      <c r="J24" s="71">
        <f t="shared" si="2"/>
        <v>0.7023411371237458</v>
      </c>
    </row>
    <row r="25" spans="1:10" ht="15" customHeight="1">
      <c r="A25" s="85" t="s">
        <v>19</v>
      </c>
      <c r="B25" s="81">
        <v>1144</v>
      </c>
      <c r="C25" s="35">
        <v>635</v>
      </c>
      <c r="D25" s="69">
        <f t="shared" si="0"/>
        <v>0.5550699300699301</v>
      </c>
      <c r="E25" s="70">
        <v>402</v>
      </c>
      <c r="F25" s="35">
        <v>428</v>
      </c>
      <c r="G25" s="69">
        <f t="shared" si="1"/>
        <v>1.064676616915423</v>
      </c>
      <c r="H25" s="68">
        <v>1260</v>
      </c>
      <c r="I25" s="35">
        <f t="shared" si="3"/>
        <v>207</v>
      </c>
      <c r="J25" s="71">
        <f t="shared" si="2"/>
        <v>0.16428571428571428</v>
      </c>
    </row>
    <row r="26" spans="1:10" ht="15" customHeight="1">
      <c r="A26" s="85" t="s">
        <v>20</v>
      </c>
      <c r="B26" s="81">
        <v>575</v>
      </c>
      <c r="C26" s="35">
        <v>549</v>
      </c>
      <c r="D26" s="69">
        <f t="shared" si="0"/>
        <v>0.9547826086956521</v>
      </c>
      <c r="E26" s="70">
        <v>210</v>
      </c>
      <c r="F26" s="35">
        <v>331</v>
      </c>
      <c r="G26" s="69">
        <f t="shared" si="1"/>
        <v>1.5761904761904761</v>
      </c>
      <c r="H26" s="68">
        <v>170</v>
      </c>
      <c r="I26" s="35">
        <f t="shared" si="3"/>
        <v>218</v>
      </c>
      <c r="J26" s="71">
        <f t="shared" si="2"/>
        <v>1.2823529411764707</v>
      </c>
    </row>
    <row r="27" spans="1:10" ht="15" customHeight="1">
      <c r="A27" s="85"/>
      <c r="B27" s="81"/>
      <c r="C27" s="35"/>
      <c r="D27" s="69"/>
      <c r="E27" s="70"/>
      <c r="F27" s="35"/>
      <c r="G27" s="69"/>
      <c r="H27" s="68"/>
      <c r="I27" s="35"/>
      <c r="J27" s="71"/>
    </row>
    <row r="28" spans="1:10" ht="15" customHeight="1">
      <c r="A28" s="85" t="s">
        <v>74</v>
      </c>
      <c r="B28" s="81" t="s">
        <v>73</v>
      </c>
      <c r="C28" s="35">
        <v>404</v>
      </c>
      <c r="D28" s="69" t="s">
        <v>73</v>
      </c>
      <c r="E28" s="70" t="s">
        <v>73</v>
      </c>
      <c r="F28" s="35">
        <v>307</v>
      </c>
      <c r="G28" s="69" t="s">
        <v>73</v>
      </c>
      <c r="H28" s="68" t="s">
        <v>73</v>
      </c>
      <c r="I28" s="35">
        <f t="shared" si="3"/>
        <v>97</v>
      </c>
      <c r="J28" s="71" t="s">
        <v>73</v>
      </c>
    </row>
    <row r="29" spans="1:10" ht="15" customHeight="1">
      <c r="A29" s="85"/>
      <c r="B29" s="81"/>
      <c r="C29" s="35"/>
      <c r="D29" s="69"/>
      <c r="E29" s="70"/>
      <c r="F29" s="35"/>
      <c r="G29" s="69"/>
      <c r="H29" s="68"/>
      <c r="I29" s="35"/>
      <c r="J29" s="71"/>
    </row>
    <row r="30" spans="1:10" ht="15" customHeight="1" thickBot="1">
      <c r="A30" s="86" t="s">
        <v>75</v>
      </c>
      <c r="B30" s="82">
        <f>SUM(B11:B29)</f>
        <v>11573</v>
      </c>
      <c r="C30" s="72">
        <v>12286</v>
      </c>
      <c r="D30" s="73">
        <f>+C30/B30</f>
        <v>1.061608917307526</v>
      </c>
      <c r="E30" s="74">
        <v>6187</v>
      </c>
      <c r="F30" s="72">
        <v>7832</v>
      </c>
      <c r="G30" s="73">
        <f>+F30/E30</f>
        <v>1.2658800711168579</v>
      </c>
      <c r="H30" s="75">
        <f>SUM(H11:H26)</f>
        <v>4965</v>
      </c>
      <c r="I30" s="72">
        <f>SUM(C30-F30)</f>
        <v>4454</v>
      </c>
      <c r="J30" s="76">
        <f>+I30/H30</f>
        <v>0.897079556898288</v>
      </c>
    </row>
    <row r="31" spans="1:10" ht="13.5" thickTop="1">
      <c r="A31" s="60" t="s">
        <v>77</v>
      </c>
      <c r="B31" s="65"/>
      <c r="C31" s="66"/>
      <c r="D31" s="67"/>
      <c r="E31" s="66"/>
      <c r="F31" s="66"/>
      <c r="G31" s="67"/>
      <c r="H31" s="65"/>
      <c r="I31" s="66"/>
      <c r="J31" s="67"/>
    </row>
    <row r="32" spans="1:12" ht="13.5" customHeight="1">
      <c r="A32" s="3" t="s">
        <v>76</v>
      </c>
      <c r="C32"/>
      <c r="D32"/>
      <c r="E32"/>
      <c r="F32"/>
      <c r="G32"/>
      <c r="H32"/>
      <c r="I32"/>
      <c r="J32"/>
      <c r="K32"/>
      <c r="L32"/>
    </row>
    <row r="33" spans="1:12" ht="12.75">
      <c r="A33" s="145" t="s">
        <v>66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52"/>
      <c r="L33" s="52"/>
    </row>
    <row r="34" spans="1:12" ht="12.75">
      <c r="A34" s="138" t="s">
        <v>67</v>
      </c>
      <c r="B34" s="139"/>
      <c r="C34" s="139"/>
      <c r="D34" s="139"/>
      <c r="E34" s="139"/>
      <c r="F34" s="139"/>
      <c r="G34" s="139"/>
      <c r="H34" s="139"/>
      <c r="I34" s="139"/>
      <c r="J34" s="139"/>
      <c r="K34" s="52"/>
      <c r="L34" s="52"/>
    </row>
    <row r="35" spans="1:12" ht="12.75">
      <c r="A35" s="140" t="s">
        <v>71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64"/>
      <c r="L35" s="64"/>
    </row>
    <row r="36" spans="1:12" ht="12.75">
      <c r="A36" s="138" t="s">
        <v>72</v>
      </c>
      <c r="B36" s="139"/>
      <c r="C36" s="139"/>
      <c r="D36" s="139"/>
      <c r="E36" s="139"/>
      <c r="F36" s="139"/>
      <c r="G36" s="139"/>
      <c r="H36" s="139"/>
      <c r="I36" s="139"/>
      <c r="J36" s="139"/>
      <c r="K36" s="64"/>
      <c r="L36" s="64"/>
    </row>
    <row r="37" spans="7:10" ht="12.75">
      <c r="G37" s="125">
        <v>38572</v>
      </c>
      <c r="H37" s="126"/>
      <c r="I37" s="126"/>
      <c r="J37" s="126"/>
    </row>
  </sheetData>
  <mergeCells count="17">
    <mergeCell ref="A35:J35"/>
    <mergeCell ref="A3:J3"/>
    <mergeCell ref="A1:J1"/>
    <mergeCell ref="A5:J5"/>
    <mergeCell ref="A33:J33"/>
    <mergeCell ref="H9:J9"/>
    <mergeCell ref="A2:J2"/>
    <mergeCell ref="G37:J37"/>
    <mergeCell ref="E8:G8"/>
    <mergeCell ref="E9:G9"/>
    <mergeCell ref="B7:D7"/>
    <mergeCell ref="E7:J7"/>
    <mergeCell ref="B8:D8"/>
    <mergeCell ref="H8:J8"/>
    <mergeCell ref="B9:D9"/>
    <mergeCell ref="A34:J34"/>
    <mergeCell ref="A36:J36"/>
  </mergeCells>
  <printOptions horizontalCentered="1" verticalCentered="1"/>
  <pageMargins left="1" right="1" top="0.4" bottom="0.4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G42" sqref="G42"/>
    </sheetView>
  </sheetViews>
  <sheetFormatPr defaultColWidth="9.140625" defaultRowHeight="12.75"/>
  <cols>
    <col min="1" max="1" width="21.421875" style="3" customWidth="1"/>
    <col min="2" max="2" width="10.00390625" style="3" customWidth="1"/>
    <col min="3" max="3" width="9.00390625" style="3" customWidth="1"/>
    <col min="4" max="4" width="6.57421875" style="3" customWidth="1"/>
    <col min="5" max="5" width="11.00390625" style="3" customWidth="1"/>
    <col min="6" max="6" width="4.8515625" style="3" customWidth="1"/>
    <col min="7" max="7" width="10.28125" style="3" customWidth="1"/>
    <col min="8" max="8" width="10.140625" style="3" customWidth="1"/>
    <col min="9" max="9" width="11.421875" style="3" customWidth="1"/>
    <col min="10" max="10" width="10.28125" style="3" customWidth="1"/>
    <col min="11" max="11" width="11.421875" style="3" customWidth="1"/>
    <col min="12" max="16384" width="9.140625" style="3" customWidth="1"/>
  </cols>
  <sheetData>
    <row r="1" spans="1:17" ht="17.25" customHeight="1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52"/>
      <c r="L1" s="5"/>
      <c r="M1" s="5"/>
      <c r="N1" s="5"/>
      <c r="O1" s="5"/>
      <c r="P1" s="5"/>
      <c r="Q1" s="5"/>
    </row>
    <row r="2" spans="1:17" ht="16.5" customHeight="1">
      <c r="A2" s="141" t="s">
        <v>30</v>
      </c>
      <c r="B2" s="142"/>
      <c r="C2" s="142"/>
      <c r="D2" s="142"/>
      <c r="E2" s="142"/>
      <c r="F2" s="142"/>
      <c r="G2" s="142"/>
      <c r="H2" s="142"/>
      <c r="I2" s="142"/>
      <c r="J2" s="142"/>
      <c r="K2" s="152"/>
      <c r="L2" s="5"/>
      <c r="M2" s="5"/>
      <c r="N2" s="5"/>
      <c r="O2" s="5"/>
      <c r="P2" s="5"/>
      <c r="Q2" s="5"/>
    </row>
    <row r="3" spans="1:17" ht="15.75">
      <c r="A3" s="141" t="s">
        <v>59</v>
      </c>
      <c r="B3" s="142"/>
      <c r="C3" s="142"/>
      <c r="D3" s="142"/>
      <c r="E3" s="142"/>
      <c r="F3" s="142"/>
      <c r="G3" s="142"/>
      <c r="H3" s="142"/>
      <c r="I3" s="142"/>
      <c r="J3" s="142"/>
      <c r="K3" s="152"/>
      <c r="L3" s="5"/>
      <c r="M3" s="5"/>
      <c r="N3" s="5"/>
      <c r="O3" s="5"/>
      <c r="P3" s="5"/>
      <c r="Q3" s="5"/>
    </row>
    <row r="4" spans="1:17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</row>
    <row r="5" spans="1:11" ht="18.75">
      <c r="A5" s="143" t="s">
        <v>31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ht="6" customHeight="1" thickBot="1"/>
    <row r="7" spans="1:11" ht="13.5" thickTop="1">
      <c r="A7" s="103" t="s">
        <v>80</v>
      </c>
      <c r="B7" s="104" t="s">
        <v>81</v>
      </c>
      <c r="C7" s="104" t="s">
        <v>82</v>
      </c>
      <c r="D7" s="105" t="s">
        <v>83</v>
      </c>
      <c r="E7" s="106" t="s">
        <v>90</v>
      </c>
      <c r="F7" s="105" t="s">
        <v>91</v>
      </c>
      <c r="G7" s="106" t="s">
        <v>92</v>
      </c>
      <c r="H7" s="104" t="s">
        <v>93</v>
      </c>
      <c r="I7" s="104" t="s">
        <v>94</v>
      </c>
      <c r="J7" s="104" t="s">
        <v>95</v>
      </c>
      <c r="K7" s="107" t="s">
        <v>96</v>
      </c>
    </row>
    <row r="8" spans="1:11" ht="51">
      <c r="A8" s="6"/>
      <c r="B8" s="17" t="s">
        <v>1</v>
      </c>
      <c r="C8" s="17" t="s">
        <v>56</v>
      </c>
      <c r="D8" s="51" t="s">
        <v>55</v>
      </c>
      <c r="E8" s="18" t="s">
        <v>24</v>
      </c>
      <c r="F8" s="51" t="s">
        <v>23</v>
      </c>
      <c r="G8" s="18" t="s">
        <v>25</v>
      </c>
      <c r="H8" s="17" t="s">
        <v>26</v>
      </c>
      <c r="I8" s="17" t="s">
        <v>27</v>
      </c>
      <c r="J8" s="17" t="s">
        <v>28</v>
      </c>
      <c r="K8" s="19" t="s">
        <v>29</v>
      </c>
    </row>
    <row r="9" spans="1:11" ht="15">
      <c r="A9" s="12" t="s">
        <v>5</v>
      </c>
      <c r="B9" s="35">
        <v>394</v>
      </c>
      <c r="C9" s="35">
        <v>382</v>
      </c>
      <c r="D9" s="108">
        <f aca="true" t="shared" si="0" ref="D9:D24">+C9/$B9</f>
        <v>0.9695431472081218</v>
      </c>
      <c r="E9" s="109">
        <v>339</v>
      </c>
      <c r="F9" s="108">
        <f aca="true" t="shared" si="1" ref="F9:F26">+E9/$B9</f>
        <v>0.8604060913705583</v>
      </c>
      <c r="G9" s="81">
        <v>169</v>
      </c>
      <c r="H9" s="68">
        <v>30</v>
      </c>
      <c r="I9" s="68">
        <v>27</v>
      </c>
      <c r="J9" s="68">
        <v>90</v>
      </c>
      <c r="K9" s="110">
        <v>64</v>
      </c>
    </row>
    <row r="10" spans="1:11" ht="15">
      <c r="A10" s="12" t="s">
        <v>6</v>
      </c>
      <c r="B10" s="35">
        <v>863</v>
      </c>
      <c r="C10" s="35">
        <v>852</v>
      </c>
      <c r="D10" s="108">
        <f t="shared" si="0"/>
        <v>0.9872537659327926</v>
      </c>
      <c r="E10" s="109">
        <v>572</v>
      </c>
      <c r="F10" s="108">
        <f t="shared" si="1"/>
        <v>0.6628041714947857</v>
      </c>
      <c r="G10" s="81">
        <v>109</v>
      </c>
      <c r="H10" s="68">
        <v>257</v>
      </c>
      <c r="I10" s="68">
        <v>13</v>
      </c>
      <c r="J10" s="68">
        <v>199</v>
      </c>
      <c r="K10" s="110">
        <v>211</v>
      </c>
    </row>
    <row r="11" spans="1:11" ht="15">
      <c r="A11" s="12" t="s">
        <v>7</v>
      </c>
      <c r="B11" s="35">
        <v>900</v>
      </c>
      <c r="C11" s="35">
        <v>891</v>
      </c>
      <c r="D11" s="108">
        <f t="shared" si="0"/>
        <v>0.99</v>
      </c>
      <c r="E11" s="109">
        <v>847</v>
      </c>
      <c r="F11" s="108">
        <f t="shared" si="1"/>
        <v>0.9411111111111111</v>
      </c>
      <c r="G11" s="81">
        <v>110</v>
      </c>
      <c r="H11" s="68">
        <v>0</v>
      </c>
      <c r="I11" s="68">
        <v>1</v>
      </c>
      <c r="J11" s="68">
        <v>14</v>
      </c>
      <c r="K11" s="110">
        <v>58</v>
      </c>
    </row>
    <row r="12" spans="1:11" ht="15">
      <c r="A12" s="12" t="s">
        <v>8</v>
      </c>
      <c r="B12" s="35">
        <v>465</v>
      </c>
      <c r="C12" s="35">
        <v>388</v>
      </c>
      <c r="D12" s="108">
        <f t="shared" si="0"/>
        <v>0.8344086021505376</v>
      </c>
      <c r="E12" s="109">
        <v>218</v>
      </c>
      <c r="F12" s="108">
        <f t="shared" si="1"/>
        <v>0.46881720430107526</v>
      </c>
      <c r="G12" s="81">
        <v>389</v>
      </c>
      <c r="H12" s="68">
        <v>19</v>
      </c>
      <c r="I12" s="68">
        <v>10</v>
      </c>
      <c r="J12" s="68">
        <v>333</v>
      </c>
      <c r="K12" s="110">
        <v>246</v>
      </c>
    </row>
    <row r="13" spans="1:11" ht="15">
      <c r="A13" s="12" t="s">
        <v>9</v>
      </c>
      <c r="B13" s="35">
        <v>529</v>
      </c>
      <c r="C13" s="35">
        <v>509</v>
      </c>
      <c r="D13" s="108">
        <f t="shared" si="0"/>
        <v>0.9621928166351607</v>
      </c>
      <c r="E13" s="109">
        <v>252</v>
      </c>
      <c r="F13" s="108">
        <f t="shared" si="1"/>
        <v>0.4763705103969754</v>
      </c>
      <c r="G13" s="81">
        <v>478</v>
      </c>
      <c r="H13" s="68">
        <v>30</v>
      </c>
      <c r="I13" s="68">
        <v>40</v>
      </c>
      <c r="J13" s="68">
        <v>93</v>
      </c>
      <c r="K13" s="110">
        <v>161</v>
      </c>
    </row>
    <row r="14" spans="1:11" ht="15">
      <c r="A14" s="12" t="s">
        <v>10</v>
      </c>
      <c r="B14" s="35">
        <v>1472</v>
      </c>
      <c r="C14" s="35">
        <v>1417</v>
      </c>
      <c r="D14" s="108">
        <f t="shared" si="0"/>
        <v>0.9626358695652174</v>
      </c>
      <c r="E14" s="109">
        <v>923</v>
      </c>
      <c r="F14" s="108">
        <f t="shared" si="1"/>
        <v>0.6270380434782609</v>
      </c>
      <c r="G14" s="81">
        <v>1161</v>
      </c>
      <c r="H14" s="68">
        <v>642</v>
      </c>
      <c r="I14" s="68">
        <v>42</v>
      </c>
      <c r="J14" s="68">
        <v>667</v>
      </c>
      <c r="K14" s="110">
        <v>813</v>
      </c>
    </row>
    <row r="15" spans="1:11" ht="15">
      <c r="A15" s="12" t="s">
        <v>11</v>
      </c>
      <c r="B15" s="35">
        <v>1034</v>
      </c>
      <c r="C15" s="35">
        <v>1015</v>
      </c>
      <c r="D15" s="108">
        <f t="shared" si="0"/>
        <v>0.9816247582205029</v>
      </c>
      <c r="E15" s="109">
        <v>340</v>
      </c>
      <c r="F15" s="108">
        <f t="shared" si="1"/>
        <v>0.3288201160541586</v>
      </c>
      <c r="G15" s="81">
        <v>989</v>
      </c>
      <c r="H15" s="68">
        <v>504</v>
      </c>
      <c r="I15" s="68">
        <v>678</v>
      </c>
      <c r="J15" s="68">
        <v>859</v>
      </c>
      <c r="K15" s="110">
        <v>320</v>
      </c>
    </row>
    <row r="16" spans="1:11" ht="15">
      <c r="A16" s="12" t="s">
        <v>12</v>
      </c>
      <c r="B16" s="35">
        <v>461</v>
      </c>
      <c r="C16" s="35">
        <v>425</v>
      </c>
      <c r="D16" s="108">
        <f t="shared" si="0"/>
        <v>0.9219088937093276</v>
      </c>
      <c r="E16" s="109">
        <v>316</v>
      </c>
      <c r="F16" s="108">
        <f t="shared" si="1"/>
        <v>0.6854663774403471</v>
      </c>
      <c r="G16" s="81">
        <v>349</v>
      </c>
      <c r="H16" s="68">
        <v>65</v>
      </c>
      <c r="I16" s="68">
        <v>40</v>
      </c>
      <c r="J16" s="68">
        <v>151</v>
      </c>
      <c r="K16" s="110">
        <v>151</v>
      </c>
    </row>
    <row r="17" spans="1:11" ht="15">
      <c r="A17" s="12" t="s">
        <v>13</v>
      </c>
      <c r="B17" s="35">
        <v>551</v>
      </c>
      <c r="C17" s="35">
        <v>533</v>
      </c>
      <c r="D17" s="108">
        <f t="shared" si="0"/>
        <v>0.9673321234119783</v>
      </c>
      <c r="E17" s="109">
        <v>365</v>
      </c>
      <c r="F17" s="108">
        <f t="shared" si="1"/>
        <v>0.662431941923775</v>
      </c>
      <c r="G17" s="81">
        <v>473</v>
      </c>
      <c r="H17" s="68">
        <v>6</v>
      </c>
      <c r="I17" s="68">
        <v>21</v>
      </c>
      <c r="J17" s="68">
        <v>57</v>
      </c>
      <c r="K17" s="110">
        <v>74</v>
      </c>
    </row>
    <row r="18" spans="1:11" ht="15">
      <c r="A18" s="12" t="s">
        <v>14</v>
      </c>
      <c r="B18" s="35">
        <v>1642</v>
      </c>
      <c r="C18" s="35">
        <v>1507</v>
      </c>
      <c r="D18" s="108">
        <f t="shared" si="0"/>
        <v>0.917783191230207</v>
      </c>
      <c r="E18" s="109">
        <v>841</v>
      </c>
      <c r="F18" s="108">
        <f t="shared" si="1"/>
        <v>0.5121802679658952</v>
      </c>
      <c r="G18" s="81">
        <v>1600</v>
      </c>
      <c r="H18" s="68">
        <v>149</v>
      </c>
      <c r="I18" s="68">
        <v>236</v>
      </c>
      <c r="J18" s="68">
        <v>1525</v>
      </c>
      <c r="K18" s="110">
        <v>876</v>
      </c>
    </row>
    <row r="19" spans="1:11" ht="15">
      <c r="A19" s="12" t="s">
        <v>15</v>
      </c>
      <c r="B19" s="35">
        <v>1571</v>
      </c>
      <c r="C19" s="35">
        <v>1530</v>
      </c>
      <c r="D19" s="108">
        <f t="shared" si="0"/>
        <v>0.973901973265436</v>
      </c>
      <c r="E19" s="109">
        <v>456</v>
      </c>
      <c r="F19" s="108">
        <f t="shared" si="1"/>
        <v>0.29026098026734565</v>
      </c>
      <c r="G19" s="81">
        <v>1437</v>
      </c>
      <c r="H19" s="68">
        <v>375</v>
      </c>
      <c r="I19" s="68">
        <v>130</v>
      </c>
      <c r="J19" s="68">
        <v>1155</v>
      </c>
      <c r="K19" s="110">
        <v>360</v>
      </c>
    </row>
    <row r="20" spans="1:11" ht="15">
      <c r="A20" s="12" t="s">
        <v>16</v>
      </c>
      <c r="B20" s="35">
        <v>1325</v>
      </c>
      <c r="C20" s="35">
        <v>1137</v>
      </c>
      <c r="D20" s="108">
        <f t="shared" si="0"/>
        <v>0.8581132075471698</v>
      </c>
      <c r="E20" s="109">
        <v>649</v>
      </c>
      <c r="F20" s="108">
        <f t="shared" si="1"/>
        <v>0.489811320754717</v>
      </c>
      <c r="G20" s="81">
        <v>581</v>
      </c>
      <c r="H20" s="68">
        <v>353</v>
      </c>
      <c r="I20" s="68">
        <v>31</v>
      </c>
      <c r="J20" s="68">
        <v>400</v>
      </c>
      <c r="K20" s="110">
        <v>486</v>
      </c>
    </row>
    <row r="21" spans="1:11" ht="15">
      <c r="A21" s="12" t="s">
        <v>17</v>
      </c>
      <c r="B21" s="35">
        <v>701</v>
      </c>
      <c r="C21" s="35">
        <v>656</v>
      </c>
      <c r="D21" s="108">
        <f t="shared" si="0"/>
        <v>0.9358059914407989</v>
      </c>
      <c r="E21" s="109">
        <v>448</v>
      </c>
      <c r="F21" s="108">
        <f t="shared" si="1"/>
        <v>0.6390870185449358</v>
      </c>
      <c r="G21" s="81">
        <v>372</v>
      </c>
      <c r="H21" s="68">
        <v>18</v>
      </c>
      <c r="I21" s="68">
        <v>51</v>
      </c>
      <c r="J21" s="68">
        <v>93</v>
      </c>
      <c r="K21" s="110">
        <v>456</v>
      </c>
    </row>
    <row r="22" spans="1:11" ht="15">
      <c r="A22" s="12" t="s">
        <v>18</v>
      </c>
      <c r="B22" s="35">
        <v>478</v>
      </c>
      <c r="C22" s="35">
        <v>446</v>
      </c>
      <c r="D22" s="108">
        <f t="shared" si="0"/>
        <v>0.9330543933054394</v>
      </c>
      <c r="E22" s="109">
        <v>363</v>
      </c>
      <c r="F22" s="108">
        <f t="shared" si="1"/>
        <v>0.7594142259414226</v>
      </c>
      <c r="G22" s="81">
        <v>348</v>
      </c>
      <c r="H22" s="68">
        <v>33</v>
      </c>
      <c r="I22" s="68">
        <v>3</v>
      </c>
      <c r="J22" s="68">
        <v>83</v>
      </c>
      <c r="K22" s="110">
        <v>19</v>
      </c>
    </row>
    <row r="23" spans="1:11" ht="15">
      <c r="A23" s="12" t="s">
        <v>19</v>
      </c>
      <c r="B23" s="35">
        <v>635</v>
      </c>
      <c r="C23" s="35">
        <v>576</v>
      </c>
      <c r="D23" s="108">
        <f t="shared" si="0"/>
        <v>0.9070866141732283</v>
      </c>
      <c r="E23" s="109">
        <v>476</v>
      </c>
      <c r="F23" s="108">
        <f t="shared" si="1"/>
        <v>0.7496062992125985</v>
      </c>
      <c r="G23" s="81">
        <v>357</v>
      </c>
      <c r="H23" s="68">
        <v>37</v>
      </c>
      <c r="I23" s="68">
        <v>19</v>
      </c>
      <c r="J23" s="68">
        <v>106</v>
      </c>
      <c r="K23" s="110">
        <v>69</v>
      </c>
    </row>
    <row r="24" spans="1:11" ht="15">
      <c r="A24" s="12" t="s">
        <v>20</v>
      </c>
      <c r="B24" s="35">
        <v>549</v>
      </c>
      <c r="C24" s="35">
        <v>522</v>
      </c>
      <c r="D24" s="108">
        <f t="shared" si="0"/>
        <v>0.9508196721311475</v>
      </c>
      <c r="E24" s="109">
        <v>365</v>
      </c>
      <c r="F24" s="108">
        <f t="shared" si="1"/>
        <v>0.6648451730418944</v>
      </c>
      <c r="G24" s="81">
        <v>340</v>
      </c>
      <c r="H24" s="68">
        <v>0</v>
      </c>
      <c r="I24" s="68">
        <v>48</v>
      </c>
      <c r="J24" s="68">
        <v>225</v>
      </c>
      <c r="K24" s="110">
        <v>339</v>
      </c>
    </row>
    <row r="25" spans="1:11" ht="15">
      <c r="A25" s="12"/>
      <c r="B25" s="35"/>
      <c r="C25" s="35"/>
      <c r="D25" s="108"/>
      <c r="E25" s="109"/>
      <c r="F25" s="108"/>
      <c r="G25" s="81"/>
      <c r="H25" s="68"/>
      <c r="I25" s="68"/>
      <c r="J25" s="68"/>
      <c r="K25" s="110"/>
    </row>
    <row r="26" spans="1:11" ht="15">
      <c r="A26" s="12" t="s">
        <v>68</v>
      </c>
      <c r="B26" s="35">
        <f>'1. PVA employers '!$C$28</f>
        <v>404</v>
      </c>
      <c r="C26" s="35">
        <f>'1. PVA employers '!$I$28</f>
        <v>97</v>
      </c>
      <c r="D26" s="108">
        <f>+C26/$B26</f>
        <v>0.2400990099009901</v>
      </c>
      <c r="E26" s="109">
        <v>28</v>
      </c>
      <c r="F26" s="108">
        <f t="shared" si="1"/>
        <v>0.06930693069306931</v>
      </c>
      <c r="G26" s="81">
        <v>364</v>
      </c>
      <c r="H26" s="68">
        <v>8</v>
      </c>
      <c r="I26" s="68">
        <v>6</v>
      </c>
      <c r="J26" s="68">
        <v>25</v>
      </c>
      <c r="K26" s="110">
        <v>70</v>
      </c>
    </row>
    <row r="27" spans="1:11" ht="15">
      <c r="A27" s="6"/>
      <c r="B27" s="35"/>
      <c r="C27" s="35"/>
      <c r="D27" s="111"/>
      <c r="E27" s="109"/>
      <c r="F27" s="111"/>
      <c r="G27" s="112"/>
      <c r="H27" s="112"/>
      <c r="I27" s="112"/>
      <c r="J27" s="112"/>
      <c r="K27" s="113"/>
    </row>
    <row r="28" spans="1:11" ht="15">
      <c r="A28" s="12" t="s">
        <v>21</v>
      </c>
      <c r="B28" s="35">
        <v>12286</v>
      </c>
      <c r="C28" s="35">
        <v>11488</v>
      </c>
      <c r="D28" s="108">
        <f>+C28/$B28</f>
        <v>0.93504802213902</v>
      </c>
      <c r="E28" s="109">
        <v>7539</v>
      </c>
      <c r="F28" s="108">
        <f>+E28/$B28</f>
        <v>0.6136252645287319</v>
      </c>
      <c r="G28" s="109">
        <v>8477</v>
      </c>
      <c r="H28" s="109">
        <v>2473</v>
      </c>
      <c r="I28" s="109">
        <v>1374</v>
      </c>
      <c r="J28" s="109">
        <v>5623</v>
      </c>
      <c r="K28" s="114">
        <v>4053</v>
      </c>
    </row>
    <row r="29" spans="1:11" ht="15.75" thickBot="1">
      <c r="A29" s="13"/>
      <c r="B29" s="115"/>
      <c r="C29" s="116"/>
      <c r="D29" s="117"/>
      <c r="E29" s="118"/>
      <c r="F29" s="117"/>
      <c r="G29" s="118"/>
      <c r="H29" s="116"/>
      <c r="I29" s="116"/>
      <c r="J29" s="116"/>
      <c r="K29" s="119"/>
    </row>
    <row r="30" spans="1:11" ht="13.5" thickTop="1">
      <c r="A30" s="153" t="s">
        <v>22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</row>
    <row r="31" spans="1:11" ht="12.75">
      <c r="A31" s="150" t="s">
        <v>66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11" ht="12.75">
      <c r="A32" s="150" t="s">
        <v>69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1:11" ht="12.75">
      <c r="A33" s="150" t="s">
        <v>87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</row>
    <row r="34" spans="1:11" ht="12.75">
      <c r="A34" s="150" t="s">
        <v>86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ht="12.75">
      <c r="A35" s="14"/>
      <c r="J35" s="155"/>
      <c r="K35" s="156"/>
    </row>
    <row r="37" spans="1:10" ht="12.75">
      <c r="A37" s="138"/>
      <c r="B37" s="139"/>
      <c r="C37" s="139"/>
      <c r="D37" s="139"/>
      <c r="E37" s="139"/>
      <c r="F37" s="139"/>
      <c r="G37" s="139"/>
      <c r="H37" s="139"/>
      <c r="I37" s="139"/>
      <c r="J37" s="139"/>
    </row>
  </sheetData>
  <mergeCells count="11">
    <mergeCell ref="A3:K3"/>
    <mergeCell ref="A1:K1"/>
    <mergeCell ref="A2:K2"/>
    <mergeCell ref="J35:K35"/>
    <mergeCell ref="A31:K31"/>
    <mergeCell ref="A32:K32"/>
    <mergeCell ref="A34:K34"/>
    <mergeCell ref="A37:J37"/>
    <mergeCell ref="A33:K33"/>
    <mergeCell ref="A5:K5"/>
    <mergeCell ref="A30:K30"/>
  </mergeCells>
  <printOptions horizontalCentered="1" verticalCentered="1"/>
  <pageMargins left="0.75" right="0.75" top="1" bottom="0.75" header="0.5" footer="0.5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8"/>
  <sheetViews>
    <sheetView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8" sqref="A8"/>
      <selection pane="bottomRight" activeCell="B4" sqref="B4:N4"/>
    </sheetView>
  </sheetViews>
  <sheetFormatPr defaultColWidth="9.140625" defaultRowHeight="12.75"/>
  <cols>
    <col min="1" max="1" width="9.140625" style="3" customWidth="1"/>
    <col min="2" max="2" width="40.28125" style="46" customWidth="1"/>
    <col min="3" max="3" width="7.57421875" style="46" customWidth="1"/>
    <col min="4" max="4" width="6.421875" style="46" customWidth="1"/>
    <col min="5" max="6" width="6.421875" style="3" bestFit="1" customWidth="1"/>
    <col min="7" max="7" width="6.421875" style="3" customWidth="1"/>
    <col min="8" max="8" width="8.00390625" style="3" customWidth="1"/>
    <col min="9" max="14" width="6.421875" style="3" customWidth="1"/>
    <col min="15" max="15" width="1.28515625" style="3" customWidth="1"/>
    <col min="16" max="16384" width="9.140625" style="3" customWidth="1"/>
  </cols>
  <sheetData>
    <row r="2" spans="2:18" ht="18.75" customHeight="1">
      <c r="B2" s="143" t="s">
        <v>89</v>
      </c>
      <c r="C2" s="143"/>
      <c r="D2" s="143"/>
      <c r="E2" s="143"/>
      <c r="F2" s="143"/>
      <c r="G2" s="143"/>
      <c r="H2" s="143"/>
      <c r="I2" s="143"/>
      <c r="J2" s="143"/>
      <c r="K2" s="143"/>
      <c r="L2" s="152"/>
      <c r="M2" s="152"/>
      <c r="N2" s="152"/>
      <c r="O2" s="5"/>
      <c r="P2" s="5"/>
      <c r="Q2" s="5"/>
      <c r="R2" s="5"/>
    </row>
    <row r="3" spans="2:18" ht="18.75" customHeight="1">
      <c r="B3" s="141" t="s">
        <v>30</v>
      </c>
      <c r="C3" s="142"/>
      <c r="D3" s="142"/>
      <c r="E3" s="142"/>
      <c r="F3" s="142"/>
      <c r="G3" s="142"/>
      <c r="H3" s="142"/>
      <c r="I3" s="142"/>
      <c r="J3" s="142"/>
      <c r="K3" s="142"/>
      <c r="L3" s="152"/>
      <c r="M3" s="152"/>
      <c r="N3" s="152"/>
      <c r="O3" s="5"/>
      <c r="P3" s="5"/>
      <c r="Q3" s="5"/>
      <c r="R3" s="5"/>
    </row>
    <row r="4" spans="2:18" ht="18.75" customHeight="1">
      <c r="B4" s="141" t="s">
        <v>59</v>
      </c>
      <c r="C4" s="142"/>
      <c r="D4" s="142"/>
      <c r="E4" s="142"/>
      <c r="F4" s="142"/>
      <c r="G4" s="142"/>
      <c r="H4" s="142"/>
      <c r="I4" s="142"/>
      <c r="J4" s="142"/>
      <c r="K4" s="142"/>
      <c r="L4" s="152"/>
      <c r="M4" s="152"/>
      <c r="N4" s="152"/>
      <c r="O4" s="5"/>
      <c r="P4" s="5"/>
      <c r="Q4" s="5"/>
      <c r="R4" s="5"/>
    </row>
    <row r="5" spans="2:18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  <c r="O5" s="5"/>
      <c r="P5" s="5"/>
      <c r="Q5" s="5"/>
      <c r="R5" s="5"/>
    </row>
    <row r="6" spans="2:14" ht="18.75" customHeight="1">
      <c r="B6" s="143" t="s">
        <v>48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2:15" ht="10.5" customHeight="1" thickBot="1">
      <c r="B7" s="3"/>
      <c r="C7" s="22"/>
      <c r="D7" s="22"/>
      <c r="E7" s="23"/>
      <c r="F7" s="23"/>
      <c r="G7" s="23"/>
      <c r="H7" s="24"/>
      <c r="I7" s="24"/>
      <c r="J7" s="24"/>
      <c r="K7" s="24"/>
      <c r="L7" s="24"/>
      <c r="M7" s="24"/>
      <c r="N7" s="24"/>
      <c r="O7" s="2"/>
    </row>
    <row r="8" spans="2:15" s="30" customFormat="1" ht="15.75" thickTop="1">
      <c r="B8" s="25"/>
      <c r="C8" s="26" t="s">
        <v>33</v>
      </c>
      <c r="D8" s="26" t="s">
        <v>34</v>
      </c>
      <c r="E8" s="26" t="s">
        <v>35</v>
      </c>
      <c r="F8" s="26" t="s">
        <v>36</v>
      </c>
      <c r="G8" s="26" t="s">
        <v>37</v>
      </c>
      <c r="H8" s="27" t="s">
        <v>38</v>
      </c>
      <c r="I8" s="27" t="s">
        <v>39</v>
      </c>
      <c r="J8" s="27" t="s">
        <v>40</v>
      </c>
      <c r="K8" s="27" t="s">
        <v>41</v>
      </c>
      <c r="L8" s="27" t="s">
        <v>42</v>
      </c>
      <c r="M8" s="27" t="s">
        <v>43</v>
      </c>
      <c r="N8" s="28" t="s">
        <v>44</v>
      </c>
      <c r="O8" s="29"/>
    </row>
    <row r="9" spans="2:15" s="30" customFormat="1" ht="18" customHeight="1">
      <c r="B9" s="88"/>
      <c r="C9" s="31"/>
      <c r="D9" s="31"/>
      <c r="E9" s="32"/>
      <c r="F9" s="32"/>
      <c r="G9" s="32"/>
      <c r="H9" s="32"/>
      <c r="I9" s="32"/>
      <c r="J9" s="32"/>
      <c r="K9" s="32"/>
      <c r="L9" s="32"/>
      <c r="M9" s="32"/>
      <c r="N9" s="33"/>
      <c r="O9" s="29"/>
    </row>
    <row r="10" spans="2:15" s="30" customFormat="1" ht="18" customHeight="1">
      <c r="B10" s="36" t="s">
        <v>47</v>
      </c>
      <c r="C10" s="35">
        <v>3082</v>
      </c>
      <c r="D10" s="35">
        <v>4472</v>
      </c>
      <c r="E10" s="35">
        <v>5468</v>
      </c>
      <c r="F10" s="35">
        <v>6380</v>
      </c>
      <c r="G10" s="35">
        <v>7303</v>
      </c>
      <c r="H10" s="35">
        <v>8404</v>
      </c>
      <c r="I10" s="35">
        <v>8950</v>
      </c>
      <c r="J10" s="35">
        <v>9614</v>
      </c>
      <c r="K10" s="35">
        <v>10329</v>
      </c>
      <c r="L10" s="35">
        <v>10947</v>
      </c>
      <c r="M10" s="35">
        <v>11561</v>
      </c>
      <c r="N10" s="37">
        <v>12286</v>
      </c>
      <c r="O10" s="29"/>
    </row>
    <row r="11" spans="2:15" s="30" customFormat="1" ht="18" customHeight="1">
      <c r="B11" s="36" t="s">
        <v>45</v>
      </c>
      <c r="C11" s="35">
        <v>3082</v>
      </c>
      <c r="D11" s="35">
        <v>2907</v>
      </c>
      <c r="E11" s="35">
        <v>2911</v>
      </c>
      <c r="F11" s="35">
        <v>2467</v>
      </c>
      <c r="G11" s="35">
        <v>2499</v>
      </c>
      <c r="H11" s="35">
        <v>2942</v>
      </c>
      <c r="I11" s="35">
        <v>2108</v>
      </c>
      <c r="J11" s="35">
        <v>2120</v>
      </c>
      <c r="K11" s="35">
        <v>3158</v>
      </c>
      <c r="L11" s="35">
        <v>3575</v>
      </c>
      <c r="M11" s="35">
        <v>2227</v>
      </c>
      <c r="N11" s="37">
        <v>3061</v>
      </c>
      <c r="O11" s="29"/>
    </row>
    <row r="12" spans="2:15" s="30" customFormat="1" ht="18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7"/>
      <c r="O12" s="29"/>
    </row>
    <row r="13" spans="2:15" s="30" customFormat="1" ht="18" customHeight="1">
      <c r="B13" s="36" t="s">
        <v>51</v>
      </c>
      <c r="C13" s="35">
        <v>987</v>
      </c>
      <c r="D13" s="35">
        <f aca="true" t="shared" si="0" ref="D13:K13">+C13+D14</f>
        <v>1715</v>
      </c>
      <c r="E13" s="35">
        <f t="shared" si="0"/>
        <v>2328</v>
      </c>
      <c r="F13" s="35">
        <f t="shared" si="0"/>
        <v>2817</v>
      </c>
      <c r="G13" s="35">
        <f t="shared" si="0"/>
        <v>3556</v>
      </c>
      <c r="H13" s="35">
        <f t="shared" si="0"/>
        <v>4217</v>
      </c>
      <c r="I13" s="35">
        <f t="shared" si="0"/>
        <v>4681</v>
      </c>
      <c r="J13" s="35">
        <f t="shared" si="0"/>
        <v>5207</v>
      </c>
      <c r="K13" s="35">
        <f t="shared" si="0"/>
        <v>5806</v>
      </c>
      <c r="L13" s="35">
        <v>6435</v>
      </c>
      <c r="M13" s="35">
        <v>7034</v>
      </c>
      <c r="N13" s="37">
        <v>7832</v>
      </c>
      <c r="O13" s="29"/>
    </row>
    <row r="14" spans="2:15" s="30" customFormat="1" ht="18" customHeight="1">
      <c r="B14" s="36" t="s">
        <v>46</v>
      </c>
      <c r="C14" s="35">
        <v>987</v>
      </c>
      <c r="D14" s="35">
        <v>728</v>
      </c>
      <c r="E14" s="35">
        <v>613</v>
      </c>
      <c r="F14" s="35">
        <v>489</v>
      </c>
      <c r="G14" s="35">
        <v>739</v>
      </c>
      <c r="H14" s="35">
        <v>661</v>
      </c>
      <c r="I14" s="35">
        <v>464</v>
      </c>
      <c r="J14" s="35">
        <v>526</v>
      </c>
      <c r="K14" s="35">
        <v>599</v>
      </c>
      <c r="L14" s="35">
        <v>629</v>
      </c>
      <c r="M14" s="35">
        <v>599</v>
      </c>
      <c r="N14" s="37">
        <v>798</v>
      </c>
      <c r="O14" s="29"/>
    </row>
    <row r="15" spans="2:15" s="30" customFormat="1" ht="18" customHeight="1"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7"/>
      <c r="O15" s="29"/>
    </row>
    <row r="16" spans="2:15" s="30" customFormat="1" ht="18" customHeight="1">
      <c r="B16" s="36" t="s">
        <v>52</v>
      </c>
      <c r="C16" s="35">
        <f aca="true" t="shared" si="1" ref="C16:N16">SUM(C10-C13)</f>
        <v>2095</v>
      </c>
      <c r="D16" s="35">
        <f t="shared" si="1"/>
        <v>2757</v>
      </c>
      <c r="E16" s="35">
        <f t="shared" si="1"/>
        <v>3140</v>
      </c>
      <c r="F16" s="35">
        <f t="shared" si="1"/>
        <v>3563</v>
      </c>
      <c r="G16" s="35">
        <f t="shared" si="1"/>
        <v>3747</v>
      </c>
      <c r="H16" s="35">
        <f t="shared" si="1"/>
        <v>4187</v>
      </c>
      <c r="I16" s="35">
        <f t="shared" si="1"/>
        <v>4269</v>
      </c>
      <c r="J16" s="35">
        <f t="shared" si="1"/>
        <v>4407</v>
      </c>
      <c r="K16" s="35">
        <f t="shared" si="1"/>
        <v>4523</v>
      </c>
      <c r="L16" s="35">
        <f t="shared" si="1"/>
        <v>4512</v>
      </c>
      <c r="M16" s="35">
        <f t="shared" si="1"/>
        <v>4527</v>
      </c>
      <c r="N16" s="37">
        <f t="shared" si="1"/>
        <v>4454</v>
      </c>
      <c r="O16" s="29"/>
    </row>
    <row r="17" spans="2:15" s="30" customFormat="1" ht="18" customHeight="1">
      <c r="B17" s="47" t="s">
        <v>53</v>
      </c>
      <c r="C17" s="48">
        <v>2095</v>
      </c>
      <c r="D17" s="49">
        <v>2179</v>
      </c>
      <c r="E17" s="49">
        <v>2298</v>
      </c>
      <c r="F17" s="49">
        <v>1978</v>
      </c>
      <c r="G17" s="49">
        <v>1760</v>
      </c>
      <c r="H17" s="49">
        <v>2281</v>
      </c>
      <c r="I17" s="49">
        <v>1644</v>
      </c>
      <c r="J17" s="49">
        <v>1594</v>
      </c>
      <c r="K17" s="49">
        <v>2559</v>
      </c>
      <c r="L17" s="35">
        <v>2946</v>
      </c>
      <c r="M17" s="49">
        <v>1628</v>
      </c>
      <c r="N17" s="50">
        <v>2263</v>
      </c>
      <c r="O17" s="29"/>
    </row>
    <row r="18" spans="2:15" s="39" customFormat="1" ht="18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7"/>
      <c r="O18" s="38"/>
    </row>
    <row r="19" spans="2:15" s="39" customFormat="1" ht="18" customHeight="1">
      <c r="B19" s="36" t="s">
        <v>49</v>
      </c>
      <c r="C19" s="35">
        <v>1199</v>
      </c>
      <c r="D19" s="35">
        <v>2150</v>
      </c>
      <c r="E19" s="35">
        <v>2968</v>
      </c>
      <c r="F19" s="35">
        <v>3601</v>
      </c>
      <c r="G19" s="35">
        <v>4215</v>
      </c>
      <c r="H19" s="35">
        <v>4858</v>
      </c>
      <c r="I19" s="35">
        <v>5289</v>
      </c>
      <c r="J19" s="35">
        <v>5810</v>
      </c>
      <c r="K19" s="35">
        <v>6302</v>
      </c>
      <c r="L19" s="35">
        <v>6711</v>
      </c>
      <c r="M19" s="35">
        <v>7119</v>
      </c>
      <c r="N19" s="37">
        <v>7539</v>
      </c>
      <c r="O19" s="38"/>
    </row>
    <row r="20" spans="2:15" s="39" customFormat="1" ht="18" customHeight="1">
      <c r="B20" s="36" t="s">
        <v>50</v>
      </c>
      <c r="C20" s="35">
        <v>1199</v>
      </c>
      <c r="D20" s="35">
        <v>1391</v>
      </c>
      <c r="E20" s="35">
        <v>1391</v>
      </c>
      <c r="F20" s="35">
        <v>1258</v>
      </c>
      <c r="G20" s="35">
        <v>1248</v>
      </c>
      <c r="H20" s="35">
        <v>1283</v>
      </c>
      <c r="I20" s="35">
        <v>1088</v>
      </c>
      <c r="J20" s="35">
        <v>1238</v>
      </c>
      <c r="K20" s="35">
        <v>1312</v>
      </c>
      <c r="L20" s="35">
        <v>1164</v>
      </c>
      <c r="M20" s="35">
        <v>1211</v>
      </c>
      <c r="N20" s="37">
        <v>1243</v>
      </c>
      <c r="O20" s="38"/>
    </row>
    <row r="21" spans="2:15" s="39" customFormat="1" ht="18" customHeight="1" thickBot="1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38"/>
    </row>
    <row r="22" spans="2:15" s="39" customFormat="1" ht="18" customHeight="1" thickTop="1">
      <c r="B22" s="158" t="s">
        <v>57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38"/>
    </row>
    <row r="23" spans="2:15" s="39" customFormat="1" ht="18" customHeight="1">
      <c r="B23" s="158" t="s">
        <v>54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38"/>
    </row>
    <row r="24" spans="2:15" s="39" customFormat="1" ht="18" customHeight="1">
      <c r="B24" s="158" t="s">
        <v>58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38"/>
    </row>
    <row r="25" spans="2:15" s="30" customFormat="1" ht="18" customHeight="1">
      <c r="B25" s="43"/>
      <c r="C25" s="43"/>
      <c r="D25" s="43"/>
      <c r="E25" s="14"/>
      <c r="F25" s="14"/>
      <c r="G25" s="14"/>
      <c r="H25" s="3"/>
      <c r="I25" s="3"/>
      <c r="J25" s="3"/>
      <c r="K25" s="3"/>
      <c r="L25" s="125">
        <v>38572</v>
      </c>
      <c r="M25" s="159"/>
      <c r="N25" s="159"/>
      <c r="O25" s="44"/>
    </row>
    <row r="26" spans="2:7" ht="12.75" customHeight="1">
      <c r="B26" s="45"/>
      <c r="C26" s="45"/>
      <c r="D26" s="45"/>
      <c r="E26" s="14"/>
      <c r="F26" s="14"/>
      <c r="G26" s="14"/>
    </row>
    <row r="27" spans="2:7" ht="12.75">
      <c r="B27" s="45"/>
      <c r="C27" s="45"/>
      <c r="D27" s="45"/>
      <c r="E27" s="14"/>
      <c r="F27" s="14"/>
      <c r="G27" s="14"/>
    </row>
    <row r="28" spans="2:7" ht="12.75">
      <c r="B28" s="45"/>
      <c r="C28" s="45"/>
      <c r="D28" s="45"/>
      <c r="E28" s="14"/>
      <c r="F28" s="14"/>
      <c r="G28" s="14"/>
    </row>
  </sheetData>
  <mergeCells count="8">
    <mergeCell ref="L25:N25"/>
    <mergeCell ref="B24:N24"/>
    <mergeCell ref="B22:N22"/>
    <mergeCell ref="B2:N2"/>
    <mergeCell ref="B3:N3"/>
    <mergeCell ref="B6:N6"/>
    <mergeCell ref="B23:N23"/>
    <mergeCell ref="B4:N4"/>
  </mergeCells>
  <printOptions horizontalCentered="1"/>
  <pageMargins left="0.5" right="0.5" top="1" bottom="0.5" header="0.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Communication Information 05-62 AttachC Excel</dc:title>
  <dc:subject/>
  <dc:creator>HOrcutt</dc:creator>
  <cp:keywords/>
  <dc:description/>
  <cp:lastModifiedBy>CErb</cp:lastModifiedBy>
  <cp:lastPrinted>2005-08-15T23:18:20Z</cp:lastPrinted>
  <dcterms:created xsi:type="dcterms:W3CDTF">2004-12-08T15:54:31Z</dcterms:created>
  <dcterms:modified xsi:type="dcterms:W3CDTF">2005-08-16T21:17:07Z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940247332</vt:i4>
  </property>
  <property fmtid="{D5CDD505-2E9C-101B-9397-08002B2CF9AE}" pid="3" name="_EmailSubject">
    <vt:lpwstr>Issuance #05-62 (TO BE POSTED)</vt:lpwstr>
  </property>
  <property fmtid="{D5CDD505-2E9C-101B-9397-08002B2CF9AE}" pid="4" name="_AuthorEmail">
    <vt:lpwstr>LCaissie@detma.org</vt:lpwstr>
  </property>
  <property fmtid="{D5CDD505-2E9C-101B-9397-08002B2CF9AE}" pid="5" name="_AuthorEmailDisplayName">
    <vt:lpwstr>Caissie, Lisa (DET)</vt:lpwstr>
  </property>
  <property fmtid="{D5CDD505-2E9C-101B-9397-08002B2CF9AE}" pid="6" name="_PreviousAdHocReviewCycleID">
    <vt:i4>-107068053</vt:i4>
  </property>
</Properties>
</file>