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65476" windowWidth="16950" windowHeight="11910" tabRatio="959" activeTab="1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<sst xmlns="http://schemas.openxmlformats.org/spreadsheetml/2006/main" count="417" uniqueCount="155">
  <si>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</si>
  <si>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</si>
  <si>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</si>
  <si>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</si>
  <si>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</si>
  <si>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</si>
  <si>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</si>
  <si>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</si>
  <si>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</si>
  <si>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</si>
  <si>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</si>
  <si>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</si>
  <si>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</si>
  <si>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</si>
  <si>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</si>
  <si>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</si>
  <si>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</si>
  <si>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</si>
  <si>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</si>
  <si>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</si>
  <si>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</si>
  <si>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</si>
  <si>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</si>
  <si>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</si>
  <si>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</si>
  <si>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</si>
  <si>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</si>
  <si>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</si>
  <si>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</si>
  <si>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</si>
  <si>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</si>
  <si>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</si>
  <si>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</si>
  <si>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WIB counts.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</si>
  <si>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</si>
  <si>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</si>
  <si>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</si>
  <si>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</si>
  <si>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</si>
  <si>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</si>
  <si>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</si>
  <si>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</si>
  <si>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</si>
  <si>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</si>
  <si>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</si>
  <si>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</si>
  <si>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</si>
  <si>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</si>
  <si>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</si>
  <si>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</si>
  <si>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</si>
  <si>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</si>
  <si>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</si>
  <si>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</si>
  <si>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</si>
  <si>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</si>
  <si>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</si>
  <si>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</si>
  <si>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</si>
  <si>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</si>
  <si>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</si>
  <si>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</si>
  <si>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</si>
  <si>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</si>
  <si>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</si>
  <si>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</si>
  <si>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</si>
  <si>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</si>
  <si>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</si>
  <si>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</si>
  <si>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</si>
  <si>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</si>
  <si>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</si>
  <si>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</si>
  <si>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</si>
  <si>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</si>
  <si>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</si>
  <si>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</si>
  <si>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</si>
  <si>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</si>
  <si>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</si>
  <si>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</si>
  <si>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</si>
  <si>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</si>
  <si>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</si>
  <si>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</si>
  <si>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</si>
  <si>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</si>
  <si>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</si>
  <si>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</si>
  <si>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</si>
  <si>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</si>
  <si>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</si>
  <si>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</si>
  <si>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</si>
  <si>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</si>
  <si>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</si>
  <si>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</si>
  <si>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</si>
  <si>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</si>
  <si>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</si>
  <si>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</si>
  <si>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</si>
  <si>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</si>
  <si>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</si>
  <si>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</si>
  <si>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</si>
  <si>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</si>
  <si>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</si>
  <si>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</si>
  <si>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</si>
  <si>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</si>
  <si>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</si>
  <si>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</si>
  <si>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</si>
  <si>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</si>
  <si>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</si>
  <si>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</si>
  <si>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</si>
  <si>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</si>
  <si>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</si>
  <si>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</si>
  <si>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</si>
  <si>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</si>
  <si>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</si>
  <si>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</si>
  <si>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</si>
  <si>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Rapid Response*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</si>
  <si>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</si>
  <si>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</si>
  <si>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</si>
  <si>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</si>
  <si>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</si>
  <si>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</si>
  <si>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</si>
  <si>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</si>
  <si>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</si>
  <si>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</si>
  <si>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 xml:space="preserve">    c) Other Workforce Development Systems (e.g., CBO's) are not included in the WIB counts. </t>
  </si>
  <si>
    <t>Data Source: OSCCAR Statewide All Offices and OSCCAR Statewide Rapid Response.</t>
  </si>
  <si>
    <t>OSCCAR Summary by WIB Area</t>
  </si>
  <si>
    <t>Table 1 - Planned versus Actual Job Seekers Served</t>
  </si>
  <si>
    <t>* Rapid Response serves employees affected by plant closings and mass layoffs.</t>
  </si>
  <si>
    <t xml:space="preserve">**The Statewide All Offices total is not equal to the sum of the 16 WIB counts for the following reasons:  </t>
  </si>
  <si>
    <t>Table 5 - Gender &amp; Age</t>
  </si>
  <si>
    <t>OSCCAR is the One-Stop Career Center Activity Report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</si>
  <si>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</si>
  <si>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</si>
  <si>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>FY16 Quarter Ending December 31, 2015</t>
  </si>
  <si>
    <t>OSCCAR Report Date 12/31/2015</t>
  </si>
  <si>
    <t>FY15 Qtr 2</t>
  </si>
  <si>
    <t>FY16 Qtr 2</t>
  </si>
  <si>
    <t>FY15 to FY16
Change by Category</t>
  </si>
  <si>
    <t>12/31/15
YTD Customers</t>
  </si>
  <si>
    <t>12/31/14
YTD Customers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</si>
</sst>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 style="thick">
        <color rgb="FF0000FF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7" fontId="3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34" borderId="31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34" borderId="32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165" fontId="20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65" fontId="20" fillId="0" borderId="39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34" borderId="22" xfId="0" applyNumberFormat="1" applyFont="1" applyFill="1" applyBorder="1" applyAlignment="1">
      <alignment horizontal="center"/>
    </xf>
    <xf numFmtId="3" fontId="20" fillId="34" borderId="40" xfId="0" applyNumberFormat="1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3" fontId="23" fillId="34" borderId="22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165" fontId="20" fillId="0" borderId="4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3" fillId="0" borderId="11" xfId="59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9" fontId="3" fillId="0" borderId="17" xfId="59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center"/>
    </xf>
    <xf numFmtId="165" fontId="23" fillId="34" borderId="1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34" borderId="46" xfId="0" applyNumberFormat="1" applyFont="1" applyFill="1" applyBorder="1" applyAlignment="1">
      <alignment horizontal="center"/>
    </xf>
    <xf numFmtId="3" fontId="20" fillId="0" borderId="4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48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9" fontId="3" fillId="0" borderId="50" xfId="0" applyNumberFormat="1" applyFont="1" applyBorder="1" applyAlignment="1">
      <alignment horizontal="center"/>
    </xf>
    <xf numFmtId="9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3" fontId="21" fillId="0" borderId="58" xfId="0" applyNumberFormat="1" applyFont="1" applyBorder="1" applyAlignment="1">
      <alignment horizontal="center"/>
    </xf>
    <xf numFmtId="165" fontId="21" fillId="0" borderId="59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165" fontId="21" fillId="0" borderId="61" xfId="0" applyNumberFormat="1" applyFont="1" applyBorder="1" applyAlignment="1">
      <alignment horizontal="center"/>
    </xf>
    <xf numFmtId="3" fontId="21" fillId="0" borderId="62" xfId="0" applyNumberFormat="1" applyFont="1" applyBorder="1" applyAlignment="1">
      <alignment horizontal="center"/>
    </xf>
    <xf numFmtId="9" fontId="3" fillId="0" borderId="0" xfId="59" applyFont="1" applyAlignment="1">
      <alignment horizontal="center"/>
    </xf>
    <xf numFmtId="3" fontId="0" fillId="0" borderId="0" xfId="0" applyNumberFormat="1" applyAlignment="1">
      <alignment/>
    </xf>
    <xf numFmtId="0" fontId="10" fillId="0" borderId="63" xfId="0" applyFont="1" applyBorder="1" applyAlignment="1">
      <alignment horizontal="center"/>
    </xf>
    <xf numFmtId="0" fontId="0" fillId="0" borderId="63" xfId="0" applyBorder="1" applyAlignment="1">
      <alignment/>
    </xf>
    <xf numFmtId="3" fontId="3" fillId="0" borderId="63" xfId="0" applyNumberFormat="1" applyFont="1" applyBorder="1" applyAlignment="1">
      <alignment horizontal="center"/>
    </xf>
    <xf numFmtId="165" fontId="3" fillId="0" borderId="63" xfId="0" applyNumberFormat="1" applyFont="1" applyBorder="1" applyAlignment="1">
      <alignment horizontal="center"/>
    </xf>
    <xf numFmtId="3" fontId="26" fillId="0" borderId="6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27" xfId="0" applyFont="1" applyFill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0"/>
      <c r="G3" s="83"/>
    </row>
    <row r="4" spans="2:7" ht="18" customHeight="1" thickBot="1" thickTop="1">
      <c r="B4" s="47"/>
      <c r="C4" s="84"/>
      <c r="D4" s="79"/>
      <c r="E4" s="79"/>
      <c r="F4" s="79"/>
      <c r="G4" s="83"/>
    </row>
    <row r="5" spans="2:7" ht="21.75" thickBot="1" thickTop="1">
      <c r="B5" s="47"/>
      <c r="C5" s="155" t="s">
        <v>0</v>
      </c>
      <c r="D5" s="156"/>
      <c r="E5" s="156"/>
      <c r="F5" s="156"/>
      <c r="G5" s="83"/>
    </row>
    <row r="6" spans="2:7" ht="23.25" customHeight="1" thickBot="1" thickTop="1">
      <c r="B6" s="47"/>
      <c r="C6" s="85"/>
      <c r="D6" s="157" t="s">
        <v>140</v>
      </c>
      <c r="E6" s="158"/>
      <c r="F6" s="81"/>
      <c r="G6" s="83"/>
    </row>
    <row r="7" spans="2:7" ht="17.25" thickBot="1" thickTop="1">
      <c r="B7" s="47"/>
      <c r="C7" s="85"/>
      <c r="D7" s="157" t="s">
        <v>148</v>
      </c>
      <c r="E7" s="158"/>
      <c r="F7" s="81"/>
      <c r="G7" s="83"/>
    </row>
    <row r="8" spans="2:7" ht="16.5" customHeight="1" thickBot="1" thickTop="1">
      <c r="B8" s="47"/>
      <c r="C8" s="85"/>
      <c r="D8" s="50"/>
      <c r="E8" s="51"/>
      <c r="F8" s="81"/>
      <c r="G8" s="83"/>
    </row>
    <row r="9" spans="2:7" ht="20.25" thickBot="1" thickTop="1">
      <c r="B9" s="47"/>
      <c r="C9" s="85"/>
      <c r="D9" s="50"/>
      <c r="E9" s="52" t="s">
        <v>92</v>
      </c>
      <c r="F9" s="81"/>
      <c r="G9" s="83"/>
    </row>
    <row r="10" spans="2:7" ht="20.25" thickBot="1" thickTop="1">
      <c r="B10" s="47"/>
      <c r="C10" s="85"/>
      <c r="D10" s="50"/>
      <c r="E10" s="52"/>
      <c r="F10" s="81"/>
      <c r="G10" s="83"/>
    </row>
    <row r="11" spans="2:20" ht="20.25" thickBot="1" thickTop="1">
      <c r="B11" s="47"/>
      <c r="C11" s="85"/>
      <c r="D11" s="53"/>
      <c r="E11" s="52" t="s">
        <v>141</v>
      </c>
      <c r="F11" s="56"/>
      <c r="G11" s="83"/>
      <c r="S11" s="46"/>
      <c r="T11" s="46"/>
    </row>
    <row r="12" spans="2:7" ht="20.25" thickBot="1" thickTop="1">
      <c r="B12" s="47"/>
      <c r="C12" s="85"/>
      <c r="D12" s="53"/>
      <c r="E12" s="52" t="s">
        <v>41</v>
      </c>
      <c r="F12" s="56"/>
      <c r="G12" s="83"/>
    </row>
    <row r="13" spans="2:7" ht="20.25" thickBot="1" thickTop="1">
      <c r="B13" s="47"/>
      <c r="C13" s="85"/>
      <c r="D13" s="54"/>
      <c r="E13" s="52" t="s">
        <v>55</v>
      </c>
      <c r="F13" s="56"/>
      <c r="G13" s="83"/>
    </row>
    <row r="14" spans="2:7" ht="20.25" thickBot="1" thickTop="1">
      <c r="B14" s="47"/>
      <c r="C14" s="85"/>
      <c r="D14" s="54"/>
      <c r="E14" s="52" t="s">
        <v>133</v>
      </c>
      <c r="F14" s="56"/>
      <c r="G14" s="83"/>
    </row>
    <row r="15" spans="2:7" ht="20.25" thickBot="1" thickTop="1">
      <c r="B15" s="47"/>
      <c r="C15" s="85"/>
      <c r="D15" s="54"/>
      <c r="E15" s="52" t="s">
        <v>144</v>
      </c>
      <c r="F15" s="56"/>
      <c r="G15" s="83"/>
    </row>
    <row r="16" spans="2:7" ht="20.25" thickBot="1" thickTop="1">
      <c r="B16" s="47"/>
      <c r="C16" s="85"/>
      <c r="D16" s="54"/>
      <c r="E16" s="52" t="s">
        <v>132</v>
      </c>
      <c r="F16" s="56"/>
      <c r="G16" s="83"/>
    </row>
    <row r="17" spans="2:7" ht="20.25" thickBot="1" thickTop="1">
      <c r="B17" s="47"/>
      <c r="C17" s="85"/>
      <c r="D17" s="54"/>
      <c r="E17" s="52"/>
      <c r="F17" s="56"/>
      <c r="G17" s="83"/>
    </row>
    <row r="18" spans="2:7" ht="24.75" customHeight="1" thickBot="1" thickTop="1">
      <c r="B18" s="47"/>
      <c r="C18" s="56"/>
      <c r="D18" s="53"/>
      <c r="E18" s="55" t="s">
        <v>93</v>
      </c>
      <c r="F18" s="82"/>
      <c r="G18" s="83"/>
    </row>
    <row r="19" spans="2:7" ht="24.75" customHeight="1" thickBot="1" thickTop="1">
      <c r="B19" s="47"/>
      <c r="C19" s="56"/>
      <c r="D19" s="53"/>
      <c r="E19" s="55"/>
      <c r="F19" s="82"/>
      <c r="G19" s="83"/>
    </row>
    <row r="20" spans="2:7" ht="20.25" thickBot="1" thickTop="1">
      <c r="B20" s="47"/>
      <c r="C20" s="85"/>
      <c r="D20" s="54"/>
      <c r="E20" s="52" t="s">
        <v>94</v>
      </c>
      <c r="F20" s="56"/>
      <c r="G20" s="83"/>
    </row>
    <row r="21" spans="2:7" ht="20.25" thickBot="1" thickTop="1">
      <c r="B21" s="47"/>
      <c r="C21" s="85"/>
      <c r="D21" s="54"/>
      <c r="E21" s="52" t="s">
        <v>136</v>
      </c>
      <c r="F21" s="56"/>
      <c r="G21" s="83"/>
    </row>
    <row r="22" spans="2:7" ht="20.25" thickBot="1" thickTop="1">
      <c r="B22" s="47"/>
      <c r="C22" s="85"/>
      <c r="D22" s="53"/>
      <c r="E22" s="52"/>
      <c r="F22" s="56"/>
      <c r="G22" s="83"/>
    </row>
    <row r="23" spans="2:7" ht="14.25" thickBot="1" thickTop="1">
      <c r="B23" s="47"/>
      <c r="C23" s="56"/>
      <c r="D23" s="56"/>
      <c r="E23" s="57"/>
      <c r="F23" s="56"/>
      <c r="G23" s="83"/>
    </row>
    <row r="24" spans="2:7" ht="14.25" thickBot="1" thickTop="1">
      <c r="B24" s="47"/>
      <c r="C24" s="58"/>
      <c r="D24" s="58"/>
      <c r="E24" s="58"/>
      <c r="F24" s="58"/>
      <c r="G24" s="83"/>
    </row>
    <row r="25" spans="2:7" ht="4.5" customHeight="1" thickTop="1">
      <c r="B25" s="47"/>
      <c r="C25" s="48" t="s">
        <v>95</v>
      </c>
      <c r="D25" s="48"/>
      <c r="E25" s="48"/>
      <c r="F25" s="48"/>
      <c r="G25" s="83"/>
    </row>
    <row r="26" s="56" customFormat="1" ht="12.75" customHeight="1">
      <c r="C26" s="59" t="s">
        <v>145</v>
      </c>
    </row>
    <row r="27" spans="1:9" ht="26.25" customHeight="1">
      <c r="A27" s="56"/>
      <c r="B27" s="56"/>
      <c r="C27" s="153" t="s">
        <v>147</v>
      </c>
      <c r="D27" s="154"/>
      <c r="E27" s="154"/>
      <c r="F27" s="154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30" t="s">
        <v>149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8.7109375" style="3" customWidth="1"/>
    <col min="2" max="2" width="7.421875" style="3" customWidth="1"/>
    <col min="3" max="3" width="7.28125" style="3" customWidth="1"/>
    <col min="4" max="4" width="7.00390625" style="3" customWidth="1"/>
    <col min="5" max="6" width="7.28125" style="3" customWidth="1"/>
    <col min="7" max="10" width="6.7109375" style="3" customWidth="1"/>
    <col min="11" max="12" width="7.28125" style="3" customWidth="1"/>
    <col min="13" max="16" width="6.7109375" style="3" customWidth="1"/>
    <col min="17" max="16384" width="9.140625" style="3" customWidth="1"/>
  </cols>
  <sheetData>
    <row r="1" spans="1:16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ht="15.75">
      <c r="A2" s="171" t="s">
        <v>140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"/>
      <c r="R2" s="10"/>
    </row>
    <row r="3" spans="1:18" ht="15.75">
      <c r="A3" s="171" t="s">
        <v>148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"/>
      <c r="R3" s="11"/>
    </row>
    <row r="5" spans="1:18" ht="18.75">
      <c r="A5" s="170" t="s">
        <v>30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2"/>
      <c r="R5" s="12"/>
    </row>
    <row r="6" ht="6.75" customHeight="1" thickBot="1"/>
    <row r="7" spans="1:16" ht="13.5" thickTop="1">
      <c r="A7" s="27" t="s">
        <v>1</v>
      </c>
      <c r="B7" s="172" t="s">
        <v>21</v>
      </c>
      <c r="C7" s="172"/>
      <c r="D7" s="172"/>
      <c r="E7" s="159" t="s">
        <v>24</v>
      </c>
      <c r="F7" s="160"/>
      <c r="G7" s="161"/>
      <c r="H7" s="159" t="s">
        <v>26</v>
      </c>
      <c r="I7" s="160"/>
      <c r="J7" s="161"/>
      <c r="K7" s="159" t="s">
        <v>28</v>
      </c>
      <c r="L7" s="160"/>
      <c r="M7" s="161"/>
      <c r="N7" s="172" t="s">
        <v>38</v>
      </c>
      <c r="O7" s="172"/>
      <c r="P7" s="173"/>
    </row>
    <row r="8" spans="1:16" ht="25.5" customHeight="1">
      <c r="A8" s="28"/>
      <c r="B8" s="163" t="s">
        <v>22</v>
      </c>
      <c r="C8" s="163"/>
      <c r="D8" s="163"/>
      <c r="E8" s="166" t="s">
        <v>110</v>
      </c>
      <c r="F8" s="167"/>
      <c r="G8" s="168"/>
      <c r="H8" s="165" t="s">
        <v>25</v>
      </c>
      <c r="I8" s="165"/>
      <c r="J8" s="165"/>
      <c r="K8" s="165" t="s">
        <v>27</v>
      </c>
      <c r="L8" s="165"/>
      <c r="M8" s="165"/>
      <c r="N8" s="163" t="s">
        <v>29</v>
      </c>
      <c r="O8" s="163"/>
      <c r="P8" s="164"/>
    </row>
    <row r="9" spans="1:16" ht="25.5">
      <c r="A9" s="102"/>
      <c r="B9" s="99" t="s">
        <v>18</v>
      </c>
      <c r="C9" s="99" t="s">
        <v>19</v>
      </c>
      <c r="D9" s="6" t="s">
        <v>20</v>
      </c>
      <c r="E9" s="99" t="s">
        <v>18</v>
      </c>
      <c r="F9" s="99" t="s">
        <v>19</v>
      </c>
      <c r="G9" s="6" t="s">
        <v>20</v>
      </c>
      <c r="H9" s="99" t="s">
        <v>18</v>
      </c>
      <c r="I9" s="99" t="s">
        <v>19</v>
      </c>
      <c r="J9" s="6" t="s">
        <v>20</v>
      </c>
      <c r="K9" s="99" t="s">
        <v>18</v>
      </c>
      <c r="L9" s="99" t="s">
        <v>19</v>
      </c>
      <c r="M9" s="6" t="s">
        <v>20</v>
      </c>
      <c r="N9" s="99" t="s">
        <v>18</v>
      </c>
      <c r="O9" s="99" t="s">
        <v>19</v>
      </c>
      <c r="P9" s="24" t="s">
        <v>20</v>
      </c>
    </row>
    <row r="10" spans="1:16" ht="13.5" customHeight="1">
      <c r="A10" s="29" t="s">
        <v>2</v>
      </c>
      <c r="B10" s="4">
        <v>3200</v>
      </c>
      <c r="C10" s="131">
        <v>1753</v>
      </c>
      <c r="D10" s="5">
        <f>C10/B10</f>
        <v>0.5478125</v>
      </c>
      <c r="E10" s="7">
        <v>3000</v>
      </c>
      <c r="F10" s="131">
        <v>1689</v>
      </c>
      <c r="G10" s="100">
        <f>F10/E10</f>
        <v>0.563</v>
      </c>
      <c r="H10" s="7">
        <v>200</v>
      </c>
      <c r="I10" s="131">
        <v>134</v>
      </c>
      <c r="J10" s="100">
        <f>I10/H10</f>
        <v>0.67</v>
      </c>
      <c r="K10" s="4">
        <v>1900</v>
      </c>
      <c r="L10" s="131">
        <v>898</v>
      </c>
      <c r="M10" s="5">
        <f>L10/K10</f>
        <v>0.4726315789473684</v>
      </c>
      <c r="N10" s="4">
        <v>210</v>
      </c>
      <c r="O10" s="131">
        <v>117</v>
      </c>
      <c r="P10" s="16">
        <f>O10/N10</f>
        <v>0.5571428571428572</v>
      </c>
    </row>
    <row r="11" spans="1:16" ht="13.5" customHeight="1">
      <c r="A11" s="29" t="s">
        <v>3</v>
      </c>
      <c r="B11" s="4">
        <v>14500</v>
      </c>
      <c r="C11" s="131">
        <v>8669</v>
      </c>
      <c r="D11" s="5">
        <f aca="true" t="shared" si="0" ref="D11:D27">C11/B11</f>
        <v>0.5978620689655172</v>
      </c>
      <c r="E11" s="7">
        <v>13050</v>
      </c>
      <c r="F11" s="131">
        <v>7950</v>
      </c>
      <c r="G11" s="100">
        <f aca="true" t="shared" si="1" ref="G11:G25">F11/E11</f>
        <v>0.6091954022988506</v>
      </c>
      <c r="H11" s="7">
        <v>850</v>
      </c>
      <c r="I11" s="131">
        <v>479</v>
      </c>
      <c r="J11" s="100">
        <f aca="true" t="shared" si="2" ref="J11:J27">I11/H11</f>
        <v>0.5635294117647058</v>
      </c>
      <c r="K11" s="4">
        <v>5500</v>
      </c>
      <c r="L11" s="131">
        <v>4773</v>
      </c>
      <c r="M11" s="5">
        <f>L11/K11</f>
        <v>0.8678181818181818</v>
      </c>
      <c r="N11" s="4">
        <v>750</v>
      </c>
      <c r="O11" s="131">
        <v>324</v>
      </c>
      <c r="P11" s="16">
        <f aca="true" t="shared" si="3" ref="P11:P27">O11/N11</f>
        <v>0.432</v>
      </c>
    </row>
    <row r="12" spans="1:16" ht="13.5" customHeight="1">
      <c r="A12" s="29" t="s">
        <v>4</v>
      </c>
      <c r="B12" s="4">
        <v>14500</v>
      </c>
      <c r="C12" s="131">
        <v>8398</v>
      </c>
      <c r="D12" s="5">
        <f t="shared" si="0"/>
        <v>0.5791724137931035</v>
      </c>
      <c r="E12" s="7">
        <v>13775</v>
      </c>
      <c r="F12" s="131">
        <v>7686</v>
      </c>
      <c r="G12" s="100">
        <f t="shared" si="1"/>
        <v>0.557967332123412</v>
      </c>
      <c r="H12" s="7">
        <v>1005</v>
      </c>
      <c r="I12" s="131">
        <v>665</v>
      </c>
      <c r="J12" s="100">
        <f t="shared" si="2"/>
        <v>0.6616915422885572</v>
      </c>
      <c r="K12" s="4">
        <v>7830</v>
      </c>
      <c r="L12" s="131">
        <v>4485</v>
      </c>
      <c r="M12" s="5">
        <f aca="true" t="shared" si="4" ref="M12:M27">L12/K12</f>
        <v>0.5727969348659003</v>
      </c>
      <c r="N12" s="4">
        <v>870</v>
      </c>
      <c r="O12" s="131">
        <v>440</v>
      </c>
      <c r="P12" s="16">
        <f t="shared" si="3"/>
        <v>0.5057471264367817</v>
      </c>
    </row>
    <row r="13" spans="1:16" ht="13.5" customHeight="1">
      <c r="A13" s="29" t="s">
        <v>5</v>
      </c>
      <c r="B13" s="4">
        <v>5400</v>
      </c>
      <c r="C13" s="131">
        <v>3474</v>
      </c>
      <c r="D13" s="5">
        <f t="shared" si="0"/>
        <v>0.6433333333333333</v>
      </c>
      <c r="E13" s="7">
        <v>4968</v>
      </c>
      <c r="F13" s="131">
        <v>3305</v>
      </c>
      <c r="G13" s="100">
        <f t="shared" si="1"/>
        <v>0.6652576489533011</v>
      </c>
      <c r="H13" s="7">
        <v>300</v>
      </c>
      <c r="I13" s="131">
        <v>196</v>
      </c>
      <c r="J13" s="100">
        <f t="shared" si="2"/>
        <v>0.6533333333333333</v>
      </c>
      <c r="K13" s="4">
        <v>3024</v>
      </c>
      <c r="L13" s="131">
        <v>2087</v>
      </c>
      <c r="M13" s="5">
        <f t="shared" si="4"/>
        <v>0.6901455026455027</v>
      </c>
      <c r="N13" s="4">
        <v>300</v>
      </c>
      <c r="O13" s="131">
        <v>202</v>
      </c>
      <c r="P13" s="16">
        <f t="shared" si="3"/>
        <v>0.6733333333333333</v>
      </c>
    </row>
    <row r="14" spans="1:16" ht="13.5" customHeight="1">
      <c r="A14" s="29" t="s">
        <v>6</v>
      </c>
      <c r="B14" s="4">
        <v>3688</v>
      </c>
      <c r="C14" s="131">
        <v>2036</v>
      </c>
      <c r="D14" s="5">
        <f t="shared" si="0"/>
        <v>0.5520607375271149</v>
      </c>
      <c r="E14" s="7">
        <v>3313</v>
      </c>
      <c r="F14" s="131">
        <v>1824</v>
      </c>
      <c r="G14" s="100">
        <f t="shared" si="1"/>
        <v>0.5505584062782977</v>
      </c>
      <c r="H14" s="7">
        <v>373</v>
      </c>
      <c r="I14" s="131">
        <v>200</v>
      </c>
      <c r="J14" s="100">
        <f t="shared" si="2"/>
        <v>0.5361930294906166</v>
      </c>
      <c r="K14" s="4">
        <v>2436</v>
      </c>
      <c r="L14" s="131">
        <v>1243</v>
      </c>
      <c r="M14" s="5">
        <f t="shared" si="4"/>
        <v>0.5102627257799671</v>
      </c>
      <c r="N14" s="4">
        <v>280</v>
      </c>
      <c r="O14" s="131">
        <v>158</v>
      </c>
      <c r="P14" s="16">
        <f t="shared" si="3"/>
        <v>0.5642857142857143</v>
      </c>
    </row>
    <row r="15" spans="1:16" ht="13.5" customHeight="1">
      <c r="A15" s="29" t="s">
        <v>7</v>
      </c>
      <c r="B15" s="4">
        <v>14180</v>
      </c>
      <c r="C15" s="131">
        <v>7335</v>
      </c>
      <c r="D15" s="5">
        <f t="shared" si="0"/>
        <v>0.517277856135402</v>
      </c>
      <c r="E15" s="7">
        <v>13569</v>
      </c>
      <c r="F15" s="131">
        <v>7064</v>
      </c>
      <c r="G15" s="100">
        <f t="shared" si="1"/>
        <v>0.5205984228756725</v>
      </c>
      <c r="H15" s="7">
        <v>727</v>
      </c>
      <c r="I15" s="131">
        <v>433</v>
      </c>
      <c r="J15" s="100">
        <f t="shared" si="2"/>
        <v>0.5955983493810179</v>
      </c>
      <c r="K15" s="4">
        <v>10058</v>
      </c>
      <c r="L15" s="131">
        <v>5199</v>
      </c>
      <c r="M15" s="5">
        <f t="shared" si="4"/>
        <v>0.5169019685822231</v>
      </c>
      <c r="N15" s="4">
        <v>1019</v>
      </c>
      <c r="O15" s="131">
        <v>490</v>
      </c>
      <c r="P15" s="16">
        <f t="shared" si="3"/>
        <v>0.48086359175662413</v>
      </c>
    </row>
    <row r="16" spans="1:16" ht="13.5" customHeight="1">
      <c r="A16" s="29" t="s">
        <v>8</v>
      </c>
      <c r="B16" s="4">
        <v>5610</v>
      </c>
      <c r="C16" s="131">
        <v>2993</v>
      </c>
      <c r="D16" s="5">
        <f t="shared" si="0"/>
        <v>0.533511586452763</v>
      </c>
      <c r="E16" s="7">
        <v>5242</v>
      </c>
      <c r="F16" s="131">
        <v>2760</v>
      </c>
      <c r="G16" s="100">
        <f t="shared" si="1"/>
        <v>0.5265165967188096</v>
      </c>
      <c r="H16" s="7">
        <v>355</v>
      </c>
      <c r="I16" s="131">
        <v>238</v>
      </c>
      <c r="J16" s="100">
        <f t="shared" si="2"/>
        <v>0.6704225352112676</v>
      </c>
      <c r="K16" s="4">
        <v>3280</v>
      </c>
      <c r="L16" s="131">
        <v>1737</v>
      </c>
      <c r="M16" s="5">
        <f t="shared" si="4"/>
        <v>0.5295731707317073</v>
      </c>
      <c r="N16" s="4">
        <v>426</v>
      </c>
      <c r="O16" s="131">
        <v>234</v>
      </c>
      <c r="P16" s="16">
        <f t="shared" si="3"/>
        <v>0.5492957746478874</v>
      </c>
    </row>
    <row r="17" spans="1:16" ht="13.5" customHeight="1">
      <c r="A17" s="29" t="s">
        <v>9</v>
      </c>
      <c r="B17" s="4">
        <v>7000</v>
      </c>
      <c r="C17" s="131">
        <v>3813</v>
      </c>
      <c r="D17" s="5">
        <f t="shared" si="0"/>
        <v>0.5447142857142857</v>
      </c>
      <c r="E17" s="7">
        <v>6510</v>
      </c>
      <c r="F17" s="131">
        <v>3662</v>
      </c>
      <c r="G17" s="100">
        <f t="shared" si="1"/>
        <v>0.5625192012288787</v>
      </c>
      <c r="H17" s="7">
        <v>425</v>
      </c>
      <c r="I17" s="131">
        <v>260</v>
      </c>
      <c r="J17" s="100">
        <f t="shared" si="2"/>
        <v>0.611764705882353</v>
      </c>
      <c r="K17" s="4">
        <v>4200</v>
      </c>
      <c r="L17" s="131">
        <v>2914</v>
      </c>
      <c r="M17" s="5">
        <f t="shared" si="4"/>
        <v>0.6938095238095238</v>
      </c>
      <c r="N17" s="4">
        <v>450</v>
      </c>
      <c r="O17" s="131">
        <v>269</v>
      </c>
      <c r="P17" s="16">
        <f t="shared" si="3"/>
        <v>0.5977777777777777</v>
      </c>
    </row>
    <row r="18" spans="1:16" ht="13.5" customHeight="1">
      <c r="A18" s="29" t="s">
        <v>10</v>
      </c>
      <c r="B18" s="4">
        <v>7800</v>
      </c>
      <c r="C18" s="131">
        <v>3594</v>
      </c>
      <c r="D18" s="5">
        <f t="shared" si="0"/>
        <v>0.46076923076923076</v>
      </c>
      <c r="E18" s="7">
        <v>6300</v>
      </c>
      <c r="F18" s="131">
        <v>3279</v>
      </c>
      <c r="G18" s="100">
        <f t="shared" si="1"/>
        <v>0.5204761904761904</v>
      </c>
      <c r="H18" s="7">
        <v>500</v>
      </c>
      <c r="I18" s="131">
        <v>201</v>
      </c>
      <c r="J18" s="100">
        <f t="shared" si="2"/>
        <v>0.402</v>
      </c>
      <c r="K18" s="4">
        <v>2500</v>
      </c>
      <c r="L18" s="131">
        <v>1694</v>
      </c>
      <c r="M18" s="5">
        <f t="shared" si="4"/>
        <v>0.6776</v>
      </c>
      <c r="N18" s="4">
        <v>350</v>
      </c>
      <c r="O18" s="131">
        <v>211</v>
      </c>
      <c r="P18" s="16">
        <f t="shared" si="3"/>
        <v>0.6028571428571429</v>
      </c>
    </row>
    <row r="19" spans="1:16" ht="13.5" customHeight="1">
      <c r="A19" s="29" t="s">
        <v>11</v>
      </c>
      <c r="B19" s="4">
        <v>22000</v>
      </c>
      <c r="C19" s="131">
        <v>12605</v>
      </c>
      <c r="D19" s="5">
        <f t="shared" si="0"/>
        <v>0.5729545454545455</v>
      </c>
      <c r="E19" s="7">
        <v>20310</v>
      </c>
      <c r="F19" s="131">
        <v>11566</v>
      </c>
      <c r="G19" s="100">
        <f t="shared" si="1"/>
        <v>0.5694731659281143</v>
      </c>
      <c r="H19" s="7">
        <v>1694</v>
      </c>
      <c r="I19" s="131">
        <v>1004</v>
      </c>
      <c r="J19" s="100">
        <f t="shared" si="2"/>
        <v>0.5926800472255017</v>
      </c>
      <c r="K19" s="4">
        <v>9500</v>
      </c>
      <c r="L19" s="131">
        <v>5420</v>
      </c>
      <c r="M19" s="5">
        <f t="shared" si="4"/>
        <v>0.5705263157894737</v>
      </c>
      <c r="N19" s="4">
        <v>760</v>
      </c>
      <c r="O19" s="131">
        <v>422</v>
      </c>
      <c r="P19" s="16">
        <f t="shared" si="3"/>
        <v>0.5552631578947368</v>
      </c>
    </row>
    <row r="20" spans="1:16" ht="13.5" customHeight="1">
      <c r="A20" s="29" t="s">
        <v>137</v>
      </c>
      <c r="B20" s="4">
        <v>10500</v>
      </c>
      <c r="C20" s="131">
        <v>5449</v>
      </c>
      <c r="D20" s="5">
        <f t="shared" si="0"/>
        <v>0.5189523809523809</v>
      </c>
      <c r="E20" s="7">
        <v>9765</v>
      </c>
      <c r="F20" s="131">
        <v>5070</v>
      </c>
      <c r="G20" s="100">
        <f t="shared" si="1"/>
        <v>0.5192012288786483</v>
      </c>
      <c r="H20" s="7">
        <v>420</v>
      </c>
      <c r="I20" s="131">
        <v>257</v>
      </c>
      <c r="J20" s="100">
        <f t="shared" si="2"/>
        <v>0.611904761904762</v>
      </c>
      <c r="K20" s="4">
        <v>6825</v>
      </c>
      <c r="L20" s="131">
        <v>3584</v>
      </c>
      <c r="M20" s="5">
        <f t="shared" si="4"/>
        <v>0.5251282051282051</v>
      </c>
      <c r="N20" s="4">
        <v>600</v>
      </c>
      <c r="O20" s="131">
        <v>283</v>
      </c>
      <c r="P20" s="16">
        <f t="shared" si="3"/>
        <v>0.4716666666666667</v>
      </c>
    </row>
    <row r="21" spans="1:16" ht="13.5" customHeight="1">
      <c r="A21" s="29" t="s">
        <v>12</v>
      </c>
      <c r="B21" s="4">
        <v>19544</v>
      </c>
      <c r="C21" s="131">
        <v>10865</v>
      </c>
      <c r="D21" s="5">
        <f t="shared" si="0"/>
        <v>0.5559250920998772</v>
      </c>
      <c r="E21" s="7">
        <v>18038</v>
      </c>
      <c r="F21" s="131">
        <v>10154</v>
      </c>
      <c r="G21" s="100">
        <f t="shared" si="1"/>
        <v>0.5629227187049562</v>
      </c>
      <c r="H21" s="7">
        <v>1177</v>
      </c>
      <c r="I21" s="131">
        <v>714</v>
      </c>
      <c r="J21" s="100">
        <f t="shared" si="2"/>
        <v>0.6066270178419712</v>
      </c>
      <c r="K21" s="4">
        <v>11645</v>
      </c>
      <c r="L21" s="131">
        <v>6749</v>
      </c>
      <c r="M21" s="5">
        <f t="shared" si="4"/>
        <v>0.5795620437956205</v>
      </c>
      <c r="N21" s="4">
        <v>996</v>
      </c>
      <c r="O21" s="131">
        <v>471</v>
      </c>
      <c r="P21" s="16">
        <f t="shared" si="3"/>
        <v>0.47289156626506024</v>
      </c>
    </row>
    <row r="22" spans="1:16" ht="13.5" customHeight="1">
      <c r="A22" s="29" t="s">
        <v>13</v>
      </c>
      <c r="B22" s="4">
        <v>12000</v>
      </c>
      <c r="C22" s="131">
        <v>6471</v>
      </c>
      <c r="D22" s="5">
        <f t="shared" si="0"/>
        <v>0.53925</v>
      </c>
      <c r="E22" s="7">
        <v>11500</v>
      </c>
      <c r="F22" s="131">
        <v>6114</v>
      </c>
      <c r="G22" s="100">
        <f t="shared" si="1"/>
        <v>0.5316521739130434</v>
      </c>
      <c r="H22" s="7">
        <v>600</v>
      </c>
      <c r="I22" s="131">
        <v>395</v>
      </c>
      <c r="J22" s="100">
        <f t="shared" si="2"/>
        <v>0.6583333333333333</v>
      </c>
      <c r="K22" s="4">
        <v>7000</v>
      </c>
      <c r="L22" s="131">
        <v>5059</v>
      </c>
      <c r="M22" s="5">
        <f t="shared" si="4"/>
        <v>0.7227142857142858</v>
      </c>
      <c r="N22" s="4">
        <v>750</v>
      </c>
      <c r="O22" s="131">
        <v>347</v>
      </c>
      <c r="P22" s="16">
        <f t="shared" si="3"/>
        <v>0.46266666666666667</v>
      </c>
    </row>
    <row r="23" spans="1:16" ht="13.5" customHeight="1">
      <c r="A23" s="29" t="s">
        <v>14</v>
      </c>
      <c r="B23" s="4">
        <v>6200</v>
      </c>
      <c r="C23" s="131">
        <v>3568</v>
      </c>
      <c r="D23" s="5">
        <f t="shared" si="0"/>
        <v>0.5754838709677419</v>
      </c>
      <c r="E23" s="7">
        <v>5890</v>
      </c>
      <c r="F23" s="131">
        <v>3400</v>
      </c>
      <c r="G23" s="100">
        <f t="shared" si="1"/>
        <v>0.5772495755517827</v>
      </c>
      <c r="H23" s="7">
        <v>341</v>
      </c>
      <c r="I23" s="131">
        <v>259</v>
      </c>
      <c r="J23" s="100">
        <f t="shared" si="2"/>
        <v>0.7595307917888563</v>
      </c>
      <c r="K23" s="4">
        <v>3100</v>
      </c>
      <c r="L23" s="131">
        <v>2536</v>
      </c>
      <c r="M23" s="5">
        <f t="shared" si="4"/>
        <v>0.8180645161290323</v>
      </c>
      <c r="N23" s="4">
        <v>550</v>
      </c>
      <c r="O23" s="131">
        <v>315</v>
      </c>
      <c r="P23" s="16">
        <f t="shared" si="3"/>
        <v>0.5727272727272728</v>
      </c>
    </row>
    <row r="24" spans="1:16" ht="13.5" customHeight="1">
      <c r="A24" s="29" t="s">
        <v>15</v>
      </c>
      <c r="B24" s="4">
        <v>9350</v>
      </c>
      <c r="C24" s="131">
        <v>5218</v>
      </c>
      <c r="D24" s="5">
        <f t="shared" si="0"/>
        <v>0.5580748663101605</v>
      </c>
      <c r="E24" s="7">
        <v>7000</v>
      </c>
      <c r="F24" s="131">
        <v>4827</v>
      </c>
      <c r="G24" s="100">
        <f t="shared" si="1"/>
        <v>0.6895714285714286</v>
      </c>
      <c r="H24" s="7">
        <v>800</v>
      </c>
      <c r="I24" s="131">
        <v>479</v>
      </c>
      <c r="J24" s="100">
        <f t="shared" si="2"/>
        <v>0.59875</v>
      </c>
      <c r="K24" s="4">
        <v>4250</v>
      </c>
      <c r="L24" s="131">
        <v>3187</v>
      </c>
      <c r="M24" s="5">
        <f t="shared" si="4"/>
        <v>0.7498823529411764</v>
      </c>
      <c r="N24" s="4">
        <v>700</v>
      </c>
      <c r="O24" s="131">
        <v>317</v>
      </c>
      <c r="P24" s="16">
        <f t="shared" si="3"/>
        <v>0.45285714285714285</v>
      </c>
    </row>
    <row r="25" spans="1:16" ht="13.5" customHeight="1">
      <c r="A25" s="29" t="s">
        <v>146</v>
      </c>
      <c r="B25" s="4">
        <v>10500</v>
      </c>
      <c r="C25" s="131">
        <v>6132</v>
      </c>
      <c r="D25" s="5">
        <f t="shared" si="0"/>
        <v>0.584</v>
      </c>
      <c r="E25" s="7">
        <v>10080</v>
      </c>
      <c r="F25" s="131">
        <v>5906</v>
      </c>
      <c r="G25" s="100">
        <f t="shared" si="1"/>
        <v>0.5859126984126984</v>
      </c>
      <c r="H25" s="7">
        <v>650</v>
      </c>
      <c r="I25" s="131">
        <v>405</v>
      </c>
      <c r="J25" s="100">
        <f t="shared" si="2"/>
        <v>0.6230769230769231</v>
      </c>
      <c r="K25" s="4">
        <v>7500</v>
      </c>
      <c r="L25" s="131">
        <v>4491</v>
      </c>
      <c r="M25" s="5">
        <f t="shared" si="4"/>
        <v>0.5988</v>
      </c>
      <c r="N25" s="4">
        <v>750</v>
      </c>
      <c r="O25" s="131">
        <v>425</v>
      </c>
      <c r="P25" s="16">
        <f t="shared" si="3"/>
        <v>0.5666666666666667</v>
      </c>
    </row>
    <row r="26" spans="1:16" ht="12.75">
      <c r="A26" s="29" t="s">
        <v>16</v>
      </c>
      <c r="B26" s="4" t="s">
        <v>23</v>
      </c>
      <c r="C26" s="4">
        <v>2328</v>
      </c>
      <c r="D26" s="5" t="s">
        <v>23</v>
      </c>
      <c r="E26" s="7" t="s">
        <v>23</v>
      </c>
      <c r="F26" s="7">
        <v>2107</v>
      </c>
      <c r="G26" s="100" t="s">
        <v>23</v>
      </c>
      <c r="H26" s="7" t="s">
        <v>23</v>
      </c>
      <c r="I26" s="7">
        <v>18</v>
      </c>
      <c r="J26" s="100" t="s">
        <v>23</v>
      </c>
      <c r="K26" s="4" t="s">
        <v>23</v>
      </c>
      <c r="L26" s="4">
        <v>417</v>
      </c>
      <c r="M26" s="5" t="s">
        <v>23</v>
      </c>
      <c r="N26" s="4" t="s">
        <v>23</v>
      </c>
      <c r="O26" s="4">
        <v>121</v>
      </c>
      <c r="P26" s="16" t="s">
        <v>23</v>
      </c>
    </row>
    <row r="27" spans="1:16" ht="13.5" thickBot="1">
      <c r="A27" s="30" t="s">
        <v>17</v>
      </c>
      <c r="B27" s="17">
        <f>SUM(B10:B26)</f>
        <v>165972</v>
      </c>
      <c r="C27" s="17">
        <v>90967</v>
      </c>
      <c r="D27" s="25">
        <f t="shared" si="0"/>
        <v>0.5480864242161329</v>
      </c>
      <c r="E27" s="17">
        <f>SUM(E10:E26)</f>
        <v>152310</v>
      </c>
      <c r="F27" s="17">
        <v>84795</v>
      </c>
      <c r="G27" s="105">
        <f>F27/E27</f>
        <v>0.5567264132361631</v>
      </c>
      <c r="H27" s="17">
        <f>SUM(H10:H26)</f>
        <v>10417</v>
      </c>
      <c r="I27" s="17">
        <v>6137</v>
      </c>
      <c r="J27" s="105">
        <f t="shared" si="2"/>
        <v>0.5891331477392724</v>
      </c>
      <c r="K27" s="17">
        <f>SUM(K10:K26)</f>
        <v>90548</v>
      </c>
      <c r="L27" s="17">
        <v>53846</v>
      </c>
      <c r="M27" s="25">
        <f t="shared" si="4"/>
        <v>0.594668021380925</v>
      </c>
      <c r="N27" s="17">
        <f>SUM(N10:N26)</f>
        <v>9761</v>
      </c>
      <c r="O27" s="17">
        <v>4893</v>
      </c>
      <c r="P27" s="18">
        <f t="shared" si="3"/>
        <v>0.5012806064952361</v>
      </c>
    </row>
    <row r="28" spans="1:17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143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 s="162" t="s">
        <v>32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9"/>
    </row>
    <row r="31" spans="1:17" ht="12.75" customHeight="1">
      <c r="A31" s="162" t="s">
        <v>33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9"/>
    </row>
    <row r="32" spans="1:17" ht="12.75">
      <c r="A32" s="169" t="s">
        <v>138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20"/>
    </row>
  </sheetData>
  <sheetProtection/>
  <mergeCells count="17"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  <mergeCell ref="E7:G7"/>
    <mergeCell ref="A31:P31"/>
    <mergeCell ref="N8:P8"/>
    <mergeCell ref="B8:D8"/>
    <mergeCell ref="H8:J8"/>
    <mergeCell ref="A30:P30"/>
    <mergeCell ref="E8:G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1.00390625" style="3" customWidth="1"/>
    <col min="6" max="6" width="7.7109375" style="3" customWidth="1"/>
    <col min="7" max="7" width="10.8515625" style="3" customWidth="1"/>
    <col min="8" max="8" width="6.8515625" style="3" customWidth="1"/>
    <col min="9" max="9" width="9.574218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6" ht="15.75">
      <c r="A2" s="171" t="str">
        <f>'1. Plan and Actual'!A2</f>
        <v>OSCCAR Summary by WIB Area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36"/>
      <c r="N2" s="136"/>
      <c r="O2" s="136"/>
      <c r="P2" s="136"/>
    </row>
    <row r="3" spans="1:16" ht="15.75">
      <c r="A3" s="171" t="str">
        <f>'1. Plan and Actual'!A3</f>
        <v>FY16 Quarter Ending December 31, 2015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36"/>
      <c r="N3" s="136"/>
      <c r="O3" s="136"/>
      <c r="P3" s="136"/>
    </row>
    <row r="5" spans="1:13" ht="18.75">
      <c r="A5" s="170" t="s">
        <v>41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2"/>
    </row>
    <row r="6" ht="6.75" customHeight="1" thickBot="1"/>
    <row r="7" spans="1:12" ht="13.5" thickTop="1">
      <c r="A7" s="180" t="s">
        <v>1</v>
      </c>
      <c r="B7" s="172" t="s">
        <v>21</v>
      </c>
      <c r="C7" s="172" t="s">
        <v>24</v>
      </c>
      <c r="D7" s="172"/>
      <c r="E7" s="175" t="s">
        <v>42</v>
      </c>
      <c r="F7" s="175"/>
      <c r="G7" s="175"/>
      <c r="H7" s="175"/>
      <c r="I7" s="175"/>
      <c r="J7" s="175"/>
      <c r="K7" s="175"/>
      <c r="L7" s="176"/>
    </row>
    <row r="8" spans="1:12" ht="12.75">
      <c r="A8" s="181"/>
      <c r="B8" s="174"/>
      <c r="C8" s="174"/>
      <c r="D8" s="174"/>
      <c r="E8" s="174" t="s">
        <v>26</v>
      </c>
      <c r="F8" s="174"/>
      <c r="G8" s="174" t="s">
        <v>28</v>
      </c>
      <c r="H8" s="174"/>
      <c r="I8" s="174" t="s">
        <v>38</v>
      </c>
      <c r="J8" s="174"/>
      <c r="K8" s="174" t="s">
        <v>40</v>
      </c>
      <c r="L8" s="179"/>
    </row>
    <row r="9" spans="1:12" s="21" customFormat="1" ht="38.25">
      <c r="A9" s="106"/>
      <c r="B9" s="6" t="s">
        <v>22</v>
      </c>
      <c r="C9" s="6" t="s">
        <v>34</v>
      </c>
      <c r="D9" s="6" t="s">
        <v>35</v>
      </c>
      <c r="E9" s="6" t="s">
        <v>36</v>
      </c>
      <c r="F9" s="6" t="s">
        <v>35</v>
      </c>
      <c r="G9" s="6" t="s">
        <v>37</v>
      </c>
      <c r="H9" s="6" t="s">
        <v>35</v>
      </c>
      <c r="I9" s="6" t="s">
        <v>39</v>
      </c>
      <c r="J9" s="6" t="s">
        <v>35</v>
      </c>
      <c r="K9" s="6" t="s">
        <v>29</v>
      </c>
      <c r="L9" s="24" t="s">
        <v>35</v>
      </c>
    </row>
    <row r="10" spans="1:12" ht="13.5" customHeight="1">
      <c r="A10" s="29" t="s">
        <v>2</v>
      </c>
      <c r="B10" s="101">
        <f>'1. Plan and Actual'!C10</f>
        <v>1753</v>
      </c>
      <c r="C10" s="131">
        <v>829</v>
      </c>
      <c r="D10" s="5">
        <f>C10/B10</f>
        <v>0.47290359383913294</v>
      </c>
      <c r="E10" s="131">
        <f>'1. Plan and Actual'!F10</f>
        <v>1689</v>
      </c>
      <c r="F10" s="5">
        <f>E10/B10</f>
        <v>0.9634911580148318</v>
      </c>
      <c r="G10" s="131">
        <f>'1. Plan and Actual'!I10</f>
        <v>134</v>
      </c>
      <c r="H10" s="5">
        <f>G10/B10</f>
        <v>0.0764403879064461</v>
      </c>
      <c r="I10" s="101">
        <f>'1. Plan and Actual'!L10</f>
        <v>898</v>
      </c>
      <c r="J10" s="5">
        <f>I10/B10</f>
        <v>0.5122646891043925</v>
      </c>
      <c r="K10" s="131">
        <f>'1. Plan and Actual'!O10</f>
        <v>117</v>
      </c>
      <c r="L10" s="16">
        <f>K10/B10</f>
        <v>0.06674272675413577</v>
      </c>
    </row>
    <row r="11" spans="1:12" ht="13.5" customHeight="1">
      <c r="A11" s="29" t="s">
        <v>3</v>
      </c>
      <c r="B11" s="101">
        <f>'1. Plan and Actual'!C11</f>
        <v>8669</v>
      </c>
      <c r="C11" s="131">
        <v>6029</v>
      </c>
      <c r="D11" s="5">
        <f aca="true" t="shared" si="0" ref="D11:D27">C11/B11</f>
        <v>0.6954666051447688</v>
      </c>
      <c r="E11" s="131">
        <f>'1. Plan and Actual'!F11</f>
        <v>7950</v>
      </c>
      <c r="F11" s="5">
        <f aca="true" t="shared" si="1" ref="F11:F27">E11/B11</f>
        <v>0.9170607913254124</v>
      </c>
      <c r="G11" s="131">
        <f>'1. Plan and Actual'!I11</f>
        <v>479</v>
      </c>
      <c r="H11" s="5">
        <f aca="true" t="shared" si="2" ref="H11:H27">G11/B11</f>
        <v>0.05525435459683931</v>
      </c>
      <c r="I11" s="101">
        <f>'1. Plan and Actual'!L11</f>
        <v>4773</v>
      </c>
      <c r="J11" s="5">
        <f aca="true" t="shared" si="3" ref="J11:J27">I11/B11</f>
        <v>0.5505825354712193</v>
      </c>
      <c r="K11" s="131">
        <f>'1. Plan and Actual'!O11</f>
        <v>324</v>
      </c>
      <c r="L11" s="16">
        <f aca="true" t="shared" si="4" ref="L11:L27">K11/B11</f>
        <v>0.037374553004960204</v>
      </c>
    </row>
    <row r="12" spans="1:12" ht="13.5" customHeight="1">
      <c r="A12" s="29" t="s">
        <v>4</v>
      </c>
      <c r="B12" s="101">
        <f>'1. Plan and Actual'!C12</f>
        <v>8398</v>
      </c>
      <c r="C12" s="131">
        <v>4432</v>
      </c>
      <c r="D12" s="5">
        <f t="shared" si="0"/>
        <v>0.5277447011193142</v>
      </c>
      <c r="E12" s="131">
        <f>'1. Plan and Actual'!F12</f>
        <v>7686</v>
      </c>
      <c r="F12" s="5">
        <f t="shared" si="1"/>
        <v>0.9152179090259586</v>
      </c>
      <c r="G12" s="131">
        <f>'1. Plan and Actual'!I12</f>
        <v>665</v>
      </c>
      <c r="H12" s="5">
        <f t="shared" si="2"/>
        <v>0.07918552036199095</v>
      </c>
      <c r="I12" s="101">
        <f>'1. Plan and Actual'!L12</f>
        <v>4485</v>
      </c>
      <c r="J12" s="5">
        <f t="shared" si="3"/>
        <v>0.5340557275541795</v>
      </c>
      <c r="K12" s="131">
        <f>'1. Plan and Actual'!O12</f>
        <v>440</v>
      </c>
      <c r="L12" s="16">
        <f t="shared" si="4"/>
        <v>0.052393427006430106</v>
      </c>
    </row>
    <row r="13" spans="1:12" ht="13.5" customHeight="1">
      <c r="A13" s="29" t="s">
        <v>5</v>
      </c>
      <c r="B13" s="101">
        <f>'1. Plan and Actual'!C13</f>
        <v>3474</v>
      </c>
      <c r="C13" s="131">
        <v>1809</v>
      </c>
      <c r="D13" s="5">
        <f t="shared" si="0"/>
        <v>0.5207253886010362</v>
      </c>
      <c r="E13" s="131">
        <f>'1. Plan and Actual'!F13</f>
        <v>3305</v>
      </c>
      <c r="F13" s="5">
        <f t="shared" si="1"/>
        <v>0.9513529073114565</v>
      </c>
      <c r="G13" s="131">
        <f>'1. Plan and Actual'!I13</f>
        <v>196</v>
      </c>
      <c r="H13" s="5">
        <f t="shared" si="2"/>
        <v>0.05641911341393207</v>
      </c>
      <c r="I13" s="101">
        <f>'1. Plan and Actual'!L13</f>
        <v>2087</v>
      </c>
      <c r="J13" s="5">
        <f t="shared" si="3"/>
        <v>0.600748416810593</v>
      </c>
      <c r="K13" s="131">
        <f>'1. Plan and Actual'!O13</f>
        <v>202</v>
      </c>
      <c r="L13" s="16">
        <f t="shared" si="4"/>
        <v>0.05814622913068509</v>
      </c>
    </row>
    <row r="14" spans="1:12" ht="13.5" customHeight="1">
      <c r="A14" s="29" t="s">
        <v>6</v>
      </c>
      <c r="B14" s="101">
        <f>'1. Plan and Actual'!C14</f>
        <v>2036</v>
      </c>
      <c r="C14" s="131">
        <v>1149</v>
      </c>
      <c r="D14" s="5">
        <f t="shared" si="0"/>
        <v>0.5643418467583498</v>
      </c>
      <c r="E14" s="131">
        <f>'1. Plan and Actual'!F14</f>
        <v>1824</v>
      </c>
      <c r="F14" s="5">
        <f t="shared" si="1"/>
        <v>0.8958742632612967</v>
      </c>
      <c r="G14" s="131">
        <f>'1. Plan and Actual'!I14</f>
        <v>200</v>
      </c>
      <c r="H14" s="5">
        <f t="shared" si="2"/>
        <v>0.09823182711198428</v>
      </c>
      <c r="I14" s="101">
        <f>'1. Plan and Actual'!L14</f>
        <v>1243</v>
      </c>
      <c r="J14" s="5">
        <f t="shared" si="3"/>
        <v>0.6105108055009824</v>
      </c>
      <c r="K14" s="131">
        <f>'1. Plan and Actual'!O14</f>
        <v>158</v>
      </c>
      <c r="L14" s="16">
        <f t="shared" si="4"/>
        <v>0.07760314341846758</v>
      </c>
    </row>
    <row r="15" spans="1:12" ht="13.5" customHeight="1">
      <c r="A15" s="29" t="s">
        <v>7</v>
      </c>
      <c r="B15" s="101">
        <f>'1. Plan and Actual'!C15</f>
        <v>7335</v>
      </c>
      <c r="C15" s="131">
        <v>3856</v>
      </c>
      <c r="D15" s="5">
        <f t="shared" si="0"/>
        <v>0.5256987048398092</v>
      </c>
      <c r="E15" s="131">
        <f>'1. Plan and Actual'!F15</f>
        <v>7064</v>
      </c>
      <c r="F15" s="5">
        <f t="shared" si="1"/>
        <v>0.9630538513974097</v>
      </c>
      <c r="G15" s="131">
        <f>'1. Plan and Actual'!I15</f>
        <v>433</v>
      </c>
      <c r="H15" s="5">
        <f t="shared" si="2"/>
        <v>0.05903203817314247</v>
      </c>
      <c r="I15" s="101">
        <f>'1. Plan and Actual'!L15</f>
        <v>5199</v>
      </c>
      <c r="J15" s="5">
        <f t="shared" si="3"/>
        <v>0.7087934560327198</v>
      </c>
      <c r="K15" s="131">
        <f>'1. Plan and Actual'!O15</f>
        <v>490</v>
      </c>
      <c r="L15" s="16">
        <f t="shared" si="4"/>
        <v>0.06680299931833675</v>
      </c>
    </row>
    <row r="16" spans="1:12" ht="13.5" customHeight="1">
      <c r="A16" s="29" t="s">
        <v>8</v>
      </c>
      <c r="B16" s="101">
        <f>'1. Plan and Actual'!C16</f>
        <v>2993</v>
      </c>
      <c r="C16" s="131">
        <v>1628</v>
      </c>
      <c r="D16" s="5">
        <f t="shared" si="0"/>
        <v>0.5439358503174073</v>
      </c>
      <c r="E16" s="131">
        <f>'1. Plan and Actual'!F16</f>
        <v>2760</v>
      </c>
      <c r="F16" s="5">
        <f t="shared" si="1"/>
        <v>0.9221516872702974</v>
      </c>
      <c r="G16" s="131">
        <f>'1. Plan and Actual'!I16</f>
        <v>238</v>
      </c>
      <c r="H16" s="5">
        <f t="shared" si="2"/>
        <v>0.07951887738055463</v>
      </c>
      <c r="I16" s="101">
        <f>'1. Plan and Actual'!L16</f>
        <v>1737</v>
      </c>
      <c r="J16" s="5">
        <f t="shared" si="3"/>
        <v>0.5803541597059806</v>
      </c>
      <c r="K16" s="131">
        <f>'1. Plan and Actual'!O16</f>
        <v>234</v>
      </c>
      <c r="L16" s="16">
        <f t="shared" si="4"/>
        <v>0.07818242565987303</v>
      </c>
    </row>
    <row r="17" spans="1:12" ht="13.5" customHeight="1">
      <c r="A17" s="29" t="s">
        <v>9</v>
      </c>
      <c r="B17" s="101">
        <f>'1. Plan and Actual'!C17</f>
        <v>3813</v>
      </c>
      <c r="C17" s="131">
        <v>2106</v>
      </c>
      <c r="D17" s="5">
        <f t="shared" si="0"/>
        <v>0.5523210070810386</v>
      </c>
      <c r="E17" s="131">
        <f>'1. Plan and Actual'!F17</f>
        <v>3662</v>
      </c>
      <c r="F17" s="5">
        <f t="shared" si="1"/>
        <v>0.960398636244427</v>
      </c>
      <c r="G17" s="131">
        <f>'1. Plan and Actual'!I17</f>
        <v>260</v>
      </c>
      <c r="H17" s="5">
        <f t="shared" si="2"/>
        <v>0.06818777865198007</v>
      </c>
      <c r="I17" s="101">
        <f>'1. Plan and Actual'!L17</f>
        <v>2914</v>
      </c>
      <c r="J17" s="5">
        <f t="shared" si="3"/>
        <v>0.7642276422764228</v>
      </c>
      <c r="K17" s="131">
        <f>'1. Plan and Actual'!O17</f>
        <v>269</v>
      </c>
      <c r="L17" s="16">
        <f t="shared" si="4"/>
        <v>0.07054812483608706</v>
      </c>
    </row>
    <row r="18" spans="1:12" ht="13.5" customHeight="1">
      <c r="A18" s="29" t="s">
        <v>10</v>
      </c>
      <c r="B18" s="101">
        <f>'1. Plan and Actual'!C18</f>
        <v>3594</v>
      </c>
      <c r="C18" s="131">
        <v>1441</v>
      </c>
      <c r="D18" s="5">
        <f t="shared" si="0"/>
        <v>0.400946021146355</v>
      </c>
      <c r="E18" s="131">
        <f>'1. Plan and Actual'!F18</f>
        <v>3279</v>
      </c>
      <c r="F18" s="5">
        <f t="shared" si="1"/>
        <v>0.9123539232053423</v>
      </c>
      <c r="G18" s="131">
        <f>'1. Plan and Actual'!I18</f>
        <v>201</v>
      </c>
      <c r="H18" s="5">
        <f t="shared" si="2"/>
        <v>0.055926544240400666</v>
      </c>
      <c r="I18" s="101">
        <f>'1. Plan and Actual'!L18</f>
        <v>1694</v>
      </c>
      <c r="J18" s="5">
        <f t="shared" si="3"/>
        <v>0.4713411240957151</v>
      </c>
      <c r="K18" s="131">
        <f>'1. Plan and Actual'!O18</f>
        <v>211</v>
      </c>
      <c r="L18" s="16">
        <f t="shared" si="4"/>
        <v>0.058708959376739006</v>
      </c>
    </row>
    <row r="19" spans="1:12" ht="13.5" customHeight="1">
      <c r="A19" s="29" t="s">
        <v>11</v>
      </c>
      <c r="B19" s="101">
        <f>'1. Plan and Actual'!C19</f>
        <v>12605</v>
      </c>
      <c r="C19" s="131">
        <v>5300</v>
      </c>
      <c r="D19" s="5">
        <f t="shared" si="0"/>
        <v>0.4204680682268941</v>
      </c>
      <c r="E19" s="131">
        <f>'1. Plan and Actual'!F19</f>
        <v>11566</v>
      </c>
      <c r="F19" s="5">
        <f t="shared" si="1"/>
        <v>0.917572391907973</v>
      </c>
      <c r="G19" s="131">
        <f>'1. Plan and Actual'!I19</f>
        <v>1004</v>
      </c>
      <c r="H19" s="5">
        <f t="shared" si="2"/>
        <v>0.0796509321697739</v>
      </c>
      <c r="I19" s="101">
        <f>'1. Plan and Actual'!L19</f>
        <v>5420</v>
      </c>
      <c r="J19" s="5">
        <f t="shared" si="3"/>
        <v>0.4299880999603332</v>
      </c>
      <c r="K19" s="131">
        <f>'1. Plan and Actual'!O19</f>
        <v>422</v>
      </c>
      <c r="L19" s="16">
        <f t="shared" si="4"/>
        <v>0.03347877826259421</v>
      </c>
    </row>
    <row r="20" spans="1:12" ht="13.5" customHeight="1">
      <c r="A20" s="29" t="s">
        <v>137</v>
      </c>
      <c r="B20" s="101">
        <f>'1. Plan and Actual'!C20</f>
        <v>5449</v>
      </c>
      <c r="C20" s="131">
        <v>3101</v>
      </c>
      <c r="D20" s="5">
        <f t="shared" si="0"/>
        <v>0.5690952468342815</v>
      </c>
      <c r="E20" s="131">
        <f>'1. Plan and Actual'!F20</f>
        <v>5070</v>
      </c>
      <c r="F20" s="5">
        <f t="shared" si="1"/>
        <v>0.9304459533859424</v>
      </c>
      <c r="G20" s="131">
        <f>'1. Plan and Actual'!I20</f>
        <v>257</v>
      </c>
      <c r="H20" s="5">
        <f t="shared" si="2"/>
        <v>0.047164617360983666</v>
      </c>
      <c r="I20" s="101">
        <f>'1. Plan and Actual'!L20</f>
        <v>3584</v>
      </c>
      <c r="J20" s="5">
        <f t="shared" si="3"/>
        <v>0.6577353642870252</v>
      </c>
      <c r="K20" s="131">
        <f>'1. Plan and Actual'!O20</f>
        <v>283</v>
      </c>
      <c r="L20" s="16">
        <f t="shared" si="4"/>
        <v>0.051936135070655164</v>
      </c>
    </row>
    <row r="21" spans="1:12" ht="13.5" customHeight="1">
      <c r="A21" s="29" t="s">
        <v>12</v>
      </c>
      <c r="B21" s="101">
        <f>'1. Plan and Actual'!C21</f>
        <v>10865</v>
      </c>
      <c r="C21" s="131">
        <v>5330</v>
      </c>
      <c r="D21" s="5">
        <f t="shared" si="0"/>
        <v>0.49056603773584906</v>
      </c>
      <c r="E21" s="131">
        <f>'1. Plan and Actual'!F21</f>
        <v>10154</v>
      </c>
      <c r="F21" s="5">
        <f t="shared" si="1"/>
        <v>0.9345605154164749</v>
      </c>
      <c r="G21" s="131">
        <f>'1. Plan and Actual'!I21</f>
        <v>714</v>
      </c>
      <c r="H21" s="5">
        <f t="shared" si="2"/>
        <v>0.06571560055223194</v>
      </c>
      <c r="I21" s="101">
        <f>'1. Plan and Actual'!L21</f>
        <v>6749</v>
      </c>
      <c r="J21" s="5">
        <f t="shared" si="3"/>
        <v>0.6211688909341924</v>
      </c>
      <c r="K21" s="131">
        <f>'1. Plan and Actual'!O21</f>
        <v>471</v>
      </c>
      <c r="L21" s="16">
        <f t="shared" si="4"/>
        <v>0.04335020708697653</v>
      </c>
    </row>
    <row r="22" spans="1:12" ht="13.5" customHeight="1">
      <c r="A22" s="29" t="s">
        <v>13</v>
      </c>
      <c r="B22" s="101">
        <f>'1. Plan and Actual'!C22</f>
        <v>6471</v>
      </c>
      <c r="C22" s="131">
        <v>3845</v>
      </c>
      <c r="D22" s="5">
        <f t="shared" si="0"/>
        <v>0.5941894606706846</v>
      </c>
      <c r="E22" s="131">
        <f>'1. Plan and Actual'!F22</f>
        <v>6114</v>
      </c>
      <c r="F22" s="5">
        <f t="shared" si="1"/>
        <v>0.9448307834955957</v>
      </c>
      <c r="G22" s="131">
        <f>'1. Plan and Actual'!I22</f>
        <v>395</v>
      </c>
      <c r="H22" s="5">
        <f t="shared" si="2"/>
        <v>0.061041570081903876</v>
      </c>
      <c r="I22" s="101">
        <f>'1. Plan and Actual'!L22</f>
        <v>5059</v>
      </c>
      <c r="J22" s="5">
        <f t="shared" si="3"/>
        <v>0.7817957039097512</v>
      </c>
      <c r="K22" s="131">
        <f>'1. Plan and Actual'!O22</f>
        <v>347</v>
      </c>
      <c r="L22" s="16">
        <f t="shared" si="4"/>
        <v>0.053623860299799105</v>
      </c>
    </row>
    <row r="23" spans="1:12" ht="13.5" customHeight="1">
      <c r="A23" s="29" t="s">
        <v>14</v>
      </c>
      <c r="B23" s="101">
        <f>'1. Plan and Actual'!C23</f>
        <v>3568</v>
      </c>
      <c r="C23" s="131">
        <v>2185</v>
      </c>
      <c r="D23" s="5">
        <f t="shared" si="0"/>
        <v>0.6123878923766816</v>
      </c>
      <c r="E23" s="131">
        <f>'1. Plan and Actual'!F23</f>
        <v>3400</v>
      </c>
      <c r="F23" s="5">
        <f t="shared" si="1"/>
        <v>0.952914798206278</v>
      </c>
      <c r="G23" s="131">
        <f>'1. Plan and Actual'!I23</f>
        <v>259</v>
      </c>
      <c r="H23" s="5">
        <f t="shared" si="2"/>
        <v>0.07258968609865471</v>
      </c>
      <c r="I23" s="101">
        <f>'1. Plan and Actual'!L23</f>
        <v>2536</v>
      </c>
      <c r="J23" s="5">
        <f t="shared" si="3"/>
        <v>0.7107623318385651</v>
      </c>
      <c r="K23" s="131">
        <f>'1. Plan and Actual'!O23</f>
        <v>315</v>
      </c>
      <c r="L23" s="16">
        <f t="shared" si="4"/>
        <v>0.0882847533632287</v>
      </c>
    </row>
    <row r="24" spans="1:12" ht="13.5" customHeight="1">
      <c r="A24" s="29" t="s">
        <v>15</v>
      </c>
      <c r="B24" s="101">
        <f>'1. Plan and Actual'!C24</f>
        <v>5218</v>
      </c>
      <c r="C24" s="131">
        <v>3336</v>
      </c>
      <c r="D24" s="5">
        <f t="shared" si="0"/>
        <v>0.6393254120352626</v>
      </c>
      <c r="E24" s="131">
        <f>'1. Plan and Actual'!F24</f>
        <v>4827</v>
      </c>
      <c r="F24" s="5">
        <f t="shared" si="1"/>
        <v>0.9250670755078574</v>
      </c>
      <c r="G24" s="131">
        <f>'1. Plan and Actual'!I24</f>
        <v>479</v>
      </c>
      <c r="H24" s="5">
        <f t="shared" si="2"/>
        <v>0.09179762361057876</v>
      </c>
      <c r="I24" s="101">
        <f>'1. Plan and Actual'!L24</f>
        <v>3187</v>
      </c>
      <c r="J24" s="5">
        <f t="shared" si="3"/>
        <v>0.6107704101188195</v>
      </c>
      <c r="K24" s="131">
        <f>'1. Plan and Actual'!O24</f>
        <v>317</v>
      </c>
      <c r="L24" s="16">
        <f t="shared" si="4"/>
        <v>0.06075124568800307</v>
      </c>
    </row>
    <row r="25" spans="1:12" ht="13.5" customHeight="1">
      <c r="A25" s="29" t="s">
        <v>146</v>
      </c>
      <c r="B25" s="101">
        <f>'1. Plan and Actual'!C25</f>
        <v>6132</v>
      </c>
      <c r="C25" s="131">
        <v>3546</v>
      </c>
      <c r="D25" s="5">
        <f t="shared" si="0"/>
        <v>0.5782778864970646</v>
      </c>
      <c r="E25" s="131">
        <f>'1. Plan and Actual'!F25</f>
        <v>5906</v>
      </c>
      <c r="F25" s="5">
        <f t="shared" si="1"/>
        <v>0.9631441617742987</v>
      </c>
      <c r="G25" s="131">
        <f>'1. Plan and Actual'!I25</f>
        <v>405</v>
      </c>
      <c r="H25" s="5">
        <f t="shared" si="2"/>
        <v>0.06604696673189824</v>
      </c>
      <c r="I25" s="101">
        <f>'1. Plan and Actual'!L25</f>
        <v>4491</v>
      </c>
      <c r="J25" s="5">
        <f t="shared" si="3"/>
        <v>0.7323874755381604</v>
      </c>
      <c r="K25" s="131">
        <f>'1. Plan and Actual'!O25</f>
        <v>425</v>
      </c>
      <c r="L25" s="16">
        <f t="shared" si="4"/>
        <v>0.06930854533594259</v>
      </c>
    </row>
    <row r="26" spans="1:12" ht="12.75">
      <c r="A26" s="29" t="s">
        <v>127</v>
      </c>
      <c r="B26" s="4">
        <f>'1. Plan and Actual'!C26</f>
        <v>2328</v>
      </c>
      <c r="C26" s="4">
        <v>1568</v>
      </c>
      <c r="D26" s="5">
        <f t="shared" si="0"/>
        <v>0.6735395189003437</v>
      </c>
      <c r="E26" s="131">
        <f>'1. Plan and Actual'!F26</f>
        <v>2107</v>
      </c>
      <c r="F26" s="5">
        <f t="shared" si="1"/>
        <v>0.9050687285223368</v>
      </c>
      <c r="G26" s="131">
        <f>'1. Plan and Actual'!I26</f>
        <v>18</v>
      </c>
      <c r="H26" s="5">
        <f t="shared" si="2"/>
        <v>0.007731958762886598</v>
      </c>
      <c r="I26" s="4">
        <f>'1. Plan and Actual'!L26</f>
        <v>417</v>
      </c>
      <c r="J26" s="5">
        <f t="shared" si="3"/>
        <v>0.1791237113402062</v>
      </c>
      <c r="K26" s="4">
        <f>'1. Plan and Actual'!O26</f>
        <v>121</v>
      </c>
      <c r="L26" s="16">
        <f t="shared" si="4"/>
        <v>0.05197594501718213</v>
      </c>
    </row>
    <row r="27" spans="1:12" ht="13.5" thickBot="1">
      <c r="A27" s="30" t="s">
        <v>17</v>
      </c>
      <c r="B27" s="17">
        <f>'1. Plan and Actual'!C27</f>
        <v>90967</v>
      </c>
      <c r="C27" s="17">
        <v>49458</v>
      </c>
      <c r="D27" s="25">
        <f t="shared" si="0"/>
        <v>0.5436916684072246</v>
      </c>
      <c r="E27" s="152">
        <f>'1. Plan and Actual'!F27</f>
        <v>84795</v>
      </c>
      <c r="F27" s="25">
        <f t="shared" si="1"/>
        <v>0.9321512196730682</v>
      </c>
      <c r="G27" s="152">
        <f>'1. Plan and Actual'!I27</f>
        <v>6137</v>
      </c>
      <c r="H27" s="25">
        <f t="shared" si="2"/>
        <v>0.06746402541581013</v>
      </c>
      <c r="I27" s="17">
        <f>+'1. Plan and Actual'!L27</f>
        <v>53846</v>
      </c>
      <c r="J27" s="25">
        <f t="shared" si="3"/>
        <v>0.5919289412644145</v>
      </c>
      <c r="K27" s="17">
        <f>+'1. Plan and Actual'!O27</f>
        <v>4893</v>
      </c>
      <c r="L27" s="18">
        <f t="shared" si="4"/>
        <v>0.05378873657480185</v>
      </c>
    </row>
    <row r="28" spans="1:12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143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177" t="s">
        <v>32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2.75">
      <c r="A31" s="177" t="s">
        <v>33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6" ht="12.75">
      <c r="A32" s="169" t="s">
        <v>138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</sheetData>
  <sheetProtection/>
  <mergeCells count="15">
    <mergeCell ref="A32:P32"/>
    <mergeCell ref="E7:L7"/>
    <mergeCell ref="A30:L30"/>
    <mergeCell ref="A31:L31"/>
    <mergeCell ref="K8:L8"/>
    <mergeCell ref="A7:A8"/>
    <mergeCell ref="B7:B8"/>
    <mergeCell ref="C7:D8"/>
    <mergeCell ref="E8:F8"/>
    <mergeCell ref="G8:H8"/>
    <mergeCell ref="I8:J8"/>
    <mergeCell ref="A1:L1"/>
    <mergeCell ref="A2:L2"/>
    <mergeCell ref="A3:L3"/>
    <mergeCell ref="A5:L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>
      <c r="A2" s="171" t="str">
        <f>'1. Plan and Actual'!A2</f>
        <v>OSCCAR Summary by WIB Area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>
      <c r="A3" s="171" t="str">
        <f>'1. Plan and Actual'!A3</f>
        <v>FY16 Quarter Ending December 31, 2015</v>
      </c>
      <c r="B3" s="182"/>
      <c r="C3" s="182"/>
      <c r="D3" s="182"/>
      <c r="E3" s="182"/>
      <c r="F3" s="182"/>
      <c r="G3" s="182"/>
      <c r="H3" s="182"/>
      <c r="I3" s="182"/>
      <c r="J3" s="182"/>
    </row>
    <row r="5" spans="1:10" ht="18.75">
      <c r="A5" s="183" t="s">
        <v>55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5" t="s">
        <v>53</v>
      </c>
    </row>
    <row r="8" spans="1:10" s="21" customFormat="1" ht="38.25">
      <c r="A8" s="28"/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50</v>
      </c>
      <c r="I8" s="6" t="s">
        <v>52</v>
      </c>
      <c r="J8" s="24" t="s">
        <v>54</v>
      </c>
    </row>
    <row r="9" spans="1:10" ht="13.5" customHeight="1">
      <c r="A9" s="29" t="s">
        <v>2</v>
      </c>
      <c r="B9" s="131">
        <v>925</v>
      </c>
      <c r="C9" s="131">
        <v>988</v>
      </c>
      <c r="D9" s="131">
        <v>696</v>
      </c>
      <c r="E9" s="131">
        <v>533</v>
      </c>
      <c r="F9" s="131">
        <v>1319</v>
      </c>
      <c r="G9" s="131">
        <v>394</v>
      </c>
      <c r="H9" s="131">
        <v>209</v>
      </c>
      <c r="I9" s="131">
        <v>74</v>
      </c>
      <c r="J9" s="132">
        <v>1</v>
      </c>
    </row>
    <row r="10" spans="1:10" ht="13.5" customHeight="1">
      <c r="A10" s="29" t="s">
        <v>3</v>
      </c>
      <c r="B10" s="131">
        <v>3711</v>
      </c>
      <c r="C10" s="131">
        <v>5504</v>
      </c>
      <c r="D10" s="131">
        <v>4262</v>
      </c>
      <c r="E10" s="131">
        <v>4511</v>
      </c>
      <c r="F10" s="131">
        <v>5367</v>
      </c>
      <c r="G10" s="131">
        <v>2270</v>
      </c>
      <c r="H10" s="131">
        <v>16</v>
      </c>
      <c r="I10" s="131">
        <v>170</v>
      </c>
      <c r="J10" s="132">
        <v>128</v>
      </c>
    </row>
    <row r="11" spans="1:10" ht="13.5" customHeight="1">
      <c r="A11" s="29" t="s">
        <v>4</v>
      </c>
      <c r="B11" s="131">
        <v>3012</v>
      </c>
      <c r="C11" s="131">
        <v>3736</v>
      </c>
      <c r="D11" s="131">
        <v>3645</v>
      </c>
      <c r="E11" s="131">
        <v>5368</v>
      </c>
      <c r="F11" s="131">
        <v>4672</v>
      </c>
      <c r="G11" s="131">
        <v>1118</v>
      </c>
      <c r="H11" s="131">
        <v>2067</v>
      </c>
      <c r="I11" s="131">
        <v>217</v>
      </c>
      <c r="J11" s="132">
        <v>7</v>
      </c>
    </row>
    <row r="12" spans="1:10" ht="13.5" customHeight="1">
      <c r="A12" s="29" t="s">
        <v>5</v>
      </c>
      <c r="B12" s="131">
        <v>1839</v>
      </c>
      <c r="C12" s="131">
        <v>1946</v>
      </c>
      <c r="D12" s="131">
        <v>2044</v>
      </c>
      <c r="E12" s="131">
        <v>1690</v>
      </c>
      <c r="F12" s="131">
        <v>2259</v>
      </c>
      <c r="G12" s="131">
        <v>97</v>
      </c>
      <c r="H12" s="131">
        <v>607</v>
      </c>
      <c r="I12" s="131">
        <v>80</v>
      </c>
      <c r="J12" s="132">
        <v>18</v>
      </c>
    </row>
    <row r="13" spans="1:10" ht="13.5" customHeight="1">
      <c r="A13" s="29" t="s">
        <v>6</v>
      </c>
      <c r="B13" s="131">
        <v>1231</v>
      </c>
      <c r="C13" s="131">
        <v>1362</v>
      </c>
      <c r="D13" s="131">
        <v>693</v>
      </c>
      <c r="E13" s="131">
        <v>587</v>
      </c>
      <c r="F13" s="131">
        <v>1686</v>
      </c>
      <c r="G13" s="131">
        <v>44</v>
      </c>
      <c r="H13" s="131">
        <v>89</v>
      </c>
      <c r="I13" s="131">
        <v>19</v>
      </c>
      <c r="J13" s="132">
        <v>15</v>
      </c>
    </row>
    <row r="14" spans="1:10" ht="13.5" customHeight="1">
      <c r="A14" s="29" t="s">
        <v>7</v>
      </c>
      <c r="B14" s="131">
        <v>4909</v>
      </c>
      <c r="C14" s="131">
        <v>6102</v>
      </c>
      <c r="D14" s="131">
        <v>4581</v>
      </c>
      <c r="E14" s="131">
        <v>1612</v>
      </c>
      <c r="F14" s="131">
        <v>5686</v>
      </c>
      <c r="G14" s="131">
        <v>555</v>
      </c>
      <c r="H14" s="131">
        <v>227</v>
      </c>
      <c r="I14" s="131">
        <v>208</v>
      </c>
      <c r="J14" s="132">
        <v>81</v>
      </c>
    </row>
    <row r="15" spans="1:10" ht="13.5" customHeight="1">
      <c r="A15" s="29" t="s">
        <v>8</v>
      </c>
      <c r="B15" s="131">
        <v>966</v>
      </c>
      <c r="C15" s="131">
        <v>1498</v>
      </c>
      <c r="D15" s="131">
        <v>1311</v>
      </c>
      <c r="E15" s="131">
        <v>1494</v>
      </c>
      <c r="F15" s="131">
        <v>2125</v>
      </c>
      <c r="G15" s="131">
        <v>682</v>
      </c>
      <c r="H15" s="131">
        <v>778</v>
      </c>
      <c r="I15" s="131">
        <v>69</v>
      </c>
      <c r="J15" s="132">
        <v>7</v>
      </c>
    </row>
    <row r="16" spans="1:10" ht="13.5" customHeight="1">
      <c r="A16" s="29" t="s">
        <v>9</v>
      </c>
      <c r="B16" s="131">
        <v>2473</v>
      </c>
      <c r="C16" s="131">
        <v>2950</v>
      </c>
      <c r="D16" s="131">
        <v>2464</v>
      </c>
      <c r="E16" s="131">
        <v>663</v>
      </c>
      <c r="F16" s="131">
        <v>3571</v>
      </c>
      <c r="G16" s="131">
        <v>505</v>
      </c>
      <c r="H16" s="131">
        <v>387</v>
      </c>
      <c r="I16" s="131">
        <v>155</v>
      </c>
      <c r="J16" s="132">
        <v>2</v>
      </c>
    </row>
    <row r="17" spans="1:10" ht="13.5" customHeight="1">
      <c r="A17" s="29" t="s">
        <v>10</v>
      </c>
      <c r="B17" s="131">
        <v>1963</v>
      </c>
      <c r="C17" s="131">
        <v>1553</v>
      </c>
      <c r="D17" s="131">
        <v>1445</v>
      </c>
      <c r="E17" s="131">
        <v>1132</v>
      </c>
      <c r="F17" s="131">
        <v>2604</v>
      </c>
      <c r="G17" s="131">
        <v>269</v>
      </c>
      <c r="H17" s="131">
        <v>726</v>
      </c>
      <c r="I17" s="131">
        <v>370</v>
      </c>
      <c r="J17" s="132">
        <v>3</v>
      </c>
    </row>
    <row r="18" spans="1:10" ht="13.5" customHeight="1">
      <c r="A18" s="29" t="s">
        <v>11</v>
      </c>
      <c r="B18" s="131">
        <v>3891</v>
      </c>
      <c r="C18" s="131">
        <v>10670</v>
      </c>
      <c r="D18" s="131">
        <v>10736</v>
      </c>
      <c r="E18" s="131">
        <v>4009</v>
      </c>
      <c r="F18" s="131">
        <v>10125</v>
      </c>
      <c r="G18" s="131">
        <v>1519</v>
      </c>
      <c r="H18" s="131">
        <v>743</v>
      </c>
      <c r="I18" s="131">
        <v>550</v>
      </c>
      <c r="J18" s="132">
        <v>801</v>
      </c>
    </row>
    <row r="19" spans="1:10" ht="13.5" customHeight="1">
      <c r="A19" s="29" t="s">
        <v>137</v>
      </c>
      <c r="B19" s="131">
        <v>2706</v>
      </c>
      <c r="C19" s="131">
        <v>4371</v>
      </c>
      <c r="D19" s="131">
        <v>3771</v>
      </c>
      <c r="E19" s="131">
        <v>2960</v>
      </c>
      <c r="F19" s="131">
        <v>4527</v>
      </c>
      <c r="G19" s="131">
        <v>661</v>
      </c>
      <c r="H19" s="131">
        <v>1133</v>
      </c>
      <c r="I19" s="131">
        <v>94</v>
      </c>
      <c r="J19" s="132">
        <v>318</v>
      </c>
    </row>
    <row r="20" spans="1:10" ht="13.5" customHeight="1">
      <c r="A20" s="29" t="s">
        <v>12</v>
      </c>
      <c r="B20" s="131">
        <v>4377</v>
      </c>
      <c r="C20" s="131">
        <v>6661</v>
      </c>
      <c r="D20" s="131">
        <v>4326</v>
      </c>
      <c r="E20" s="131">
        <v>7639</v>
      </c>
      <c r="F20" s="131">
        <v>7455</v>
      </c>
      <c r="G20" s="131">
        <v>455</v>
      </c>
      <c r="H20" s="131">
        <v>532</v>
      </c>
      <c r="I20" s="131">
        <v>328</v>
      </c>
      <c r="J20" s="132">
        <v>2</v>
      </c>
    </row>
    <row r="21" spans="1:10" ht="13.5" customHeight="1">
      <c r="A21" s="29" t="s">
        <v>13</v>
      </c>
      <c r="B21" s="131">
        <v>3876</v>
      </c>
      <c r="C21" s="131">
        <v>4739</v>
      </c>
      <c r="D21" s="131">
        <v>4773</v>
      </c>
      <c r="E21" s="131">
        <v>2413</v>
      </c>
      <c r="F21" s="131">
        <v>5030</v>
      </c>
      <c r="G21" s="131">
        <v>168</v>
      </c>
      <c r="H21" s="131">
        <v>1126</v>
      </c>
      <c r="I21" s="131">
        <v>222</v>
      </c>
      <c r="J21" s="132">
        <v>19</v>
      </c>
    </row>
    <row r="22" spans="1:10" ht="13.5" customHeight="1">
      <c r="A22" s="29" t="s">
        <v>14</v>
      </c>
      <c r="B22" s="131">
        <v>2168</v>
      </c>
      <c r="C22" s="131">
        <v>2541</v>
      </c>
      <c r="D22" s="131">
        <v>2304</v>
      </c>
      <c r="E22" s="131">
        <v>166</v>
      </c>
      <c r="F22" s="131">
        <v>2984</v>
      </c>
      <c r="G22" s="131">
        <v>303</v>
      </c>
      <c r="H22" s="131">
        <v>490</v>
      </c>
      <c r="I22" s="131">
        <v>60</v>
      </c>
      <c r="J22" s="132">
        <v>8</v>
      </c>
    </row>
    <row r="23" spans="1:10" ht="13.5" customHeight="1">
      <c r="A23" s="29" t="s">
        <v>15</v>
      </c>
      <c r="B23" s="131">
        <v>3056</v>
      </c>
      <c r="C23" s="131">
        <v>3538</v>
      </c>
      <c r="D23" s="131">
        <v>3367</v>
      </c>
      <c r="E23" s="131">
        <v>743</v>
      </c>
      <c r="F23" s="131">
        <v>3666</v>
      </c>
      <c r="G23" s="131">
        <v>711</v>
      </c>
      <c r="H23" s="131">
        <v>761</v>
      </c>
      <c r="I23" s="131">
        <v>148</v>
      </c>
      <c r="J23" s="132">
        <v>9</v>
      </c>
    </row>
    <row r="24" spans="1:10" ht="13.5" customHeight="1">
      <c r="A24" s="29" t="s">
        <v>146</v>
      </c>
      <c r="B24" s="131">
        <v>4010</v>
      </c>
      <c r="C24" s="131">
        <v>4342</v>
      </c>
      <c r="D24" s="131">
        <v>3261</v>
      </c>
      <c r="E24" s="131">
        <v>2800</v>
      </c>
      <c r="F24" s="131">
        <v>4593</v>
      </c>
      <c r="G24" s="131">
        <v>560</v>
      </c>
      <c r="H24" s="131">
        <v>75</v>
      </c>
      <c r="I24" s="131">
        <v>128</v>
      </c>
      <c r="J24" s="132">
        <v>5</v>
      </c>
    </row>
    <row r="25" spans="1:10" ht="12.75">
      <c r="A25" s="29" t="s">
        <v>127</v>
      </c>
      <c r="B25" s="4">
        <v>199</v>
      </c>
      <c r="C25" s="4">
        <v>2158</v>
      </c>
      <c r="D25" s="4">
        <v>384</v>
      </c>
      <c r="E25" s="4">
        <v>0</v>
      </c>
      <c r="F25" s="4">
        <v>1712</v>
      </c>
      <c r="G25" s="4">
        <v>5</v>
      </c>
      <c r="H25" s="4">
        <v>14</v>
      </c>
      <c r="I25" s="4">
        <v>0</v>
      </c>
      <c r="J25" s="32">
        <v>1</v>
      </c>
    </row>
    <row r="26" spans="1:10" ht="13.5" thickBot="1">
      <c r="A26" s="30" t="s">
        <v>17</v>
      </c>
      <c r="B26" s="17">
        <v>44964</v>
      </c>
      <c r="C26" s="17">
        <v>62954</v>
      </c>
      <c r="D26" s="17">
        <v>53350</v>
      </c>
      <c r="E26" s="17">
        <v>37533</v>
      </c>
      <c r="F26" s="17">
        <v>67761</v>
      </c>
      <c r="G26" s="17">
        <v>10161</v>
      </c>
      <c r="H26" s="17">
        <v>9890</v>
      </c>
      <c r="I26" s="17">
        <v>2937</v>
      </c>
      <c r="J26" s="33">
        <v>1425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L27" s="146"/>
    </row>
    <row r="28" spans="1:10" ht="12.75">
      <c r="A28" s="2" t="s">
        <v>143</v>
      </c>
      <c r="B28"/>
      <c r="C28"/>
      <c r="D28"/>
      <c r="E28"/>
      <c r="F28"/>
      <c r="G28"/>
      <c r="H28"/>
      <c r="I28"/>
      <c r="J28"/>
    </row>
    <row r="29" spans="1:10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6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29:J29"/>
    <mergeCell ref="A30:J30"/>
    <mergeCell ref="A1:J1"/>
    <mergeCell ref="A2:J2"/>
    <mergeCell ref="A3:J3"/>
    <mergeCell ref="A5:J5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7.8515625" style="3" customWidth="1"/>
    <col min="4" max="4" width="6.421875" style="3" customWidth="1"/>
    <col min="5" max="5" width="9.57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5.75">
      <c r="A2" s="171" t="str">
        <f>'1. Plan and Actual'!A2</f>
        <v>OSCCAR Summary by WIB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71" t="str">
        <f>'1. Plan and Actual'!A3</f>
        <v>FY16 Quarter Ending December 31, 2015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ht="8.25" customHeight="1"/>
    <row r="5" spans="1:16" ht="18.75">
      <c r="A5" s="170" t="s">
        <v>133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3" t="s">
        <v>53</v>
      </c>
      <c r="K7" s="13" t="s">
        <v>65</v>
      </c>
      <c r="L7" s="13" t="s">
        <v>67</v>
      </c>
      <c r="M7" s="13" t="s">
        <v>78</v>
      </c>
      <c r="N7" s="13" t="s">
        <v>79</v>
      </c>
      <c r="O7" s="13" t="s">
        <v>129</v>
      </c>
      <c r="P7" s="86" t="s">
        <v>82</v>
      </c>
    </row>
    <row r="8" spans="1:16" s="21" customFormat="1" ht="51">
      <c r="A8" s="28"/>
      <c r="B8" s="6" t="s">
        <v>22</v>
      </c>
      <c r="C8" s="6" t="s">
        <v>58</v>
      </c>
      <c r="D8" s="6" t="s">
        <v>130</v>
      </c>
      <c r="E8" s="6" t="s">
        <v>59</v>
      </c>
      <c r="F8" s="6" t="s">
        <v>130</v>
      </c>
      <c r="G8" s="6" t="s">
        <v>60</v>
      </c>
      <c r="H8" s="6" t="s">
        <v>130</v>
      </c>
      <c r="I8" s="6" t="s">
        <v>61</v>
      </c>
      <c r="J8" s="6" t="s">
        <v>130</v>
      </c>
      <c r="K8" s="6" t="s">
        <v>62</v>
      </c>
      <c r="L8" s="6" t="s">
        <v>130</v>
      </c>
      <c r="M8" s="6" t="s">
        <v>63</v>
      </c>
      <c r="N8" s="6" t="s">
        <v>130</v>
      </c>
      <c r="O8" s="6" t="s">
        <v>64</v>
      </c>
      <c r="P8" s="87" t="s">
        <v>131</v>
      </c>
    </row>
    <row r="9" spans="1:16" ht="13.5" customHeight="1">
      <c r="A9" s="29" t="s">
        <v>2</v>
      </c>
      <c r="B9" s="101">
        <f>'1. Plan and Actual'!C10</f>
        <v>1753</v>
      </c>
      <c r="C9" s="131">
        <v>1418</v>
      </c>
      <c r="D9" s="5">
        <f>C9/B9</f>
        <v>0.8088990302338848</v>
      </c>
      <c r="E9" s="131">
        <v>210</v>
      </c>
      <c r="F9" s="5">
        <f>E9/B9</f>
        <v>0.11979463776383342</v>
      </c>
      <c r="G9" s="131">
        <v>106</v>
      </c>
      <c r="H9" s="5">
        <f>G9/B9</f>
        <v>0.06046776953793497</v>
      </c>
      <c r="I9" s="131">
        <v>15</v>
      </c>
      <c r="J9" s="75">
        <f>I9/B9</f>
        <v>0.008556759840273816</v>
      </c>
      <c r="K9" s="131">
        <v>9</v>
      </c>
      <c r="L9" s="75">
        <f>K9/B9</f>
        <v>0.00513405590416429</v>
      </c>
      <c r="M9" s="131">
        <v>0</v>
      </c>
      <c r="N9" s="75">
        <f>M9/B9</f>
        <v>0</v>
      </c>
      <c r="O9" s="131">
        <v>41</v>
      </c>
      <c r="P9" s="16">
        <f>O9/B9</f>
        <v>0.02338847689674843</v>
      </c>
    </row>
    <row r="10" spans="1:16" ht="13.5" customHeight="1">
      <c r="A10" s="29" t="s">
        <v>3</v>
      </c>
      <c r="B10" s="101">
        <f>'1. Plan and Actual'!C11</f>
        <v>8669</v>
      </c>
      <c r="C10" s="131">
        <v>2974</v>
      </c>
      <c r="D10" s="5">
        <f aca="true" t="shared" si="0" ref="D10:D26">C10/B10</f>
        <v>0.34306148344676435</v>
      </c>
      <c r="E10" s="131">
        <v>3550</v>
      </c>
      <c r="F10" s="5">
        <f aca="true" t="shared" si="1" ref="F10:F26">E10/B10</f>
        <v>0.40950513323336024</v>
      </c>
      <c r="G10" s="131">
        <v>1359</v>
      </c>
      <c r="H10" s="5">
        <f aca="true" t="shared" si="2" ref="H10:H26">G10/B10</f>
        <v>0.15676548621524974</v>
      </c>
      <c r="I10" s="131">
        <v>121</v>
      </c>
      <c r="J10" s="75">
        <f aca="true" t="shared" si="3" ref="J10:J26">I10/B10</f>
        <v>0.013957780597531434</v>
      </c>
      <c r="K10" s="131">
        <v>629</v>
      </c>
      <c r="L10" s="5">
        <f aca="true" t="shared" si="4" ref="L10:L26">K10/B10</f>
        <v>0.072557388395432</v>
      </c>
      <c r="M10" s="131">
        <v>31</v>
      </c>
      <c r="N10" s="75">
        <f aca="true" t="shared" si="5" ref="N10:N26">M10/B10</f>
        <v>0.003575960318375822</v>
      </c>
      <c r="O10" s="131">
        <v>609</v>
      </c>
      <c r="P10" s="16">
        <f aca="true" t="shared" si="6" ref="P10:P26">O10/B10</f>
        <v>0.07025031722228631</v>
      </c>
    </row>
    <row r="11" spans="1:16" ht="13.5" customHeight="1">
      <c r="A11" s="29" t="s">
        <v>4</v>
      </c>
      <c r="B11" s="101">
        <f>'1. Plan and Actual'!C12</f>
        <v>8398</v>
      </c>
      <c r="C11" s="131">
        <v>6115</v>
      </c>
      <c r="D11" s="5">
        <f t="shared" si="0"/>
        <v>0.7281495594189092</v>
      </c>
      <c r="E11" s="131">
        <v>1220</v>
      </c>
      <c r="F11" s="5">
        <f t="shared" si="1"/>
        <v>0.14527268397237436</v>
      </c>
      <c r="G11" s="131">
        <v>994</v>
      </c>
      <c r="H11" s="5">
        <f t="shared" si="2"/>
        <v>0.11836151464634437</v>
      </c>
      <c r="I11" s="131">
        <v>78</v>
      </c>
      <c r="J11" s="75">
        <f t="shared" si="3"/>
        <v>0.009287925696594427</v>
      </c>
      <c r="K11" s="131">
        <v>154</v>
      </c>
      <c r="L11" s="5">
        <f t="shared" si="4"/>
        <v>0.018337699452250535</v>
      </c>
      <c r="M11" s="131">
        <v>18</v>
      </c>
      <c r="N11" s="75">
        <f t="shared" si="5"/>
        <v>0.0021433674684448677</v>
      </c>
      <c r="O11" s="131">
        <v>376</v>
      </c>
      <c r="P11" s="16">
        <f t="shared" si="6"/>
        <v>0.0447725648964039</v>
      </c>
    </row>
    <row r="12" spans="1:16" ht="13.5" customHeight="1">
      <c r="A12" s="29" t="s">
        <v>5</v>
      </c>
      <c r="B12" s="101">
        <f>'1. Plan and Actual'!C13</f>
        <v>3474</v>
      </c>
      <c r="C12" s="131">
        <v>1446</v>
      </c>
      <c r="D12" s="5">
        <f t="shared" si="0"/>
        <v>0.4162348877374784</v>
      </c>
      <c r="E12" s="131">
        <v>1312</v>
      </c>
      <c r="F12" s="5">
        <f t="shared" si="1"/>
        <v>0.3776626367299942</v>
      </c>
      <c r="G12" s="131">
        <v>278</v>
      </c>
      <c r="H12" s="5">
        <f t="shared" si="2"/>
        <v>0.0800230282095567</v>
      </c>
      <c r="I12" s="131">
        <v>25</v>
      </c>
      <c r="J12" s="75">
        <f t="shared" si="3"/>
        <v>0.007196315486470927</v>
      </c>
      <c r="K12" s="131">
        <v>75</v>
      </c>
      <c r="L12" s="5">
        <f t="shared" si="4"/>
        <v>0.02158894645941278</v>
      </c>
      <c r="M12" s="131">
        <v>6</v>
      </c>
      <c r="N12" s="75">
        <f t="shared" si="5"/>
        <v>0.0017271157167530224</v>
      </c>
      <c r="O12" s="131">
        <v>307</v>
      </c>
      <c r="P12" s="16">
        <f t="shared" si="6"/>
        <v>0.08837075417386298</v>
      </c>
    </row>
    <row r="13" spans="1:16" ht="13.5" customHeight="1">
      <c r="A13" s="29" t="s">
        <v>6</v>
      </c>
      <c r="B13" s="101">
        <f>'1. Plan and Actual'!C14</f>
        <v>2036</v>
      </c>
      <c r="C13" s="131">
        <v>1690</v>
      </c>
      <c r="D13" s="5">
        <f t="shared" si="0"/>
        <v>0.8300589390962672</v>
      </c>
      <c r="E13" s="131">
        <v>171</v>
      </c>
      <c r="F13" s="5">
        <f t="shared" si="1"/>
        <v>0.08398821218074656</v>
      </c>
      <c r="G13" s="131">
        <v>122</v>
      </c>
      <c r="H13" s="5">
        <f t="shared" si="2"/>
        <v>0.05992141453831041</v>
      </c>
      <c r="I13" s="131">
        <v>56</v>
      </c>
      <c r="J13" s="75">
        <f t="shared" si="3"/>
        <v>0.0275049115913556</v>
      </c>
      <c r="K13" s="131">
        <v>16</v>
      </c>
      <c r="L13" s="5">
        <f t="shared" si="4"/>
        <v>0.007858546168958742</v>
      </c>
      <c r="M13" s="131">
        <v>4</v>
      </c>
      <c r="N13" s="75">
        <f t="shared" si="5"/>
        <v>0.0019646365422396855</v>
      </c>
      <c r="O13" s="131">
        <v>71</v>
      </c>
      <c r="P13" s="16">
        <f t="shared" si="6"/>
        <v>0.03487229862475442</v>
      </c>
    </row>
    <row r="14" spans="1:16" ht="13.5" customHeight="1">
      <c r="A14" s="29" t="s">
        <v>7</v>
      </c>
      <c r="B14" s="101">
        <f>'1. Plan and Actual'!C15</f>
        <v>7335</v>
      </c>
      <c r="C14" s="131">
        <v>5429</v>
      </c>
      <c r="D14" s="5">
        <f t="shared" si="0"/>
        <v>0.7401499659168371</v>
      </c>
      <c r="E14" s="131">
        <v>728</v>
      </c>
      <c r="F14" s="5">
        <f t="shared" si="1"/>
        <v>0.09925017041581459</v>
      </c>
      <c r="G14" s="131">
        <v>972</v>
      </c>
      <c r="H14" s="5">
        <f t="shared" si="2"/>
        <v>0.1325153374233129</v>
      </c>
      <c r="I14" s="131">
        <v>82</v>
      </c>
      <c r="J14" s="75">
        <f t="shared" si="3"/>
        <v>0.011179277436946149</v>
      </c>
      <c r="K14" s="131">
        <v>224</v>
      </c>
      <c r="L14" s="5">
        <f t="shared" si="4"/>
        <v>0.030538513974096796</v>
      </c>
      <c r="M14" s="131">
        <v>17</v>
      </c>
      <c r="N14" s="75">
        <f t="shared" si="5"/>
        <v>0.002317655078391275</v>
      </c>
      <c r="O14" s="131">
        <v>270</v>
      </c>
      <c r="P14" s="16">
        <f t="shared" si="6"/>
        <v>0.03680981595092025</v>
      </c>
    </row>
    <row r="15" spans="1:16" ht="13.5" customHeight="1">
      <c r="A15" s="29" t="s">
        <v>8</v>
      </c>
      <c r="B15" s="101">
        <f>'1. Plan and Actual'!C16</f>
        <v>2993</v>
      </c>
      <c r="C15" s="131">
        <v>2590</v>
      </c>
      <c r="D15" s="5">
        <f t="shared" si="0"/>
        <v>0.8653524891413298</v>
      </c>
      <c r="E15" s="131">
        <v>156</v>
      </c>
      <c r="F15" s="5">
        <f t="shared" si="1"/>
        <v>0.05212161710658202</v>
      </c>
      <c r="G15" s="131">
        <v>211</v>
      </c>
      <c r="H15" s="5">
        <f t="shared" si="2"/>
        <v>0.0704978282659539</v>
      </c>
      <c r="I15" s="131">
        <v>47</v>
      </c>
      <c r="J15" s="75">
        <f t="shared" si="3"/>
        <v>0.015703307718008687</v>
      </c>
      <c r="K15" s="131">
        <v>55</v>
      </c>
      <c r="L15" s="5">
        <f t="shared" si="4"/>
        <v>0.018376211159371866</v>
      </c>
      <c r="M15" s="131">
        <v>9</v>
      </c>
      <c r="N15" s="75">
        <f t="shared" si="5"/>
        <v>0.003007016371533578</v>
      </c>
      <c r="O15" s="131">
        <v>76</v>
      </c>
      <c r="P15" s="16">
        <f t="shared" si="6"/>
        <v>0.02539258269295022</v>
      </c>
    </row>
    <row r="16" spans="1:16" ht="13.5" customHeight="1">
      <c r="A16" s="29" t="s">
        <v>9</v>
      </c>
      <c r="B16" s="101">
        <f>'1. Plan and Actual'!C17</f>
        <v>3813</v>
      </c>
      <c r="C16" s="131">
        <v>2595</v>
      </c>
      <c r="D16" s="5">
        <f t="shared" si="0"/>
        <v>0.6805664830841857</v>
      </c>
      <c r="E16" s="131">
        <v>254</v>
      </c>
      <c r="F16" s="5">
        <f t="shared" si="1"/>
        <v>0.06661421452924207</v>
      </c>
      <c r="G16" s="131">
        <v>542</v>
      </c>
      <c r="H16" s="5">
        <f t="shared" si="2"/>
        <v>0.14214529242066615</v>
      </c>
      <c r="I16" s="131">
        <v>28</v>
      </c>
      <c r="J16" s="75">
        <f t="shared" si="3"/>
        <v>0.007343299239444007</v>
      </c>
      <c r="K16" s="131">
        <v>486</v>
      </c>
      <c r="L16" s="5">
        <f t="shared" si="4"/>
        <v>0.12745869394177814</v>
      </c>
      <c r="M16" s="131">
        <v>8</v>
      </c>
      <c r="N16" s="75">
        <f t="shared" si="5"/>
        <v>0.002098085496984002</v>
      </c>
      <c r="O16" s="131">
        <v>119</v>
      </c>
      <c r="P16" s="16">
        <f t="shared" si="6"/>
        <v>0.03120902176763703</v>
      </c>
    </row>
    <row r="17" spans="1:16" ht="13.5" customHeight="1">
      <c r="A17" s="29" t="s">
        <v>10</v>
      </c>
      <c r="B17" s="101">
        <f>'1. Plan and Actual'!C18</f>
        <v>3594</v>
      </c>
      <c r="C17" s="131">
        <v>2174</v>
      </c>
      <c r="D17" s="5">
        <f t="shared" si="0"/>
        <v>0.6048970506399555</v>
      </c>
      <c r="E17" s="131">
        <v>527</v>
      </c>
      <c r="F17" s="5">
        <f t="shared" si="1"/>
        <v>0.1466332776850306</v>
      </c>
      <c r="G17" s="131">
        <v>651</v>
      </c>
      <c r="H17" s="5">
        <f t="shared" si="2"/>
        <v>0.18113522537562604</v>
      </c>
      <c r="I17" s="131">
        <v>78</v>
      </c>
      <c r="J17" s="75">
        <f t="shared" si="3"/>
        <v>0.021702838063439065</v>
      </c>
      <c r="K17" s="131">
        <v>38</v>
      </c>
      <c r="L17" s="5">
        <f t="shared" si="4"/>
        <v>0.010573177518085699</v>
      </c>
      <c r="M17" s="131">
        <v>8</v>
      </c>
      <c r="N17" s="75">
        <f t="shared" si="5"/>
        <v>0.0022259321090706734</v>
      </c>
      <c r="O17" s="131">
        <v>484</v>
      </c>
      <c r="P17" s="16">
        <f t="shared" si="6"/>
        <v>0.13466889259877574</v>
      </c>
    </row>
    <row r="18" spans="1:16" ht="13.5" customHeight="1">
      <c r="A18" s="29" t="s">
        <v>11</v>
      </c>
      <c r="B18" s="101">
        <f>'1. Plan and Actual'!C19</f>
        <v>12605</v>
      </c>
      <c r="C18" s="131">
        <v>4653</v>
      </c>
      <c r="D18" s="5">
        <f t="shared" si="0"/>
        <v>0.3691392304641015</v>
      </c>
      <c r="E18" s="131">
        <v>2111</v>
      </c>
      <c r="F18" s="5">
        <f t="shared" si="1"/>
        <v>0.1674732249107497</v>
      </c>
      <c r="G18" s="131">
        <v>5343</v>
      </c>
      <c r="H18" s="5">
        <f t="shared" si="2"/>
        <v>0.42387941293137643</v>
      </c>
      <c r="I18" s="131">
        <v>77</v>
      </c>
      <c r="J18" s="75">
        <f t="shared" si="3"/>
        <v>0.006108687028956763</v>
      </c>
      <c r="K18" s="131">
        <v>184</v>
      </c>
      <c r="L18" s="5">
        <f t="shared" si="4"/>
        <v>0.014597381991273304</v>
      </c>
      <c r="M18" s="131">
        <v>25</v>
      </c>
      <c r="N18" s="75">
        <f t="shared" si="5"/>
        <v>0.0019833399444664813</v>
      </c>
      <c r="O18" s="131">
        <v>1478</v>
      </c>
      <c r="P18" s="16">
        <f t="shared" si="6"/>
        <v>0.11725505751685839</v>
      </c>
    </row>
    <row r="19" spans="1:16" ht="13.5" customHeight="1">
      <c r="A19" s="29" t="s">
        <v>137</v>
      </c>
      <c r="B19" s="101">
        <f>'1. Plan and Actual'!C20</f>
        <v>5449</v>
      </c>
      <c r="C19" s="131">
        <v>2931</v>
      </c>
      <c r="D19" s="5">
        <f t="shared" si="0"/>
        <v>0.5378968618095064</v>
      </c>
      <c r="E19" s="131">
        <v>263</v>
      </c>
      <c r="F19" s="5">
        <f t="shared" si="1"/>
        <v>0.048265736832446324</v>
      </c>
      <c r="G19" s="131">
        <v>2221</v>
      </c>
      <c r="H19" s="5">
        <f t="shared" si="2"/>
        <v>0.4075977243530923</v>
      </c>
      <c r="I19" s="131">
        <v>28</v>
      </c>
      <c r="J19" s="75">
        <f t="shared" si="3"/>
        <v>0.005138557533492384</v>
      </c>
      <c r="K19" s="131">
        <v>166</v>
      </c>
      <c r="L19" s="5">
        <f t="shared" si="4"/>
        <v>0.03046430537713342</v>
      </c>
      <c r="M19" s="131">
        <v>11</v>
      </c>
      <c r="N19" s="75">
        <f t="shared" si="5"/>
        <v>0.002018719031014865</v>
      </c>
      <c r="O19" s="131">
        <v>172</v>
      </c>
      <c r="P19" s="16">
        <f t="shared" si="6"/>
        <v>0.03156542484859607</v>
      </c>
    </row>
    <row r="20" spans="1:16" ht="13.5" customHeight="1">
      <c r="A20" s="29" t="s">
        <v>12</v>
      </c>
      <c r="B20" s="101">
        <f>'1. Plan and Actual'!C21</f>
        <v>10865</v>
      </c>
      <c r="C20" s="131">
        <v>6961</v>
      </c>
      <c r="D20" s="5">
        <f t="shared" si="0"/>
        <v>0.6406810860561436</v>
      </c>
      <c r="E20" s="131">
        <v>1319</v>
      </c>
      <c r="F20" s="5">
        <f t="shared" si="1"/>
        <v>0.1213989875747814</v>
      </c>
      <c r="G20" s="131">
        <v>1708</v>
      </c>
      <c r="H20" s="5">
        <f t="shared" si="2"/>
        <v>0.1572020248504372</v>
      </c>
      <c r="I20" s="131">
        <v>89</v>
      </c>
      <c r="J20" s="75">
        <f t="shared" si="3"/>
        <v>0.008191440404970088</v>
      </c>
      <c r="K20" s="131">
        <v>768</v>
      </c>
      <c r="L20" s="5">
        <f t="shared" si="4"/>
        <v>0.07068568798895536</v>
      </c>
      <c r="M20" s="131">
        <v>14</v>
      </c>
      <c r="N20" s="75">
        <f t="shared" si="5"/>
        <v>0.0012885411872986655</v>
      </c>
      <c r="O20" s="131">
        <v>1187</v>
      </c>
      <c r="P20" s="16">
        <f t="shared" si="6"/>
        <v>0.1092498849516797</v>
      </c>
    </row>
    <row r="21" spans="1:16" ht="13.5" customHeight="1">
      <c r="A21" s="29" t="s">
        <v>13</v>
      </c>
      <c r="B21" s="101">
        <f>'1. Plan and Actual'!C22</f>
        <v>6471</v>
      </c>
      <c r="C21" s="131">
        <v>5076</v>
      </c>
      <c r="D21" s="5">
        <f t="shared" si="0"/>
        <v>0.7844228094575799</v>
      </c>
      <c r="E21" s="131">
        <v>548</v>
      </c>
      <c r="F21" s="5">
        <f t="shared" si="1"/>
        <v>0.08468552001236285</v>
      </c>
      <c r="G21" s="131">
        <v>485</v>
      </c>
      <c r="H21" s="5">
        <f t="shared" si="2"/>
        <v>0.07494977592335034</v>
      </c>
      <c r="I21" s="131">
        <v>45</v>
      </c>
      <c r="J21" s="75">
        <f t="shared" si="3"/>
        <v>0.006954102920723227</v>
      </c>
      <c r="K21" s="131">
        <v>395</v>
      </c>
      <c r="L21" s="5">
        <f t="shared" si="4"/>
        <v>0.061041570081903876</v>
      </c>
      <c r="M21" s="131">
        <v>16</v>
      </c>
      <c r="N21" s="75">
        <f t="shared" si="5"/>
        <v>0.0024725699273682586</v>
      </c>
      <c r="O21" s="131">
        <v>176</v>
      </c>
      <c r="P21" s="16">
        <f t="shared" si="6"/>
        <v>0.027198269201050843</v>
      </c>
    </row>
    <row r="22" spans="1:16" ht="13.5" customHeight="1">
      <c r="A22" s="29" t="s">
        <v>14</v>
      </c>
      <c r="B22" s="101">
        <f>'1. Plan and Actual'!C23</f>
        <v>3568</v>
      </c>
      <c r="C22" s="131">
        <v>2740</v>
      </c>
      <c r="D22" s="5">
        <f t="shared" si="0"/>
        <v>0.7679372197309418</v>
      </c>
      <c r="E22" s="131">
        <v>238</v>
      </c>
      <c r="F22" s="5">
        <f t="shared" si="1"/>
        <v>0.06670403587443946</v>
      </c>
      <c r="G22" s="131">
        <v>493</v>
      </c>
      <c r="H22" s="5">
        <f t="shared" si="2"/>
        <v>0.1381726457399103</v>
      </c>
      <c r="I22" s="131">
        <v>36</v>
      </c>
      <c r="J22" s="75">
        <f t="shared" si="3"/>
        <v>0.010089686098654708</v>
      </c>
      <c r="K22" s="131">
        <v>78</v>
      </c>
      <c r="L22" s="5">
        <f t="shared" si="4"/>
        <v>0.021860986547085202</v>
      </c>
      <c r="M22" s="131">
        <v>4</v>
      </c>
      <c r="N22" s="75">
        <f t="shared" si="5"/>
        <v>0.0011210762331838565</v>
      </c>
      <c r="O22" s="131">
        <v>137</v>
      </c>
      <c r="P22" s="16">
        <f t="shared" si="6"/>
        <v>0.038396860986547085</v>
      </c>
    </row>
    <row r="23" spans="1:16" ht="13.5" customHeight="1">
      <c r="A23" s="29" t="s">
        <v>15</v>
      </c>
      <c r="B23" s="101">
        <f>'1. Plan and Actual'!C24</f>
        <v>5218</v>
      </c>
      <c r="C23" s="131">
        <v>3822</v>
      </c>
      <c r="D23" s="5">
        <f t="shared" si="0"/>
        <v>0.7324645458029897</v>
      </c>
      <c r="E23" s="131">
        <v>652</v>
      </c>
      <c r="F23" s="5">
        <f t="shared" si="1"/>
        <v>0.12495208892295899</v>
      </c>
      <c r="G23" s="131">
        <v>914</v>
      </c>
      <c r="H23" s="5">
        <f t="shared" si="2"/>
        <v>0.17516289766193943</v>
      </c>
      <c r="I23" s="131">
        <v>55</v>
      </c>
      <c r="J23" s="75">
        <f t="shared" si="3"/>
        <v>0.010540436949022614</v>
      </c>
      <c r="K23" s="131">
        <v>137</v>
      </c>
      <c r="L23" s="5">
        <f t="shared" si="4"/>
        <v>0.02625527021847451</v>
      </c>
      <c r="M23" s="131">
        <v>13</v>
      </c>
      <c r="N23" s="75">
        <f t="shared" si="5"/>
        <v>0.002491376006132618</v>
      </c>
      <c r="O23" s="131">
        <v>262</v>
      </c>
      <c r="P23" s="16">
        <f t="shared" si="6"/>
        <v>0.05021080873898045</v>
      </c>
    </row>
    <row r="24" spans="1:16" ht="13.5" customHeight="1">
      <c r="A24" s="29" t="s">
        <v>146</v>
      </c>
      <c r="B24" s="101">
        <f>'1. Plan and Actual'!C25</f>
        <v>6132</v>
      </c>
      <c r="C24" s="131">
        <v>4429</v>
      </c>
      <c r="D24" s="5">
        <f t="shared" si="0"/>
        <v>0.7222765818656229</v>
      </c>
      <c r="E24" s="131">
        <v>864</v>
      </c>
      <c r="F24" s="5">
        <f t="shared" si="1"/>
        <v>0.14090019569471623</v>
      </c>
      <c r="G24" s="131">
        <v>225</v>
      </c>
      <c r="H24" s="5">
        <f t="shared" si="2"/>
        <v>0.03669275929549902</v>
      </c>
      <c r="I24" s="131">
        <v>70</v>
      </c>
      <c r="J24" s="75">
        <f t="shared" si="3"/>
        <v>0.01141552511415525</v>
      </c>
      <c r="K24" s="131">
        <v>406</v>
      </c>
      <c r="L24" s="5">
        <f t="shared" si="4"/>
        <v>0.06621004566210045</v>
      </c>
      <c r="M24" s="131">
        <v>15</v>
      </c>
      <c r="N24" s="75">
        <f t="shared" si="5"/>
        <v>0.002446183953033268</v>
      </c>
      <c r="O24" s="131">
        <v>180</v>
      </c>
      <c r="P24" s="16">
        <f t="shared" si="6"/>
        <v>0.029354207436399216</v>
      </c>
    </row>
    <row r="25" spans="1:16" ht="12.75">
      <c r="A25" s="29" t="s">
        <v>127</v>
      </c>
      <c r="B25" s="101">
        <f>'1. Plan and Actual'!C26</f>
        <v>2328</v>
      </c>
      <c r="C25" s="4">
        <v>1815</v>
      </c>
      <c r="D25" s="5">
        <f t="shared" si="0"/>
        <v>0.779639175257732</v>
      </c>
      <c r="E25" s="4">
        <v>112</v>
      </c>
      <c r="F25" s="5">
        <f t="shared" si="1"/>
        <v>0.048109965635738834</v>
      </c>
      <c r="G25" s="4">
        <v>247</v>
      </c>
      <c r="H25" s="5">
        <f t="shared" si="2"/>
        <v>0.10609965635738831</v>
      </c>
      <c r="I25" s="4">
        <v>11</v>
      </c>
      <c r="J25" s="75">
        <f t="shared" si="3"/>
        <v>0.004725085910652921</v>
      </c>
      <c r="K25" s="4">
        <v>191</v>
      </c>
      <c r="L25" s="5">
        <f t="shared" si="4"/>
        <v>0.0820446735395189</v>
      </c>
      <c r="M25" s="4">
        <v>1</v>
      </c>
      <c r="N25" s="75">
        <f t="shared" si="5"/>
        <v>0.000429553264604811</v>
      </c>
      <c r="O25" s="4">
        <v>88</v>
      </c>
      <c r="P25" s="16">
        <f t="shared" si="6"/>
        <v>0.037800687285223365</v>
      </c>
    </row>
    <row r="26" spans="1:16" ht="13.5" thickBot="1">
      <c r="A26" s="30" t="s">
        <v>17</v>
      </c>
      <c r="B26" s="17">
        <f>'1. Plan and Actual'!C27</f>
        <v>90967</v>
      </c>
      <c r="C26" s="17">
        <v>56139</v>
      </c>
      <c r="D26" s="25">
        <f t="shared" si="0"/>
        <v>0.6171358844416107</v>
      </c>
      <c r="E26" s="17">
        <v>13791</v>
      </c>
      <c r="F26" s="25">
        <f t="shared" si="1"/>
        <v>0.15160442797937715</v>
      </c>
      <c r="G26" s="17">
        <v>16567</v>
      </c>
      <c r="H26" s="25">
        <f t="shared" si="2"/>
        <v>0.18212098893005155</v>
      </c>
      <c r="I26" s="17">
        <v>894</v>
      </c>
      <c r="J26" s="109">
        <f t="shared" si="3"/>
        <v>0.009827739729792123</v>
      </c>
      <c r="K26" s="17">
        <v>3778</v>
      </c>
      <c r="L26" s="25">
        <f t="shared" si="4"/>
        <v>0.04153154440621324</v>
      </c>
      <c r="M26" s="17">
        <v>202</v>
      </c>
      <c r="N26" s="109">
        <f t="shared" si="5"/>
        <v>0.0022205854870447524</v>
      </c>
      <c r="O26" s="17">
        <v>5848</v>
      </c>
      <c r="P26" s="18">
        <f t="shared" si="6"/>
        <v>0.06428704914969165</v>
      </c>
    </row>
    <row r="27" spans="1:16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 t="s">
        <v>143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</row>
    <row r="30" spans="1:16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</row>
    <row r="31" spans="1:16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29:P29"/>
    <mergeCell ref="A30:P30"/>
    <mergeCell ref="A31:P31"/>
    <mergeCell ref="A1:P1"/>
    <mergeCell ref="A2:P2"/>
    <mergeCell ref="A3:P3"/>
    <mergeCell ref="A5:P5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70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71" t="str">
        <f>'1. Plan and Actual'!A2</f>
        <v>OSCCAR Summary by WIB Area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.75">
      <c r="A3" s="171" t="str">
        <f>'1. Plan and Actual'!A3</f>
        <v>FY16 Quarter Ending December 31, 2015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5" spans="1:14" ht="18.75">
      <c r="A5" s="170" t="s">
        <v>134</v>
      </c>
      <c r="B5" s="170"/>
      <c r="C5" s="170"/>
      <c r="D5" s="170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6" t="s">
        <v>26</v>
      </c>
      <c r="E7" s="31" t="s">
        <v>28</v>
      </c>
      <c r="F7" s="14" t="s">
        <v>38</v>
      </c>
      <c r="G7" s="63" t="s">
        <v>40</v>
      </c>
      <c r="H7" s="123" t="s">
        <v>49</v>
      </c>
      <c r="I7" s="31" t="s">
        <v>51</v>
      </c>
      <c r="J7" s="14" t="s">
        <v>53</v>
      </c>
      <c r="K7" s="63" t="s">
        <v>65</v>
      </c>
      <c r="L7" s="123" t="s">
        <v>67</v>
      </c>
      <c r="M7" s="31" t="s">
        <v>78</v>
      </c>
      <c r="N7" s="15" t="s">
        <v>79</v>
      </c>
    </row>
    <row r="8" spans="1:14" s="21" customFormat="1" ht="38.25">
      <c r="A8" s="28"/>
      <c r="B8" s="8" t="s">
        <v>22</v>
      </c>
      <c r="C8" s="127" t="s">
        <v>57</v>
      </c>
      <c r="D8" s="24" t="s">
        <v>130</v>
      </c>
      <c r="E8" s="23" t="s">
        <v>68</v>
      </c>
      <c r="F8" s="8" t="s">
        <v>130</v>
      </c>
      <c r="G8" s="69" t="s">
        <v>69</v>
      </c>
      <c r="H8" s="118" t="s">
        <v>130</v>
      </c>
      <c r="I8" s="23" t="s">
        <v>70</v>
      </c>
      <c r="J8" s="8" t="s">
        <v>130</v>
      </c>
      <c r="K8" s="69" t="s">
        <v>71</v>
      </c>
      <c r="L8" s="118" t="s">
        <v>130</v>
      </c>
      <c r="M8" s="23" t="s">
        <v>72</v>
      </c>
      <c r="N8" s="24" t="s">
        <v>130</v>
      </c>
    </row>
    <row r="9" spans="1:14" ht="13.5" customHeight="1">
      <c r="A9" s="29" t="s">
        <v>2</v>
      </c>
      <c r="B9" s="113">
        <f>'1. Plan and Actual'!C10</f>
        <v>1753</v>
      </c>
      <c r="C9" s="133">
        <v>824</v>
      </c>
      <c r="D9" s="16">
        <f>C9/B9</f>
        <v>0.47005134055904163</v>
      </c>
      <c r="E9" s="134">
        <v>94</v>
      </c>
      <c r="F9" s="121">
        <f>E9/B9</f>
        <v>0.05362236166571591</v>
      </c>
      <c r="G9" s="135">
        <v>87</v>
      </c>
      <c r="H9" s="124">
        <f>G9/B9</f>
        <v>0.04962920707358814</v>
      </c>
      <c r="I9" s="134">
        <v>813</v>
      </c>
      <c r="J9" s="121">
        <f>I9/B9</f>
        <v>0.4637763833428408</v>
      </c>
      <c r="K9" s="135">
        <v>353</v>
      </c>
      <c r="L9" s="124">
        <f>K9/B9</f>
        <v>0.2013690815744438</v>
      </c>
      <c r="M9" s="134">
        <v>406</v>
      </c>
      <c r="N9" s="16">
        <f>M9/B9</f>
        <v>0.2316029663434113</v>
      </c>
    </row>
    <row r="10" spans="1:14" ht="13.5" customHeight="1">
      <c r="A10" s="29" t="s">
        <v>3</v>
      </c>
      <c r="B10" s="113">
        <f>'1. Plan and Actual'!C11</f>
        <v>8669</v>
      </c>
      <c r="C10" s="133">
        <v>4536</v>
      </c>
      <c r="D10" s="16">
        <f aca="true" t="shared" si="0" ref="D10:D24">C10/B10</f>
        <v>0.5232437420694428</v>
      </c>
      <c r="E10" s="134">
        <v>137</v>
      </c>
      <c r="F10" s="121">
        <f aca="true" t="shared" si="1" ref="F10:F26">E10/B10</f>
        <v>0.015803437536047987</v>
      </c>
      <c r="G10" s="135">
        <v>275</v>
      </c>
      <c r="H10" s="124">
        <f aca="true" t="shared" si="2" ref="H10:H26">G10/B10</f>
        <v>0.03172222863075326</v>
      </c>
      <c r="I10" s="134">
        <v>4940</v>
      </c>
      <c r="J10" s="121">
        <f aca="true" t="shared" si="3" ref="J10:J26">I10/B10</f>
        <v>0.5698465797669858</v>
      </c>
      <c r="K10" s="135">
        <v>1710</v>
      </c>
      <c r="L10" s="124">
        <f aca="true" t="shared" si="4" ref="L10:L26">K10/B10</f>
        <v>0.19725458530395662</v>
      </c>
      <c r="M10" s="134">
        <v>1607</v>
      </c>
      <c r="N10" s="16">
        <f aca="true" t="shared" si="5" ref="N10:N26">M10/B10</f>
        <v>0.18537316876225632</v>
      </c>
    </row>
    <row r="11" spans="1:14" ht="13.5" customHeight="1">
      <c r="A11" s="29" t="s">
        <v>4</v>
      </c>
      <c r="B11" s="113">
        <f>'1. Plan and Actual'!C12</f>
        <v>8398</v>
      </c>
      <c r="C11" s="133">
        <v>4144</v>
      </c>
      <c r="D11" s="16">
        <f t="shared" si="0"/>
        <v>0.49345082162419623</v>
      </c>
      <c r="E11" s="134">
        <v>363</v>
      </c>
      <c r="F11" s="121">
        <f t="shared" si="1"/>
        <v>0.043224577280304835</v>
      </c>
      <c r="G11" s="135">
        <v>467</v>
      </c>
      <c r="H11" s="124">
        <f t="shared" si="2"/>
        <v>0.0556084782090974</v>
      </c>
      <c r="I11" s="134">
        <v>4554</v>
      </c>
      <c r="J11" s="121">
        <f t="shared" si="3"/>
        <v>0.5422719695165515</v>
      </c>
      <c r="K11" s="135">
        <v>1582</v>
      </c>
      <c r="L11" s="124">
        <f t="shared" si="4"/>
        <v>0.18837818528221004</v>
      </c>
      <c r="M11" s="134">
        <v>1432</v>
      </c>
      <c r="N11" s="16">
        <f t="shared" si="5"/>
        <v>0.17051678971183615</v>
      </c>
    </row>
    <row r="12" spans="1:14" ht="13.5" customHeight="1">
      <c r="A12" s="29" t="s">
        <v>5</v>
      </c>
      <c r="B12" s="113">
        <f>'1. Plan and Actual'!C13</f>
        <v>3474</v>
      </c>
      <c r="C12" s="133">
        <v>1692</v>
      </c>
      <c r="D12" s="16">
        <f t="shared" si="0"/>
        <v>0.48704663212435234</v>
      </c>
      <c r="E12" s="134">
        <v>77</v>
      </c>
      <c r="F12" s="121">
        <f t="shared" si="1"/>
        <v>0.022164651698330456</v>
      </c>
      <c r="G12" s="135">
        <v>143</v>
      </c>
      <c r="H12" s="124">
        <f t="shared" si="2"/>
        <v>0.041162924582613704</v>
      </c>
      <c r="I12" s="134">
        <v>1848</v>
      </c>
      <c r="J12" s="121">
        <f t="shared" si="3"/>
        <v>0.531951640759931</v>
      </c>
      <c r="K12" s="135">
        <v>712</v>
      </c>
      <c r="L12" s="124">
        <f t="shared" si="4"/>
        <v>0.204951065054692</v>
      </c>
      <c r="M12" s="134">
        <v>694</v>
      </c>
      <c r="N12" s="16">
        <f t="shared" si="5"/>
        <v>0.19976971790443293</v>
      </c>
    </row>
    <row r="13" spans="1:14" ht="13.5" customHeight="1">
      <c r="A13" s="29" t="s">
        <v>6</v>
      </c>
      <c r="B13" s="113">
        <f>'1. Plan and Actual'!C14</f>
        <v>2036</v>
      </c>
      <c r="C13" s="133">
        <v>1123</v>
      </c>
      <c r="D13" s="16">
        <f t="shared" si="0"/>
        <v>0.5515717092337917</v>
      </c>
      <c r="E13" s="134">
        <v>63</v>
      </c>
      <c r="F13" s="121">
        <f t="shared" si="1"/>
        <v>0.03094302554027505</v>
      </c>
      <c r="G13" s="135">
        <v>52</v>
      </c>
      <c r="H13" s="124">
        <f t="shared" si="2"/>
        <v>0.025540275049115914</v>
      </c>
      <c r="I13" s="134">
        <v>642</v>
      </c>
      <c r="J13" s="121">
        <f t="shared" si="3"/>
        <v>0.3153241650294695</v>
      </c>
      <c r="K13" s="135">
        <v>437</v>
      </c>
      <c r="L13" s="124">
        <f t="shared" si="4"/>
        <v>0.21463654223968565</v>
      </c>
      <c r="M13" s="134">
        <v>842</v>
      </c>
      <c r="N13" s="16">
        <f t="shared" si="5"/>
        <v>0.41355599214145383</v>
      </c>
    </row>
    <row r="14" spans="1:14" ht="13.5" customHeight="1">
      <c r="A14" s="29" t="s">
        <v>7</v>
      </c>
      <c r="B14" s="113">
        <f>'1. Plan and Actual'!C15</f>
        <v>7335</v>
      </c>
      <c r="C14" s="133">
        <v>3508</v>
      </c>
      <c r="D14" s="16">
        <f t="shared" si="0"/>
        <v>0.47825494205862307</v>
      </c>
      <c r="E14" s="134">
        <v>129</v>
      </c>
      <c r="F14" s="121">
        <f t="shared" si="1"/>
        <v>0.017586912065439674</v>
      </c>
      <c r="G14" s="135">
        <v>303</v>
      </c>
      <c r="H14" s="124">
        <f t="shared" si="2"/>
        <v>0.04130879345603272</v>
      </c>
      <c r="I14" s="134">
        <v>3366</v>
      </c>
      <c r="J14" s="121">
        <f t="shared" si="3"/>
        <v>0.4588957055214724</v>
      </c>
      <c r="K14" s="135">
        <v>1612</v>
      </c>
      <c r="L14" s="124">
        <f t="shared" si="4"/>
        <v>0.21976823449216087</v>
      </c>
      <c r="M14" s="134">
        <v>1925</v>
      </c>
      <c r="N14" s="16">
        <f t="shared" si="5"/>
        <v>0.26244035446489433</v>
      </c>
    </row>
    <row r="15" spans="1:14" ht="13.5" customHeight="1">
      <c r="A15" s="29" t="s">
        <v>8</v>
      </c>
      <c r="B15" s="113">
        <f>'1. Plan and Actual'!C16</f>
        <v>2993</v>
      </c>
      <c r="C15" s="133">
        <v>1340</v>
      </c>
      <c r="D15" s="16">
        <f t="shared" si="0"/>
        <v>0.4477113264283328</v>
      </c>
      <c r="E15" s="134">
        <v>68</v>
      </c>
      <c r="F15" s="121">
        <f t="shared" si="1"/>
        <v>0.022719679251587035</v>
      </c>
      <c r="G15" s="135">
        <v>160</v>
      </c>
      <c r="H15" s="124">
        <f t="shared" si="2"/>
        <v>0.053458068827263616</v>
      </c>
      <c r="I15" s="134">
        <v>1232</v>
      </c>
      <c r="J15" s="121">
        <f t="shared" si="3"/>
        <v>0.41162712996992984</v>
      </c>
      <c r="K15" s="135">
        <v>635</v>
      </c>
      <c r="L15" s="124">
        <f t="shared" si="4"/>
        <v>0.21216171065820247</v>
      </c>
      <c r="M15" s="134">
        <v>898</v>
      </c>
      <c r="N15" s="16">
        <f t="shared" si="5"/>
        <v>0.300033411293017</v>
      </c>
    </row>
    <row r="16" spans="1:14" ht="13.5" customHeight="1">
      <c r="A16" s="29" t="s">
        <v>9</v>
      </c>
      <c r="B16" s="113">
        <f>'1. Plan and Actual'!C17</f>
        <v>3813</v>
      </c>
      <c r="C16" s="133">
        <v>1784</v>
      </c>
      <c r="D16" s="16">
        <f t="shared" si="0"/>
        <v>0.4678730658274325</v>
      </c>
      <c r="E16" s="134">
        <v>77</v>
      </c>
      <c r="F16" s="121">
        <f t="shared" si="1"/>
        <v>0.02019407290847102</v>
      </c>
      <c r="G16" s="135">
        <v>91</v>
      </c>
      <c r="H16" s="124">
        <f t="shared" si="2"/>
        <v>0.023865722528193023</v>
      </c>
      <c r="I16" s="134">
        <v>1680</v>
      </c>
      <c r="J16" s="121">
        <f t="shared" si="3"/>
        <v>0.44059795436664045</v>
      </c>
      <c r="K16" s="135">
        <v>928</v>
      </c>
      <c r="L16" s="124">
        <f t="shared" si="4"/>
        <v>0.24337791765014424</v>
      </c>
      <c r="M16" s="134">
        <v>1037</v>
      </c>
      <c r="N16" s="16">
        <f t="shared" si="5"/>
        <v>0.2719643325465513</v>
      </c>
    </row>
    <row r="17" spans="1:14" ht="13.5" customHeight="1">
      <c r="A17" s="29" t="s">
        <v>10</v>
      </c>
      <c r="B17" s="113">
        <f>'1. Plan and Actual'!C18</f>
        <v>3594</v>
      </c>
      <c r="C17" s="133">
        <v>1736</v>
      </c>
      <c r="D17" s="16">
        <f t="shared" si="0"/>
        <v>0.4830272676683361</v>
      </c>
      <c r="E17" s="134">
        <v>291</v>
      </c>
      <c r="F17" s="121">
        <f t="shared" si="1"/>
        <v>0.08096828046744574</v>
      </c>
      <c r="G17" s="135">
        <v>257</v>
      </c>
      <c r="H17" s="124">
        <f t="shared" si="2"/>
        <v>0.07150806900389538</v>
      </c>
      <c r="I17" s="134">
        <v>1917</v>
      </c>
      <c r="J17" s="121">
        <f t="shared" si="3"/>
        <v>0.5333889816360601</v>
      </c>
      <c r="K17" s="135">
        <v>606</v>
      </c>
      <c r="L17" s="124">
        <f t="shared" si="4"/>
        <v>0.1686143572621035</v>
      </c>
      <c r="M17" s="134">
        <v>523</v>
      </c>
      <c r="N17" s="16">
        <f t="shared" si="5"/>
        <v>0.14552031163049528</v>
      </c>
    </row>
    <row r="18" spans="1:14" ht="13.5" customHeight="1">
      <c r="A18" s="29" t="s">
        <v>11</v>
      </c>
      <c r="B18" s="113">
        <f>'1. Plan and Actual'!C19</f>
        <v>12605</v>
      </c>
      <c r="C18" s="133">
        <v>6323</v>
      </c>
      <c r="D18" s="16">
        <f t="shared" si="0"/>
        <v>0.5016263387544625</v>
      </c>
      <c r="E18" s="134">
        <v>821</v>
      </c>
      <c r="F18" s="121">
        <f t="shared" si="1"/>
        <v>0.06513288377627925</v>
      </c>
      <c r="G18" s="135">
        <v>987</v>
      </c>
      <c r="H18" s="124">
        <f t="shared" si="2"/>
        <v>0.07830226100753669</v>
      </c>
      <c r="I18" s="134">
        <v>7206</v>
      </c>
      <c r="J18" s="121">
        <f t="shared" si="3"/>
        <v>0.5716779055930187</v>
      </c>
      <c r="K18" s="135">
        <v>1917</v>
      </c>
      <c r="L18" s="124">
        <f t="shared" si="4"/>
        <v>0.15208250694168982</v>
      </c>
      <c r="M18" s="134">
        <v>1674</v>
      </c>
      <c r="N18" s="16">
        <f t="shared" si="5"/>
        <v>0.1328044426814756</v>
      </c>
    </row>
    <row r="19" spans="1:14" ht="13.5" customHeight="1">
      <c r="A19" s="29" t="s">
        <v>137</v>
      </c>
      <c r="B19" s="113">
        <f>'1. Plan and Actual'!C20</f>
        <v>5449</v>
      </c>
      <c r="C19" s="133">
        <v>2670</v>
      </c>
      <c r="D19" s="16">
        <f t="shared" si="0"/>
        <v>0.4899981648008809</v>
      </c>
      <c r="E19" s="134">
        <v>139</v>
      </c>
      <c r="F19" s="121">
        <f t="shared" si="1"/>
        <v>0.025509267755551478</v>
      </c>
      <c r="G19" s="135">
        <v>333</v>
      </c>
      <c r="H19" s="124">
        <f t="shared" si="2"/>
        <v>0.06111213066617728</v>
      </c>
      <c r="I19" s="134">
        <v>2424</v>
      </c>
      <c r="J19" s="121">
        <f t="shared" si="3"/>
        <v>0.4448522664709121</v>
      </c>
      <c r="K19" s="135">
        <v>1242</v>
      </c>
      <c r="L19" s="124">
        <f t="shared" si="4"/>
        <v>0.2279317305927693</v>
      </c>
      <c r="M19" s="134">
        <v>1311</v>
      </c>
      <c r="N19" s="16">
        <f t="shared" si="5"/>
        <v>0.24059460451458983</v>
      </c>
    </row>
    <row r="20" spans="1:14" ht="13.5" customHeight="1">
      <c r="A20" s="29" t="s">
        <v>12</v>
      </c>
      <c r="B20" s="113">
        <f>'1. Plan and Actual'!C21</f>
        <v>10865</v>
      </c>
      <c r="C20" s="133">
        <v>5422</v>
      </c>
      <c r="D20" s="16">
        <f t="shared" si="0"/>
        <v>0.499033594109526</v>
      </c>
      <c r="E20" s="134">
        <v>725</v>
      </c>
      <c r="F20" s="121">
        <f t="shared" si="1"/>
        <v>0.06672802577082375</v>
      </c>
      <c r="G20" s="135">
        <v>287</v>
      </c>
      <c r="H20" s="124">
        <f t="shared" si="2"/>
        <v>0.026415094339622643</v>
      </c>
      <c r="I20" s="134">
        <v>4420</v>
      </c>
      <c r="J20" s="121">
        <f t="shared" si="3"/>
        <v>0.4068108605614358</v>
      </c>
      <c r="K20" s="135">
        <v>2445</v>
      </c>
      <c r="L20" s="124">
        <f t="shared" si="4"/>
        <v>0.22503451449608836</v>
      </c>
      <c r="M20" s="134">
        <v>2988</v>
      </c>
      <c r="N20" s="16">
        <f t="shared" si="5"/>
        <v>0.27501150483202946</v>
      </c>
    </row>
    <row r="21" spans="1:14" ht="13.5" customHeight="1">
      <c r="A21" s="29" t="s">
        <v>13</v>
      </c>
      <c r="B21" s="113">
        <f>'1. Plan and Actual'!C22</f>
        <v>6471</v>
      </c>
      <c r="C21" s="133">
        <v>3156</v>
      </c>
      <c r="D21" s="16">
        <f t="shared" si="0"/>
        <v>0.48771441817338895</v>
      </c>
      <c r="E21" s="134">
        <v>113</v>
      </c>
      <c r="F21" s="121">
        <f t="shared" si="1"/>
        <v>0.017462525112038326</v>
      </c>
      <c r="G21" s="135">
        <v>127</v>
      </c>
      <c r="H21" s="124">
        <f t="shared" si="2"/>
        <v>0.01962602379848555</v>
      </c>
      <c r="I21" s="134">
        <v>2391</v>
      </c>
      <c r="J21" s="121">
        <f t="shared" si="3"/>
        <v>0.36949466852109414</v>
      </c>
      <c r="K21" s="135">
        <v>1648</v>
      </c>
      <c r="L21" s="124">
        <f t="shared" si="4"/>
        <v>0.2546747025189306</v>
      </c>
      <c r="M21" s="134">
        <v>2192</v>
      </c>
      <c r="N21" s="16">
        <f t="shared" si="5"/>
        <v>0.3387420800494514</v>
      </c>
    </row>
    <row r="22" spans="1:14" ht="13.5" customHeight="1">
      <c r="A22" s="29" t="s">
        <v>14</v>
      </c>
      <c r="B22" s="113">
        <f>'1. Plan and Actual'!C23</f>
        <v>3568</v>
      </c>
      <c r="C22" s="133">
        <v>1564</v>
      </c>
      <c r="D22" s="16">
        <f t="shared" si="0"/>
        <v>0.4383408071748879</v>
      </c>
      <c r="E22" s="134">
        <v>214</v>
      </c>
      <c r="F22" s="121">
        <f t="shared" si="1"/>
        <v>0.05997757847533632</v>
      </c>
      <c r="G22" s="135">
        <v>190</v>
      </c>
      <c r="H22" s="124">
        <f t="shared" si="2"/>
        <v>0.053251121076233185</v>
      </c>
      <c r="I22" s="134">
        <v>1379</v>
      </c>
      <c r="J22" s="121">
        <f t="shared" si="3"/>
        <v>0.3864910313901345</v>
      </c>
      <c r="K22" s="135">
        <v>793</v>
      </c>
      <c r="L22" s="124">
        <f t="shared" si="4"/>
        <v>0.22225336322869954</v>
      </c>
      <c r="M22" s="134">
        <v>992</v>
      </c>
      <c r="N22" s="16">
        <f t="shared" si="5"/>
        <v>0.27802690582959644</v>
      </c>
    </row>
    <row r="23" spans="1:14" ht="13.5" customHeight="1">
      <c r="A23" s="29" t="s">
        <v>15</v>
      </c>
      <c r="B23" s="113">
        <f>'1. Plan and Actual'!C24</f>
        <v>5218</v>
      </c>
      <c r="C23" s="133">
        <v>2634</v>
      </c>
      <c r="D23" s="16">
        <f t="shared" si="0"/>
        <v>0.5047911077041012</v>
      </c>
      <c r="E23" s="134">
        <v>360</v>
      </c>
      <c r="F23" s="121">
        <f t="shared" si="1"/>
        <v>0.0689919509390571</v>
      </c>
      <c r="G23" s="135">
        <v>256</v>
      </c>
      <c r="H23" s="124">
        <f t="shared" si="2"/>
        <v>0.04906094288999617</v>
      </c>
      <c r="I23" s="134">
        <v>2288</v>
      </c>
      <c r="J23" s="121">
        <f t="shared" si="3"/>
        <v>0.43848217707934073</v>
      </c>
      <c r="K23" s="135">
        <v>1057</v>
      </c>
      <c r="L23" s="124">
        <f t="shared" si="4"/>
        <v>0.20256803372939824</v>
      </c>
      <c r="M23" s="134">
        <v>1257</v>
      </c>
      <c r="N23" s="16">
        <f t="shared" si="5"/>
        <v>0.24089689536220774</v>
      </c>
    </row>
    <row r="24" spans="1:17" ht="13.5" customHeight="1">
      <c r="A24" s="29" t="s">
        <v>146</v>
      </c>
      <c r="B24" s="113">
        <f>'1. Plan and Actual'!C25</f>
        <v>6132</v>
      </c>
      <c r="C24" s="133">
        <v>3093</v>
      </c>
      <c r="D24" s="16">
        <f t="shared" si="0"/>
        <v>0.5044031311154599</v>
      </c>
      <c r="E24" s="134">
        <v>101</v>
      </c>
      <c r="F24" s="121">
        <f t="shared" si="1"/>
        <v>0.016470971950424004</v>
      </c>
      <c r="G24" s="135">
        <v>135</v>
      </c>
      <c r="H24" s="124">
        <f t="shared" si="2"/>
        <v>0.02201565557729941</v>
      </c>
      <c r="I24" s="134">
        <v>2531</v>
      </c>
      <c r="J24" s="121">
        <f t="shared" si="3"/>
        <v>0.41275277234181346</v>
      </c>
      <c r="K24" s="135">
        <v>1544</v>
      </c>
      <c r="L24" s="124">
        <f t="shared" si="4"/>
        <v>0.2517938682322244</v>
      </c>
      <c r="M24" s="134">
        <v>1821</v>
      </c>
      <c r="N24" s="16">
        <f t="shared" si="5"/>
        <v>0.29696673189823874</v>
      </c>
      <c r="Q24" s="22"/>
    </row>
    <row r="25" spans="1:14" ht="12.75">
      <c r="A25" s="29" t="s">
        <v>127</v>
      </c>
      <c r="B25" s="114">
        <f>'1. Plan and Actual'!C26</f>
        <v>2328</v>
      </c>
      <c r="C25" s="128">
        <v>898</v>
      </c>
      <c r="D25" s="16">
        <f>C25/B25</f>
        <v>0.3857388316151203</v>
      </c>
      <c r="E25" s="116">
        <v>4</v>
      </c>
      <c r="F25" s="121">
        <f>E25/B25</f>
        <v>0.001718213058419244</v>
      </c>
      <c r="G25" s="119">
        <v>21</v>
      </c>
      <c r="H25" s="124">
        <f t="shared" si="2"/>
        <v>0.00902061855670103</v>
      </c>
      <c r="I25" s="116">
        <v>787</v>
      </c>
      <c r="J25" s="121">
        <f t="shared" si="3"/>
        <v>0.3380584192439863</v>
      </c>
      <c r="K25" s="119">
        <v>671</v>
      </c>
      <c r="L25" s="124">
        <f t="shared" si="4"/>
        <v>0.28823024054982815</v>
      </c>
      <c r="M25" s="116">
        <v>845</v>
      </c>
      <c r="N25" s="16">
        <f t="shared" si="5"/>
        <v>0.3629725085910653</v>
      </c>
    </row>
    <row r="26" spans="1:14" ht="13.5" thickBot="1">
      <c r="A26" s="30" t="s">
        <v>17</v>
      </c>
      <c r="B26" s="115">
        <f>'1. Plan and Actual'!C27</f>
        <v>90967</v>
      </c>
      <c r="C26" s="129">
        <v>44712</v>
      </c>
      <c r="D26" s="18">
        <f>C26/B26</f>
        <v>0.49151890245913354</v>
      </c>
      <c r="E26" s="117">
        <v>3840</v>
      </c>
      <c r="F26" s="122">
        <f t="shared" si="1"/>
        <v>0.04221311024877153</v>
      </c>
      <c r="G26" s="120">
        <v>4295</v>
      </c>
      <c r="H26" s="125">
        <f t="shared" si="2"/>
        <v>0.04721492409335253</v>
      </c>
      <c r="I26" s="117">
        <v>42905</v>
      </c>
      <c r="J26" s="122">
        <f t="shared" si="3"/>
        <v>0.47165455604779755</v>
      </c>
      <c r="K26" s="120">
        <v>18824</v>
      </c>
      <c r="L26" s="125">
        <f t="shared" si="4"/>
        <v>0.20693218419866544</v>
      </c>
      <c r="M26" s="117">
        <v>21103</v>
      </c>
      <c r="N26" s="18">
        <f t="shared" si="5"/>
        <v>0.23198522541141292</v>
      </c>
    </row>
    <row r="27" spans="1:16" ht="13.5" thickTop="1">
      <c r="A27" s="2" t="s">
        <v>142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4" ht="12.75">
      <c r="A28" s="2" t="s">
        <v>143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6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29:N29"/>
    <mergeCell ref="A30:N30"/>
    <mergeCell ref="A1:N1"/>
    <mergeCell ref="A2:N2"/>
    <mergeCell ref="A3:N3"/>
    <mergeCell ref="A5:N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C4">
      <selection activeCell="A33" sqref="A33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9.14062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70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75">
      <c r="A2" s="171" t="str">
        <f>'1. Plan and Actual'!A2</f>
        <v>OSCCAR Summary by WIB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87" t="str">
        <f>'1. Plan and Actual'!A3</f>
        <v>FY16 Quarter Ending December 31, 2015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8"/>
    </row>
    <row r="5" spans="1:16" ht="18.75">
      <c r="A5" s="170" t="s">
        <v>132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ht="6.75" customHeight="1" thickBot="1"/>
    <row r="7" spans="1:16" ht="13.5" thickTop="1">
      <c r="A7" s="34" t="s">
        <v>1</v>
      </c>
      <c r="B7" s="13" t="s">
        <v>21</v>
      </c>
      <c r="C7" s="103" t="s">
        <v>24</v>
      </c>
      <c r="D7" s="103" t="s">
        <v>26</v>
      </c>
      <c r="E7" s="103" t="s">
        <v>28</v>
      </c>
      <c r="F7" s="103" t="s">
        <v>38</v>
      </c>
      <c r="G7" s="103" t="s">
        <v>40</v>
      </c>
      <c r="H7" s="103" t="s">
        <v>49</v>
      </c>
      <c r="I7" s="103" t="s">
        <v>51</v>
      </c>
      <c r="J7" s="103" t="s">
        <v>53</v>
      </c>
      <c r="K7" s="103" t="s">
        <v>65</v>
      </c>
      <c r="L7" s="103" t="s">
        <v>67</v>
      </c>
      <c r="M7" s="103" t="s">
        <v>78</v>
      </c>
      <c r="N7" s="103" t="s">
        <v>79</v>
      </c>
      <c r="O7" s="103" t="s">
        <v>81</v>
      </c>
      <c r="P7" s="39" t="s">
        <v>82</v>
      </c>
    </row>
    <row r="8" spans="1:16" s="38" customFormat="1" ht="51">
      <c r="A8" s="35"/>
      <c r="B8" s="6" t="s">
        <v>22</v>
      </c>
      <c r="C8" s="104" t="s">
        <v>73</v>
      </c>
      <c r="D8" s="104" t="s">
        <v>130</v>
      </c>
      <c r="E8" s="104" t="s">
        <v>74</v>
      </c>
      <c r="F8" s="104" t="s">
        <v>130</v>
      </c>
      <c r="G8" s="104" t="s">
        <v>75</v>
      </c>
      <c r="H8" s="104" t="s">
        <v>130</v>
      </c>
      <c r="I8" s="104" t="s">
        <v>76</v>
      </c>
      <c r="J8" s="104" t="s">
        <v>130</v>
      </c>
      <c r="K8" s="104" t="s">
        <v>77</v>
      </c>
      <c r="L8" s="104" t="s">
        <v>130</v>
      </c>
      <c r="M8" s="104" t="s">
        <v>80</v>
      </c>
      <c r="N8" s="104" t="s">
        <v>130</v>
      </c>
      <c r="O8" s="104" t="s">
        <v>66</v>
      </c>
      <c r="P8" s="40" t="s">
        <v>130</v>
      </c>
    </row>
    <row r="9" spans="1:16" ht="13.5" customHeight="1">
      <c r="A9" s="36" t="s">
        <v>2</v>
      </c>
      <c r="B9" s="101">
        <f>'1. Plan and Actual'!C10</f>
        <v>1753</v>
      </c>
      <c r="C9" s="131">
        <v>190</v>
      </c>
      <c r="D9" s="5">
        <f>C9/B9</f>
        <v>0.10838562464346833</v>
      </c>
      <c r="E9" s="131">
        <v>581</v>
      </c>
      <c r="F9" s="5">
        <f>E9/B9</f>
        <v>0.3314318311466058</v>
      </c>
      <c r="G9" s="131">
        <v>233</v>
      </c>
      <c r="H9" s="5">
        <f>G9/B9</f>
        <v>0.13291500285225327</v>
      </c>
      <c r="I9" s="131">
        <v>125</v>
      </c>
      <c r="J9" s="5">
        <f>I9/B9</f>
        <v>0.0713063320022818</v>
      </c>
      <c r="K9" s="131">
        <v>160</v>
      </c>
      <c r="L9" s="5">
        <f>K9/B9</f>
        <v>0.09127210496292071</v>
      </c>
      <c r="M9" s="131">
        <v>103</v>
      </c>
      <c r="N9" s="5">
        <f>M9/B9</f>
        <v>0.058756417569880204</v>
      </c>
      <c r="O9" s="131">
        <v>361</v>
      </c>
      <c r="P9" s="16">
        <f>O9/B9</f>
        <v>0.20593268682258983</v>
      </c>
    </row>
    <row r="10" spans="1:16" ht="13.5" customHeight="1">
      <c r="A10" s="36" t="s">
        <v>3</v>
      </c>
      <c r="B10" s="101">
        <f>'1. Plan and Actual'!C11</f>
        <v>8669</v>
      </c>
      <c r="C10" s="131">
        <v>739</v>
      </c>
      <c r="D10" s="5">
        <f aca="true" t="shared" si="0" ref="D10:D26">C10/B10</f>
        <v>0.08524627984773331</v>
      </c>
      <c r="E10" s="131">
        <v>2699</v>
      </c>
      <c r="F10" s="5">
        <f aca="true" t="shared" si="1" ref="F10:F26">E10/B10</f>
        <v>0.31133925481601105</v>
      </c>
      <c r="G10" s="131">
        <v>1437</v>
      </c>
      <c r="H10" s="5">
        <f aca="true" t="shared" si="2" ref="H10:H26">G10/B10</f>
        <v>0.16576306379051794</v>
      </c>
      <c r="I10" s="131">
        <v>628</v>
      </c>
      <c r="J10" s="5">
        <f aca="true" t="shared" si="3" ref="J10:J26">I10/B10</f>
        <v>0.07244203483677472</v>
      </c>
      <c r="K10" s="131">
        <v>1698</v>
      </c>
      <c r="L10" s="5">
        <f aca="true" t="shared" si="4" ref="L10:L26">K10/B10</f>
        <v>0.19587034260006922</v>
      </c>
      <c r="M10" s="131">
        <v>999</v>
      </c>
      <c r="N10" s="5">
        <f aca="true" t="shared" si="5" ref="N10:N26">M10/B10</f>
        <v>0.1152382050986273</v>
      </c>
      <c r="O10" s="131">
        <v>454</v>
      </c>
      <c r="P10" s="16">
        <f aca="true" t="shared" si="6" ref="P10:P26">O10/B10</f>
        <v>0.0523705156304072</v>
      </c>
    </row>
    <row r="11" spans="1:16" ht="13.5" customHeight="1">
      <c r="A11" s="36" t="s">
        <v>4</v>
      </c>
      <c r="B11" s="101">
        <f>'1. Plan and Actual'!C12</f>
        <v>8398</v>
      </c>
      <c r="C11" s="131">
        <v>1264</v>
      </c>
      <c r="D11" s="5">
        <f t="shared" si="0"/>
        <v>0.15051202667301739</v>
      </c>
      <c r="E11" s="131">
        <v>3247</v>
      </c>
      <c r="F11" s="5">
        <f t="shared" si="1"/>
        <v>0.3866396761133603</v>
      </c>
      <c r="G11" s="131">
        <v>1363</v>
      </c>
      <c r="H11" s="5">
        <f t="shared" si="2"/>
        <v>0.16230054774946415</v>
      </c>
      <c r="I11" s="131">
        <v>688</v>
      </c>
      <c r="J11" s="5">
        <f t="shared" si="3"/>
        <v>0.08192426768278162</v>
      </c>
      <c r="K11" s="131">
        <v>1006</v>
      </c>
      <c r="L11" s="5">
        <f t="shared" si="4"/>
        <v>0.11979042629197428</v>
      </c>
      <c r="M11" s="131">
        <v>369</v>
      </c>
      <c r="N11" s="5">
        <f t="shared" si="5"/>
        <v>0.04393903310311979</v>
      </c>
      <c r="O11" s="131">
        <v>455</v>
      </c>
      <c r="P11" s="16">
        <f t="shared" si="6"/>
        <v>0.05417956656346749</v>
      </c>
    </row>
    <row r="12" spans="1:16" ht="13.5" customHeight="1">
      <c r="A12" s="36" t="s">
        <v>5</v>
      </c>
      <c r="B12" s="101">
        <f>'1. Plan and Actual'!C13</f>
        <v>3474</v>
      </c>
      <c r="C12" s="131">
        <v>347</v>
      </c>
      <c r="D12" s="5">
        <f t="shared" si="0"/>
        <v>0.09988485895221647</v>
      </c>
      <c r="E12" s="131">
        <v>1151</v>
      </c>
      <c r="F12" s="5">
        <f t="shared" si="1"/>
        <v>0.3313183649971215</v>
      </c>
      <c r="G12" s="131">
        <v>602</v>
      </c>
      <c r="H12" s="5">
        <f t="shared" si="2"/>
        <v>0.1732872769142199</v>
      </c>
      <c r="I12" s="131">
        <v>343</v>
      </c>
      <c r="J12" s="5">
        <f t="shared" si="3"/>
        <v>0.09873344847438112</v>
      </c>
      <c r="K12" s="131">
        <v>414</v>
      </c>
      <c r="L12" s="5">
        <f t="shared" si="4"/>
        <v>0.11917098445595854</v>
      </c>
      <c r="M12" s="131">
        <v>178</v>
      </c>
      <c r="N12" s="5">
        <f t="shared" si="5"/>
        <v>0.051237766263673</v>
      </c>
      <c r="O12" s="131">
        <v>437</v>
      </c>
      <c r="P12" s="16">
        <f t="shared" si="6"/>
        <v>0.1257915947035118</v>
      </c>
    </row>
    <row r="13" spans="1:16" ht="13.5" customHeight="1">
      <c r="A13" s="36" t="s">
        <v>6</v>
      </c>
      <c r="B13" s="101">
        <f>'1. Plan and Actual'!C14</f>
        <v>2036</v>
      </c>
      <c r="C13" s="131">
        <v>161</v>
      </c>
      <c r="D13" s="5">
        <f t="shared" si="0"/>
        <v>0.07907662082514735</v>
      </c>
      <c r="E13" s="131">
        <v>486</v>
      </c>
      <c r="F13" s="5">
        <f t="shared" si="1"/>
        <v>0.2387033398821218</v>
      </c>
      <c r="G13" s="131">
        <v>390</v>
      </c>
      <c r="H13" s="5">
        <f t="shared" si="2"/>
        <v>0.19155206286836934</v>
      </c>
      <c r="I13" s="131">
        <v>219</v>
      </c>
      <c r="J13" s="5">
        <f t="shared" si="3"/>
        <v>0.1075638506876228</v>
      </c>
      <c r="K13" s="131">
        <v>447</v>
      </c>
      <c r="L13" s="5">
        <f t="shared" si="4"/>
        <v>0.21954813359528488</v>
      </c>
      <c r="M13" s="131">
        <v>222</v>
      </c>
      <c r="N13" s="5">
        <f t="shared" si="5"/>
        <v>0.10903732809430255</v>
      </c>
      <c r="O13" s="131">
        <v>111</v>
      </c>
      <c r="P13" s="16">
        <f t="shared" si="6"/>
        <v>0.05451866404715128</v>
      </c>
    </row>
    <row r="14" spans="1:16" ht="13.5" customHeight="1">
      <c r="A14" s="36" t="s">
        <v>7</v>
      </c>
      <c r="B14" s="101">
        <f>'1. Plan and Actual'!C15</f>
        <v>7335</v>
      </c>
      <c r="C14" s="131">
        <v>552</v>
      </c>
      <c r="D14" s="5">
        <f t="shared" si="0"/>
        <v>0.0752556237218814</v>
      </c>
      <c r="E14" s="131">
        <v>2171</v>
      </c>
      <c r="F14" s="5">
        <f t="shared" si="1"/>
        <v>0.2959781867757328</v>
      </c>
      <c r="G14" s="131">
        <v>1187</v>
      </c>
      <c r="H14" s="5">
        <f t="shared" si="2"/>
        <v>0.161826857532379</v>
      </c>
      <c r="I14" s="131">
        <v>713</v>
      </c>
      <c r="J14" s="5">
        <f t="shared" si="3"/>
        <v>0.09720518064076346</v>
      </c>
      <c r="K14" s="131">
        <v>1415</v>
      </c>
      <c r="L14" s="5">
        <f t="shared" si="4"/>
        <v>0.1929107021131561</v>
      </c>
      <c r="M14" s="131">
        <v>620</v>
      </c>
      <c r="N14" s="5">
        <f t="shared" si="5"/>
        <v>0.0845262440354465</v>
      </c>
      <c r="O14" s="131">
        <v>674</v>
      </c>
      <c r="P14" s="16">
        <f t="shared" si="6"/>
        <v>0.09188820722563054</v>
      </c>
    </row>
    <row r="15" spans="1:16" ht="13.5" customHeight="1">
      <c r="A15" s="36" t="s">
        <v>8</v>
      </c>
      <c r="B15" s="101">
        <f>'1. Plan and Actual'!C16</f>
        <v>2993</v>
      </c>
      <c r="C15" s="131">
        <v>216</v>
      </c>
      <c r="D15" s="5">
        <f t="shared" si="0"/>
        <v>0.07216839291680588</v>
      </c>
      <c r="E15" s="131">
        <v>907</v>
      </c>
      <c r="F15" s="5">
        <f t="shared" si="1"/>
        <v>0.30304042766455064</v>
      </c>
      <c r="G15" s="131">
        <v>423</v>
      </c>
      <c r="H15" s="5">
        <f t="shared" si="2"/>
        <v>0.14132976946207818</v>
      </c>
      <c r="I15" s="131">
        <v>269</v>
      </c>
      <c r="J15" s="5">
        <f t="shared" si="3"/>
        <v>0.08987637821583695</v>
      </c>
      <c r="K15" s="131">
        <v>426</v>
      </c>
      <c r="L15" s="5">
        <f t="shared" si="4"/>
        <v>0.14233210825258938</v>
      </c>
      <c r="M15" s="131">
        <v>248</v>
      </c>
      <c r="N15" s="5">
        <f t="shared" si="5"/>
        <v>0.0828600066822586</v>
      </c>
      <c r="O15" s="131">
        <v>503</v>
      </c>
      <c r="P15" s="16">
        <f t="shared" si="6"/>
        <v>0.16805880387570998</v>
      </c>
    </row>
    <row r="16" spans="1:16" ht="13.5" customHeight="1">
      <c r="A16" s="36" t="s">
        <v>9</v>
      </c>
      <c r="B16" s="101">
        <f>'1. Plan and Actual'!C17</f>
        <v>3813</v>
      </c>
      <c r="C16" s="131">
        <v>326</v>
      </c>
      <c r="D16" s="5">
        <f t="shared" si="0"/>
        <v>0.08549698400209808</v>
      </c>
      <c r="E16" s="131">
        <v>1075</v>
      </c>
      <c r="F16" s="5">
        <f t="shared" si="1"/>
        <v>0.2819302386572253</v>
      </c>
      <c r="G16" s="131">
        <v>705</v>
      </c>
      <c r="H16" s="5">
        <f t="shared" si="2"/>
        <v>0.1848937844217152</v>
      </c>
      <c r="I16" s="131">
        <v>361</v>
      </c>
      <c r="J16" s="5">
        <f t="shared" si="3"/>
        <v>0.0946761080514031</v>
      </c>
      <c r="K16" s="131">
        <v>792</v>
      </c>
      <c r="L16" s="5">
        <f t="shared" si="4"/>
        <v>0.2077104642014162</v>
      </c>
      <c r="M16" s="131">
        <v>488</v>
      </c>
      <c r="N16" s="5">
        <f t="shared" si="5"/>
        <v>0.12798321531602413</v>
      </c>
      <c r="O16" s="131">
        <v>65</v>
      </c>
      <c r="P16" s="16">
        <f t="shared" si="6"/>
        <v>0.017046944662995018</v>
      </c>
    </row>
    <row r="17" spans="1:16" ht="13.5" customHeight="1">
      <c r="A17" s="36" t="s">
        <v>10</v>
      </c>
      <c r="B17" s="101">
        <f>'1. Plan and Actual'!C18</f>
        <v>3594</v>
      </c>
      <c r="C17" s="131">
        <v>575</v>
      </c>
      <c r="D17" s="5">
        <f t="shared" si="0"/>
        <v>0.15998887033945464</v>
      </c>
      <c r="E17" s="131">
        <v>1418</v>
      </c>
      <c r="F17" s="5">
        <f t="shared" si="1"/>
        <v>0.39454646633277685</v>
      </c>
      <c r="G17" s="131">
        <v>521</v>
      </c>
      <c r="H17" s="5">
        <f t="shared" si="2"/>
        <v>0.1449638286032276</v>
      </c>
      <c r="I17" s="131">
        <v>249</v>
      </c>
      <c r="J17" s="5">
        <f t="shared" si="3"/>
        <v>0.06928213689482471</v>
      </c>
      <c r="K17" s="131">
        <v>275</v>
      </c>
      <c r="L17" s="5">
        <f t="shared" si="4"/>
        <v>0.0765164162493044</v>
      </c>
      <c r="M17" s="131">
        <v>91</v>
      </c>
      <c r="N17" s="5">
        <f t="shared" si="5"/>
        <v>0.02531997774067891</v>
      </c>
      <c r="O17" s="131">
        <v>464</v>
      </c>
      <c r="P17" s="16">
        <f t="shared" si="6"/>
        <v>0.12910406232609906</v>
      </c>
    </row>
    <row r="18" spans="1:16" ht="13.5" customHeight="1">
      <c r="A18" s="36" t="s">
        <v>11</v>
      </c>
      <c r="B18" s="101">
        <f>'1. Plan and Actual'!C19</f>
        <v>12605</v>
      </c>
      <c r="C18" s="131">
        <v>2594</v>
      </c>
      <c r="D18" s="5">
        <f t="shared" si="0"/>
        <v>0.20579135263784212</v>
      </c>
      <c r="E18" s="131">
        <v>4374</v>
      </c>
      <c r="F18" s="5">
        <f t="shared" si="1"/>
        <v>0.3470051566838556</v>
      </c>
      <c r="G18" s="131">
        <v>2209</v>
      </c>
      <c r="H18" s="5">
        <f t="shared" si="2"/>
        <v>0.17524791749305832</v>
      </c>
      <c r="I18" s="131">
        <v>714</v>
      </c>
      <c r="J18" s="5">
        <f t="shared" si="3"/>
        <v>0.056644188813962715</v>
      </c>
      <c r="K18" s="131">
        <v>904</v>
      </c>
      <c r="L18" s="5">
        <f t="shared" si="4"/>
        <v>0.07171757239190797</v>
      </c>
      <c r="M18" s="131">
        <v>428</v>
      </c>
      <c r="N18" s="5">
        <f t="shared" si="5"/>
        <v>0.03395477984926616</v>
      </c>
      <c r="O18" s="131">
        <v>1378</v>
      </c>
      <c r="P18" s="16">
        <f t="shared" si="6"/>
        <v>0.10932169773899246</v>
      </c>
    </row>
    <row r="19" spans="1:16" ht="13.5" customHeight="1">
      <c r="A19" s="36" t="s">
        <v>137</v>
      </c>
      <c r="B19" s="101">
        <f>'1. Plan and Actual'!C20</f>
        <v>5449</v>
      </c>
      <c r="C19" s="131">
        <v>554</v>
      </c>
      <c r="D19" s="5">
        <f t="shared" si="0"/>
        <v>0.10167003119838502</v>
      </c>
      <c r="E19" s="131">
        <v>1938</v>
      </c>
      <c r="F19" s="5">
        <f t="shared" si="1"/>
        <v>0.35566158928243713</v>
      </c>
      <c r="G19" s="131">
        <v>795</v>
      </c>
      <c r="H19" s="5">
        <f t="shared" si="2"/>
        <v>0.14589832996880162</v>
      </c>
      <c r="I19" s="131">
        <v>494</v>
      </c>
      <c r="J19" s="5">
        <f t="shared" si="3"/>
        <v>0.09065883648375848</v>
      </c>
      <c r="K19" s="131">
        <v>885</v>
      </c>
      <c r="L19" s="5">
        <f t="shared" si="4"/>
        <v>0.16241512204074143</v>
      </c>
      <c r="M19" s="131">
        <v>448</v>
      </c>
      <c r="N19" s="5">
        <f t="shared" si="5"/>
        <v>0.08221692053587815</v>
      </c>
      <c r="O19" s="131">
        <v>334</v>
      </c>
      <c r="P19" s="16">
        <f t="shared" si="6"/>
        <v>0.061295650578087724</v>
      </c>
    </row>
    <row r="20" spans="1:16" ht="13.5" customHeight="1">
      <c r="A20" s="36" t="s">
        <v>12</v>
      </c>
      <c r="B20" s="101">
        <f>'1. Plan and Actual'!C21</f>
        <v>10865</v>
      </c>
      <c r="C20" s="131">
        <v>1301</v>
      </c>
      <c r="D20" s="5">
        <f t="shared" si="0"/>
        <v>0.11974229176254027</v>
      </c>
      <c r="E20" s="131">
        <v>2363</v>
      </c>
      <c r="F20" s="5">
        <f t="shared" si="1"/>
        <v>0.2174873446847676</v>
      </c>
      <c r="G20" s="131">
        <v>1398</v>
      </c>
      <c r="H20" s="5">
        <f t="shared" si="2"/>
        <v>0.1286700414173953</v>
      </c>
      <c r="I20" s="131">
        <v>776</v>
      </c>
      <c r="J20" s="5">
        <f t="shared" si="3"/>
        <v>0.07142199723884031</v>
      </c>
      <c r="K20" s="131">
        <v>2792</v>
      </c>
      <c r="L20" s="5">
        <f t="shared" si="4"/>
        <v>0.25697192820984815</v>
      </c>
      <c r="M20" s="131">
        <v>2025</v>
      </c>
      <c r="N20" s="5">
        <f t="shared" si="5"/>
        <v>0.1863782788771284</v>
      </c>
      <c r="O20" s="131">
        <v>202</v>
      </c>
      <c r="P20" s="16">
        <f t="shared" si="6"/>
        <v>0.01859180855959503</v>
      </c>
    </row>
    <row r="21" spans="1:16" ht="13.5" customHeight="1">
      <c r="A21" s="36" t="s">
        <v>13</v>
      </c>
      <c r="B21" s="101">
        <f>'1. Plan and Actual'!C22</f>
        <v>6471</v>
      </c>
      <c r="C21" s="131">
        <v>228</v>
      </c>
      <c r="D21" s="5">
        <f t="shared" si="0"/>
        <v>0.03523412146499768</v>
      </c>
      <c r="E21" s="131">
        <v>1071</v>
      </c>
      <c r="F21" s="5">
        <f t="shared" si="1"/>
        <v>0.16550764951321278</v>
      </c>
      <c r="G21" s="131">
        <v>868</v>
      </c>
      <c r="H21" s="5">
        <f t="shared" si="2"/>
        <v>0.134136918559728</v>
      </c>
      <c r="I21" s="131">
        <v>529</v>
      </c>
      <c r="J21" s="5">
        <f t="shared" si="3"/>
        <v>0.08174934322361305</v>
      </c>
      <c r="K21" s="131">
        <v>2214</v>
      </c>
      <c r="L21" s="5">
        <f t="shared" si="4"/>
        <v>0.34214186369958277</v>
      </c>
      <c r="M21" s="131">
        <v>1420</v>
      </c>
      <c r="N21" s="5">
        <f t="shared" si="5"/>
        <v>0.21944058105393294</v>
      </c>
      <c r="O21" s="131">
        <v>137</v>
      </c>
      <c r="P21" s="16">
        <f t="shared" si="6"/>
        <v>0.021171380003090712</v>
      </c>
    </row>
    <row r="22" spans="1:16" ht="13.5" customHeight="1">
      <c r="A22" s="36" t="s">
        <v>14</v>
      </c>
      <c r="B22" s="101">
        <f>'1. Plan and Actual'!C23</f>
        <v>3568</v>
      </c>
      <c r="C22" s="131">
        <v>351</v>
      </c>
      <c r="D22" s="5">
        <f t="shared" si="0"/>
        <v>0.09837443946188341</v>
      </c>
      <c r="E22" s="131">
        <v>1098</v>
      </c>
      <c r="F22" s="5">
        <f t="shared" si="1"/>
        <v>0.3077354260089686</v>
      </c>
      <c r="G22" s="131">
        <v>570</v>
      </c>
      <c r="H22" s="5">
        <f t="shared" si="2"/>
        <v>0.15975336322869954</v>
      </c>
      <c r="I22" s="131">
        <v>353</v>
      </c>
      <c r="J22" s="5">
        <f t="shared" si="3"/>
        <v>0.09893497757847533</v>
      </c>
      <c r="K22" s="131">
        <v>606</v>
      </c>
      <c r="L22" s="5">
        <f t="shared" si="4"/>
        <v>0.16984304932735425</v>
      </c>
      <c r="M22" s="131">
        <v>299</v>
      </c>
      <c r="N22" s="5">
        <f t="shared" si="5"/>
        <v>0.08380044843049328</v>
      </c>
      <c r="O22" s="131">
        <v>291</v>
      </c>
      <c r="P22" s="16">
        <f t="shared" si="6"/>
        <v>0.08155829596412556</v>
      </c>
    </row>
    <row r="23" spans="1:16" ht="13.5" customHeight="1">
      <c r="A23" s="36" t="s">
        <v>15</v>
      </c>
      <c r="B23" s="101">
        <f>'1. Plan and Actual'!C24</f>
        <v>5218</v>
      </c>
      <c r="C23" s="131">
        <v>737</v>
      </c>
      <c r="D23" s="5">
        <f t="shared" si="0"/>
        <v>0.14124185511690301</v>
      </c>
      <c r="E23" s="131">
        <v>1527</v>
      </c>
      <c r="F23" s="5">
        <f t="shared" si="1"/>
        <v>0.2926408585665006</v>
      </c>
      <c r="G23" s="131">
        <v>828</v>
      </c>
      <c r="H23" s="5">
        <f t="shared" si="2"/>
        <v>0.15868148715983135</v>
      </c>
      <c r="I23" s="131">
        <v>480</v>
      </c>
      <c r="J23" s="5">
        <f t="shared" si="3"/>
        <v>0.09198926791874282</v>
      </c>
      <c r="K23" s="131">
        <v>1036</v>
      </c>
      <c r="L23" s="5">
        <f t="shared" si="4"/>
        <v>0.19854350325795325</v>
      </c>
      <c r="M23" s="131">
        <v>496</v>
      </c>
      <c r="N23" s="5">
        <f t="shared" si="5"/>
        <v>0.09505557684936758</v>
      </c>
      <c r="O23" s="131">
        <v>112</v>
      </c>
      <c r="P23" s="16">
        <f t="shared" si="6"/>
        <v>0.021464162514373324</v>
      </c>
    </row>
    <row r="24" spans="1:16" ht="13.5" customHeight="1">
      <c r="A24" s="36" t="s">
        <v>146</v>
      </c>
      <c r="B24" s="101">
        <f>'1. Plan and Actual'!C25</f>
        <v>6132</v>
      </c>
      <c r="C24" s="131">
        <v>334</v>
      </c>
      <c r="D24" s="5">
        <f t="shared" si="0"/>
        <v>0.05446836268754077</v>
      </c>
      <c r="E24" s="131">
        <v>1605</v>
      </c>
      <c r="F24" s="5">
        <f t="shared" si="1"/>
        <v>0.2617416829745597</v>
      </c>
      <c r="G24" s="131">
        <v>948</v>
      </c>
      <c r="H24" s="5">
        <f t="shared" si="2"/>
        <v>0.15459882583170254</v>
      </c>
      <c r="I24" s="131">
        <v>666</v>
      </c>
      <c r="J24" s="5">
        <f t="shared" si="3"/>
        <v>0.1086105675146771</v>
      </c>
      <c r="K24" s="131">
        <v>1447</v>
      </c>
      <c r="L24" s="5">
        <f t="shared" si="4"/>
        <v>0.23597521200260926</v>
      </c>
      <c r="M24" s="131">
        <v>651</v>
      </c>
      <c r="N24" s="5">
        <f t="shared" si="5"/>
        <v>0.10616438356164383</v>
      </c>
      <c r="O24" s="131">
        <v>470</v>
      </c>
      <c r="P24" s="16">
        <f t="shared" si="6"/>
        <v>0.0766470971950424</v>
      </c>
    </row>
    <row r="25" spans="1:16" ht="12.75">
      <c r="A25" s="36" t="s">
        <v>127</v>
      </c>
      <c r="B25" s="4">
        <f>'1. Plan and Actual'!C26</f>
        <v>2328</v>
      </c>
      <c r="C25" s="4">
        <v>143</v>
      </c>
      <c r="D25" s="5">
        <f t="shared" si="0"/>
        <v>0.06142611683848797</v>
      </c>
      <c r="E25" s="4">
        <v>1097</v>
      </c>
      <c r="F25" s="5">
        <f t="shared" si="1"/>
        <v>0.47121993127147765</v>
      </c>
      <c r="G25" s="4">
        <v>275</v>
      </c>
      <c r="H25" s="5">
        <f t="shared" si="2"/>
        <v>0.11812714776632302</v>
      </c>
      <c r="I25" s="4">
        <v>198</v>
      </c>
      <c r="J25" s="5">
        <f t="shared" si="3"/>
        <v>0.08505154639175258</v>
      </c>
      <c r="K25" s="4">
        <v>370</v>
      </c>
      <c r="L25" s="5">
        <f t="shared" si="4"/>
        <v>0.15893470790378006</v>
      </c>
      <c r="M25" s="4">
        <v>128</v>
      </c>
      <c r="N25" s="5">
        <f t="shared" si="5"/>
        <v>0.054982817869415807</v>
      </c>
      <c r="O25" s="4">
        <v>117</v>
      </c>
      <c r="P25" s="16">
        <f t="shared" si="6"/>
        <v>0.05025773195876289</v>
      </c>
    </row>
    <row r="26" spans="1:16" ht="13.5" thickBot="1">
      <c r="A26" s="37" t="s">
        <v>17</v>
      </c>
      <c r="B26" s="17">
        <f>'1. Plan and Actual'!C27</f>
        <v>90967</v>
      </c>
      <c r="C26" s="17">
        <v>10617</v>
      </c>
      <c r="D26" s="25">
        <f t="shared" si="0"/>
        <v>0.11671265403937692</v>
      </c>
      <c r="E26" s="17">
        <v>27722</v>
      </c>
      <c r="F26" s="25">
        <f t="shared" si="1"/>
        <v>0.30474787560324074</v>
      </c>
      <c r="G26" s="17">
        <v>14073</v>
      </c>
      <c r="H26" s="25">
        <f t="shared" si="2"/>
        <v>0.15470445326327129</v>
      </c>
      <c r="I26" s="17">
        <v>7394</v>
      </c>
      <c r="J26" s="25">
        <f t="shared" si="3"/>
        <v>0.08128222322380643</v>
      </c>
      <c r="K26" s="17">
        <v>15941</v>
      </c>
      <c r="L26" s="25">
        <f t="shared" si="4"/>
        <v>0.17523937251970495</v>
      </c>
      <c r="M26" s="17">
        <v>8669</v>
      </c>
      <c r="N26" s="25">
        <f t="shared" si="5"/>
        <v>0.09529829498609386</v>
      </c>
      <c r="O26" s="17">
        <v>6493</v>
      </c>
      <c r="P26" s="18">
        <f t="shared" si="6"/>
        <v>0.07137753251178999</v>
      </c>
    </row>
    <row r="27" spans="1:16" s="3" customFormat="1" ht="13.5" thickTop="1">
      <c r="A27" s="2" t="s">
        <v>142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4" s="3" customFormat="1" ht="12.75">
      <c r="A28" s="2" t="s">
        <v>143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3" customFormat="1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s="3" customFormat="1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6" s="3" customFormat="1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29:N29"/>
    <mergeCell ref="A1:P1"/>
    <mergeCell ref="A2:P2"/>
    <mergeCell ref="A3:P3"/>
    <mergeCell ref="A5:P5"/>
    <mergeCell ref="A30:N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7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171" t="str">
        <f>'1. Plan and Actual'!A2</f>
        <v>OSCCAR Summary by WIB Area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71" t="str">
        <f>'1. Plan and Actual'!A3</f>
        <v>FY16 Quarter Ending December 31, 2015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70" t="s">
        <v>91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3" t="s">
        <v>53</v>
      </c>
      <c r="K7" s="13" t="s">
        <v>65</v>
      </c>
      <c r="L7" s="13" t="s">
        <v>67</v>
      </c>
      <c r="M7" s="15" t="s">
        <v>78</v>
      </c>
    </row>
    <row r="8" spans="1:13" s="60" customFormat="1" ht="10.5">
      <c r="A8" s="42"/>
      <c r="B8" s="61" t="s">
        <v>96</v>
      </c>
      <c r="C8" s="61" t="s">
        <v>97</v>
      </c>
      <c r="D8" s="61" t="s">
        <v>98</v>
      </c>
      <c r="E8" s="61" t="s">
        <v>99</v>
      </c>
      <c r="F8" s="61" t="s">
        <v>100</v>
      </c>
      <c r="G8" s="61" t="s">
        <v>101</v>
      </c>
      <c r="H8" s="61" t="s">
        <v>102</v>
      </c>
      <c r="I8" s="61" t="s">
        <v>103</v>
      </c>
      <c r="J8" s="61" t="s">
        <v>104</v>
      </c>
      <c r="K8" s="61" t="s">
        <v>105</v>
      </c>
      <c r="L8" s="61" t="s">
        <v>106</v>
      </c>
      <c r="M8" s="148" t="s">
        <v>107</v>
      </c>
    </row>
    <row r="9" spans="1:13" ht="14.25">
      <c r="A9" s="4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49"/>
    </row>
    <row r="10" spans="1:13" ht="12.75">
      <c r="A10" s="76" t="s">
        <v>83</v>
      </c>
      <c r="B10" s="4">
        <v>29843</v>
      </c>
      <c r="C10" s="4">
        <v>45346</v>
      </c>
      <c r="D10" s="4">
        <v>58450</v>
      </c>
      <c r="E10" s="4">
        <v>70017</v>
      </c>
      <c r="F10" s="4">
        <v>80397</v>
      </c>
      <c r="G10" s="4">
        <v>90967</v>
      </c>
      <c r="H10" s="4"/>
      <c r="I10" s="4"/>
      <c r="J10" s="4"/>
      <c r="K10" s="4"/>
      <c r="L10" s="4"/>
      <c r="M10" s="150"/>
    </row>
    <row r="11" spans="1:15" ht="12.75">
      <c r="A11" s="76" t="s">
        <v>84</v>
      </c>
      <c r="B11" s="4">
        <v>29843</v>
      </c>
      <c r="C11" s="4">
        <v>28969</v>
      </c>
      <c r="D11" s="4">
        <v>29478</v>
      </c>
      <c r="E11" s="4">
        <v>28167</v>
      </c>
      <c r="F11" s="4">
        <v>26694</v>
      </c>
      <c r="G11" s="4">
        <v>27124</v>
      </c>
      <c r="H11" s="4"/>
      <c r="I11" s="4"/>
      <c r="J11" s="4"/>
      <c r="K11" s="107"/>
      <c r="L11" s="4"/>
      <c r="M11" s="150"/>
      <c r="O11" s="147"/>
    </row>
    <row r="12" spans="1:13" ht="12.75">
      <c r="A12" s="7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50"/>
    </row>
    <row r="13" spans="1:13" ht="12.75">
      <c r="A13" s="76" t="s">
        <v>85</v>
      </c>
      <c r="B13" s="4">
        <v>27860</v>
      </c>
      <c r="C13" s="4">
        <v>42258</v>
      </c>
      <c r="D13" s="4">
        <v>54394</v>
      </c>
      <c r="E13" s="4">
        <v>65188</v>
      </c>
      <c r="F13" s="4">
        <v>74901</v>
      </c>
      <c r="G13" s="4">
        <v>84795</v>
      </c>
      <c r="H13" s="4"/>
      <c r="I13" s="4"/>
      <c r="J13" s="4"/>
      <c r="K13" s="4"/>
      <c r="L13" s="4"/>
      <c r="M13" s="150"/>
    </row>
    <row r="14" spans="1:13" ht="12.75">
      <c r="A14" s="76" t="s">
        <v>86</v>
      </c>
      <c r="B14" s="75">
        <f aca="true" t="shared" si="0" ref="B14:G14">B13/B10</f>
        <v>0.9335522568106424</v>
      </c>
      <c r="C14" s="75">
        <f t="shared" si="0"/>
        <v>0.931901380496626</v>
      </c>
      <c r="D14" s="75">
        <f t="shared" si="0"/>
        <v>0.9306073567151412</v>
      </c>
      <c r="E14" s="75">
        <f t="shared" si="0"/>
        <v>0.9310310353199938</v>
      </c>
      <c r="F14" s="75">
        <f t="shared" si="0"/>
        <v>0.9316392402701593</v>
      </c>
      <c r="G14" s="75">
        <f t="shared" si="0"/>
        <v>0.9321512196730682</v>
      </c>
      <c r="H14" s="75"/>
      <c r="I14" s="75"/>
      <c r="J14" s="75"/>
      <c r="K14" s="75"/>
      <c r="L14" s="75"/>
      <c r="M14" s="151"/>
    </row>
    <row r="15" spans="1:13" ht="12.75">
      <c r="A15" s="7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50"/>
    </row>
    <row r="16" spans="1:13" ht="12.75">
      <c r="A16" s="76" t="s">
        <v>87</v>
      </c>
      <c r="B16" s="4">
        <v>2328</v>
      </c>
      <c r="C16" s="4">
        <v>3362</v>
      </c>
      <c r="D16" s="4">
        <v>4184</v>
      </c>
      <c r="E16" s="4">
        <v>4955</v>
      </c>
      <c r="F16" s="4">
        <v>5579</v>
      </c>
      <c r="G16" s="4">
        <v>6137</v>
      </c>
      <c r="H16" s="4"/>
      <c r="I16" s="4"/>
      <c r="J16" s="4"/>
      <c r="K16" s="4"/>
      <c r="L16" s="4"/>
      <c r="M16" s="150"/>
    </row>
    <row r="17" spans="1:13" ht="12.75">
      <c r="A17" s="76" t="s">
        <v>86</v>
      </c>
      <c r="B17" s="75">
        <f aca="true" t="shared" si="1" ref="B17:G17">B16/B13</f>
        <v>0.08356066044508255</v>
      </c>
      <c r="C17" s="75">
        <f t="shared" si="1"/>
        <v>0.0795589000899238</v>
      </c>
      <c r="D17" s="75">
        <f t="shared" si="1"/>
        <v>0.07692024855682612</v>
      </c>
      <c r="E17" s="75">
        <f t="shared" si="1"/>
        <v>0.07601092225562987</v>
      </c>
      <c r="F17" s="75">
        <f t="shared" si="1"/>
        <v>0.07448498684930775</v>
      </c>
      <c r="G17" s="75">
        <f t="shared" si="1"/>
        <v>0.0723745503862256</v>
      </c>
      <c r="H17" s="75"/>
      <c r="I17" s="75"/>
      <c r="J17" s="75"/>
      <c r="K17" s="75"/>
      <c r="L17" s="75"/>
      <c r="M17" s="151"/>
    </row>
    <row r="18" spans="1:13" ht="12.75">
      <c r="A18" s="7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50"/>
    </row>
    <row r="19" spans="1:13" ht="12.75">
      <c r="A19" s="76" t="s">
        <v>88</v>
      </c>
      <c r="B19" s="4">
        <v>17018</v>
      </c>
      <c r="C19" s="4">
        <v>26072</v>
      </c>
      <c r="D19" s="4">
        <v>33432</v>
      </c>
      <c r="E19" s="4">
        <v>40131</v>
      </c>
      <c r="F19" s="4">
        <v>46624</v>
      </c>
      <c r="G19" s="4">
        <v>53846</v>
      </c>
      <c r="H19" s="4"/>
      <c r="I19" s="4"/>
      <c r="J19" s="4"/>
      <c r="K19" s="4"/>
      <c r="L19" s="4"/>
      <c r="M19" s="150"/>
    </row>
    <row r="20" spans="1:13" ht="12.75">
      <c r="A20" s="76" t="s">
        <v>86</v>
      </c>
      <c r="B20" s="75">
        <f aca="true" t="shared" si="2" ref="B20:G20">B19/B10</f>
        <v>0.5702509801293436</v>
      </c>
      <c r="C20" s="75">
        <f t="shared" si="2"/>
        <v>0.5749569973095753</v>
      </c>
      <c r="D20" s="75">
        <f t="shared" si="2"/>
        <v>0.5719760479041917</v>
      </c>
      <c r="E20" s="75">
        <f t="shared" si="2"/>
        <v>0.5731608038047903</v>
      </c>
      <c r="F20" s="75">
        <f t="shared" si="2"/>
        <v>0.5799221363981243</v>
      </c>
      <c r="G20" s="75">
        <f t="shared" si="2"/>
        <v>0.5919289412644145</v>
      </c>
      <c r="H20" s="75"/>
      <c r="I20" s="75"/>
      <c r="J20" s="75"/>
      <c r="K20" s="75"/>
      <c r="L20" s="75"/>
      <c r="M20" s="151"/>
    </row>
    <row r="21" spans="1:13" ht="12.75">
      <c r="A21" s="7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50"/>
    </row>
    <row r="22" spans="1:13" ht="12.75">
      <c r="A22" s="76" t="s">
        <v>89</v>
      </c>
      <c r="B22" s="4">
        <v>1750</v>
      </c>
      <c r="C22" s="4">
        <v>2581</v>
      </c>
      <c r="D22" s="4">
        <v>3197</v>
      </c>
      <c r="E22" s="4">
        <v>3783</v>
      </c>
      <c r="F22" s="4">
        <v>4325</v>
      </c>
      <c r="G22" s="4">
        <v>4893</v>
      </c>
      <c r="H22" s="4"/>
      <c r="I22" s="4"/>
      <c r="J22" s="4"/>
      <c r="K22" s="4"/>
      <c r="L22" s="4"/>
      <c r="M22" s="150"/>
    </row>
    <row r="23" spans="1:13" ht="12.75">
      <c r="A23" s="76" t="s">
        <v>86</v>
      </c>
      <c r="B23" s="75">
        <f aca="true" t="shared" si="3" ref="B23:G23">B22/B10</f>
        <v>0.05864021713634688</v>
      </c>
      <c r="C23" s="75">
        <f t="shared" si="3"/>
        <v>0.05691791999294315</v>
      </c>
      <c r="D23" s="75">
        <f t="shared" si="3"/>
        <v>0.05469632164242943</v>
      </c>
      <c r="E23" s="75">
        <f t="shared" si="3"/>
        <v>0.05402973563563135</v>
      </c>
      <c r="F23" s="75">
        <f t="shared" si="3"/>
        <v>0.05379553963456348</v>
      </c>
      <c r="G23" s="75">
        <f t="shared" si="3"/>
        <v>0.05378873657480185</v>
      </c>
      <c r="H23" s="75"/>
      <c r="I23" s="75"/>
      <c r="J23" s="75"/>
      <c r="K23" s="75"/>
      <c r="L23" s="75"/>
      <c r="M23" s="151"/>
    </row>
    <row r="24" spans="1:13" ht="12.75">
      <c r="A24" s="7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50"/>
    </row>
    <row r="25" spans="1:13" ht="12.75">
      <c r="A25" s="77" t="s">
        <v>90</v>
      </c>
      <c r="B25" s="4">
        <v>536</v>
      </c>
      <c r="C25" s="4">
        <v>825</v>
      </c>
      <c r="D25" s="4">
        <v>1285</v>
      </c>
      <c r="E25" s="4">
        <v>1673</v>
      </c>
      <c r="F25" s="4">
        <v>1924</v>
      </c>
      <c r="G25" s="4">
        <v>2328</v>
      </c>
      <c r="H25" s="4"/>
      <c r="I25" s="4"/>
      <c r="J25" s="4"/>
      <c r="K25" s="4"/>
      <c r="L25" s="4"/>
      <c r="M25" s="150"/>
    </row>
    <row r="26" spans="1:13" ht="12.75">
      <c r="A26" s="76" t="s">
        <v>86</v>
      </c>
      <c r="B26" s="75">
        <f aca="true" t="shared" si="4" ref="B26:G26">B25/B10</f>
        <v>0.01796066079147539</v>
      </c>
      <c r="C26" s="75">
        <f t="shared" si="4"/>
        <v>0.018193445948926034</v>
      </c>
      <c r="D26" s="75">
        <f t="shared" si="4"/>
        <v>0.02198460222412318</v>
      </c>
      <c r="E26" s="75">
        <f t="shared" si="4"/>
        <v>0.023894197123555706</v>
      </c>
      <c r="F26" s="75">
        <f t="shared" si="4"/>
        <v>0.02393124121546824</v>
      </c>
      <c r="G26" s="75">
        <f t="shared" si="4"/>
        <v>0.02559169808831774</v>
      </c>
      <c r="H26" s="75"/>
      <c r="I26" s="75"/>
      <c r="J26" s="75"/>
      <c r="K26" s="75"/>
      <c r="L26" s="75"/>
      <c r="M26" s="151"/>
    </row>
    <row r="27" spans="1:13" ht="13.5" thickBot="1">
      <c r="A27" s="78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33"/>
    </row>
    <row r="28" ht="13.5" thickTop="1"/>
    <row r="29" spans="1:5" ht="12.75">
      <c r="A29" s="189" t="s">
        <v>139</v>
      </c>
      <c r="B29" s="190"/>
      <c r="C29" s="186"/>
      <c r="D29" s="186"/>
      <c r="E29" s="186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70" t="s">
        <v>0</v>
      </c>
      <c r="B2" s="194"/>
      <c r="C2" s="194"/>
      <c r="D2" s="194"/>
      <c r="E2" s="194"/>
      <c r="F2" s="194"/>
      <c r="G2" s="194"/>
    </row>
    <row r="3" spans="1:7" ht="15.75" customHeight="1">
      <c r="A3" s="171" t="str">
        <f>'1. Plan and Actual'!A2</f>
        <v>OSCCAR Summary by WIB Area</v>
      </c>
      <c r="B3" s="192"/>
      <c r="C3" s="192"/>
      <c r="D3" s="192"/>
      <c r="E3" s="192"/>
      <c r="F3" s="192"/>
      <c r="G3" s="192"/>
    </row>
    <row r="4" spans="1:16" ht="15.75" customHeight="1">
      <c r="A4" s="187" t="str">
        <f>'1. Plan and Actual'!A3</f>
        <v>FY16 Quarter Ending December 31, 2015</v>
      </c>
      <c r="B4" s="187"/>
      <c r="C4" s="187"/>
      <c r="D4" s="187"/>
      <c r="E4" s="187"/>
      <c r="F4" s="187"/>
      <c r="G4" s="187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70" t="s">
        <v>135</v>
      </c>
      <c r="B6" s="193"/>
      <c r="C6" s="193"/>
      <c r="D6" s="193"/>
      <c r="E6" s="193"/>
      <c r="F6" s="193"/>
      <c r="G6" s="193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4" t="s">
        <v>26</v>
      </c>
      <c r="E8" s="26" t="s">
        <v>28</v>
      </c>
      <c r="F8" s="27" t="s">
        <v>38</v>
      </c>
      <c r="G8" s="15" t="s">
        <v>40</v>
      </c>
    </row>
    <row r="9" spans="1:7" ht="15.75" customHeight="1">
      <c r="A9" s="198"/>
      <c r="B9" s="197" t="s">
        <v>150</v>
      </c>
      <c r="C9" s="164"/>
      <c r="D9" s="200" t="s">
        <v>151</v>
      </c>
      <c r="E9" s="201"/>
      <c r="F9" s="197" t="s">
        <v>126</v>
      </c>
      <c r="G9" s="164"/>
    </row>
    <row r="10" spans="1:7" ht="30.75" customHeight="1" thickBot="1">
      <c r="A10" s="199"/>
      <c r="B10" s="137" t="s">
        <v>154</v>
      </c>
      <c r="C10" s="138" t="s">
        <v>125</v>
      </c>
      <c r="D10" s="139" t="s">
        <v>153</v>
      </c>
      <c r="E10" s="140" t="s">
        <v>125</v>
      </c>
      <c r="F10" s="137" t="s">
        <v>152</v>
      </c>
      <c r="G10" s="138" t="s">
        <v>128</v>
      </c>
    </row>
    <row r="11" spans="1:7" ht="17.25" customHeight="1">
      <c r="A11" s="64" t="s">
        <v>108</v>
      </c>
      <c r="B11" s="141">
        <v>99532</v>
      </c>
      <c r="C11" s="142">
        <f aca="true" t="shared" si="0" ref="C11:C18">B11/$B$11</f>
        <v>1</v>
      </c>
      <c r="D11" s="143">
        <v>90967</v>
      </c>
      <c r="E11" s="144">
        <f>D11/$D$11</f>
        <v>1</v>
      </c>
      <c r="F11" s="145">
        <f aca="true" t="shared" si="1" ref="F11:F18">D11-B11</f>
        <v>-8565</v>
      </c>
      <c r="G11" s="142">
        <f aca="true" t="shared" si="2" ref="G11:G18">F11/B11</f>
        <v>-0.08605272676124262</v>
      </c>
    </row>
    <row r="12" spans="1:7" ht="13.5">
      <c r="A12" s="65" t="s">
        <v>109</v>
      </c>
      <c r="B12" s="110">
        <v>6709</v>
      </c>
      <c r="C12" s="88">
        <f t="shared" si="0"/>
        <v>0.06740545754129325</v>
      </c>
      <c r="D12" s="89">
        <v>6137</v>
      </c>
      <c r="E12" s="90">
        <f>D12/$D$11</f>
        <v>0.06746402541581013</v>
      </c>
      <c r="F12" s="91">
        <f t="shared" si="1"/>
        <v>-572</v>
      </c>
      <c r="G12" s="88">
        <f t="shared" si="2"/>
        <v>-0.08525860784021463</v>
      </c>
    </row>
    <row r="13" spans="1:7" ht="13.5">
      <c r="A13" s="65" t="s">
        <v>39</v>
      </c>
      <c r="B13" s="110">
        <v>55931</v>
      </c>
      <c r="C13" s="88">
        <f t="shared" si="0"/>
        <v>0.5619398786319978</v>
      </c>
      <c r="D13" s="89">
        <v>53846</v>
      </c>
      <c r="E13" s="90">
        <f>D13/$D$11</f>
        <v>0.5919289412644145</v>
      </c>
      <c r="F13" s="91">
        <f t="shared" si="1"/>
        <v>-2085</v>
      </c>
      <c r="G13" s="88">
        <f t="shared" si="2"/>
        <v>-0.03727807477069961</v>
      </c>
    </row>
    <row r="14" spans="1:7" ht="13.5">
      <c r="A14" s="65" t="s">
        <v>29</v>
      </c>
      <c r="B14" s="110">
        <v>5445</v>
      </c>
      <c r="C14" s="88">
        <f t="shared" si="0"/>
        <v>0.05470602419322429</v>
      </c>
      <c r="D14" s="89">
        <v>4893</v>
      </c>
      <c r="E14" s="90">
        <f>D14/$D$11</f>
        <v>0.05378873657480185</v>
      </c>
      <c r="F14" s="91">
        <f t="shared" si="1"/>
        <v>-552</v>
      </c>
      <c r="G14" s="88">
        <f t="shared" si="2"/>
        <v>-0.10137741046831956</v>
      </c>
    </row>
    <row r="15" spans="1:7" ht="13.5">
      <c r="A15" s="65" t="s">
        <v>110</v>
      </c>
      <c r="B15" s="110">
        <v>93228</v>
      </c>
      <c r="C15" s="88">
        <f t="shared" si="0"/>
        <v>0.9366635855805168</v>
      </c>
      <c r="D15" s="89">
        <v>84795</v>
      </c>
      <c r="E15" s="90">
        <f>D15/$D$11</f>
        <v>0.9321512196730682</v>
      </c>
      <c r="F15" s="91">
        <f t="shared" si="1"/>
        <v>-8433</v>
      </c>
      <c r="G15" s="88">
        <f t="shared" si="2"/>
        <v>-0.0904556570987257</v>
      </c>
    </row>
    <row r="16" spans="1:7" ht="13.5">
      <c r="A16" s="66" t="s">
        <v>111</v>
      </c>
      <c r="B16" s="111"/>
      <c r="C16" s="71"/>
      <c r="D16" s="93"/>
      <c r="E16" s="94"/>
      <c r="F16" s="95">
        <f t="shared" si="1"/>
        <v>0</v>
      </c>
      <c r="G16" s="108" t="e">
        <f t="shared" si="2"/>
        <v>#DIV/0!</v>
      </c>
    </row>
    <row r="17" spans="1:7" ht="13.5">
      <c r="A17" s="65" t="s">
        <v>56</v>
      </c>
      <c r="B17" s="110">
        <v>50033</v>
      </c>
      <c r="C17" s="88">
        <f t="shared" si="0"/>
        <v>0.5026825543543785</v>
      </c>
      <c r="D17" s="89">
        <v>46247</v>
      </c>
      <c r="E17" s="90">
        <f>D17/$D$11</f>
        <v>0.5083931535611815</v>
      </c>
      <c r="F17" s="91">
        <f t="shared" si="1"/>
        <v>-3786</v>
      </c>
      <c r="G17" s="88">
        <f t="shared" si="2"/>
        <v>-0.07567005776187716</v>
      </c>
    </row>
    <row r="18" spans="1:7" ht="13.5">
      <c r="A18" s="65" t="s">
        <v>57</v>
      </c>
      <c r="B18" s="110">
        <v>49445</v>
      </c>
      <c r="C18" s="88">
        <f t="shared" si="0"/>
        <v>0.4967749065627135</v>
      </c>
      <c r="D18" s="89">
        <v>44712</v>
      </c>
      <c r="E18" s="90">
        <f>D18/$D$11</f>
        <v>0.49151890245913354</v>
      </c>
      <c r="F18" s="91">
        <f t="shared" si="1"/>
        <v>-4733</v>
      </c>
      <c r="G18" s="88">
        <f t="shared" si="2"/>
        <v>-0.09572251997168571</v>
      </c>
    </row>
    <row r="19" spans="1:7" ht="13.5">
      <c r="A19" s="66" t="s">
        <v>112</v>
      </c>
      <c r="B19" s="111"/>
      <c r="C19" s="71"/>
      <c r="D19" s="93"/>
      <c r="E19" s="94"/>
      <c r="F19" s="92"/>
      <c r="G19" s="70"/>
    </row>
    <row r="20" spans="1:7" ht="13.5">
      <c r="A20" s="65" t="s">
        <v>58</v>
      </c>
      <c r="B20" s="110">
        <v>59312</v>
      </c>
      <c r="C20" s="88">
        <f aca="true" t="shared" si="3" ref="C20:C27">B20/$B$11</f>
        <v>0.5959088534340714</v>
      </c>
      <c r="D20" s="89">
        <v>56139</v>
      </c>
      <c r="E20" s="90">
        <f aca="true" t="shared" si="4" ref="E20:E27">D20/$D$11</f>
        <v>0.6171358844416107</v>
      </c>
      <c r="F20" s="91">
        <f aca="true" t="shared" si="5" ref="F20:F27">D20-B20</f>
        <v>-3173</v>
      </c>
      <c r="G20" s="88">
        <f aca="true" t="shared" si="6" ref="G20:G27">F20/B20</f>
        <v>-0.05349676288103588</v>
      </c>
    </row>
    <row r="21" spans="1:7" ht="13.5">
      <c r="A21" s="65" t="s">
        <v>114</v>
      </c>
      <c r="B21" s="110">
        <v>15460</v>
      </c>
      <c r="C21" s="88">
        <f t="shared" si="3"/>
        <v>0.15532693003255235</v>
      </c>
      <c r="D21" s="89">
        <v>13791</v>
      </c>
      <c r="E21" s="90">
        <f t="shared" si="4"/>
        <v>0.15160442797937715</v>
      </c>
      <c r="F21" s="91">
        <f t="shared" si="5"/>
        <v>-1669</v>
      </c>
      <c r="G21" s="88">
        <f t="shared" si="6"/>
        <v>-0.10795601552393273</v>
      </c>
    </row>
    <row r="22" spans="1:7" ht="13.5">
      <c r="A22" s="65" t="s">
        <v>113</v>
      </c>
      <c r="B22" s="110">
        <v>16976</v>
      </c>
      <c r="C22" s="88">
        <f t="shared" si="3"/>
        <v>0.17055821243419203</v>
      </c>
      <c r="D22" s="89">
        <v>16567</v>
      </c>
      <c r="E22" s="90">
        <f t="shared" si="4"/>
        <v>0.18212098893005155</v>
      </c>
      <c r="F22" s="91">
        <f t="shared" si="5"/>
        <v>-409</v>
      </c>
      <c r="G22" s="88">
        <f t="shared" si="6"/>
        <v>-0.024092836946277098</v>
      </c>
    </row>
    <row r="23" spans="1:7" ht="13.5">
      <c r="A23" s="65" t="s">
        <v>115</v>
      </c>
      <c r="B23" s="110">
        <v>772</v>
      </c>
      <c r="C23" s="88">
        <f t="shared" si="3"/>
        <v>0.007756299481573766</v>
      </c>
      <c r="D23" s="89">
        <v>894</v>
      </c>
      <c r="E23" s="90">
        <f t="shared" si="4"/>
        <v>0.009827739729792123</v>
      </c>
      <c r="F23" s="91">
        <f t="shared" si="5"/>
        <v>122</v>
      </c>
      <c r="G23" s="88">
        <f t="shared" si="6"/>
        <v>0.15803108808290156</v>
      </c>
    </row>
    <row r="24" spans="1:7" ht="13.5">
      <c r="A24" s="65" t="s">
        <v>62</v>
      </c>
      <c r="B24" s="110">
        <v>4038</v>
      </c>
      <c r="C24" s="88">
        <f t="shared" si="3"/>
        <v>0.04056986697745449</v>
      </c>
      <c r="D24" s="89">
        <v>3778</v>
      </c>
      <c r="E24" s="90">
        <f t="shared" si="4"/>
        <v>0.04153154440621324</v>
      </c>
      <c r="F24" s="91">
        <f t="shared" si="5"/>
        <v>-260</v>
      </c>
      <c r="G24" s="88">
        <f t="shared" si="6"/>
        <v>-0.06438831104507181</v>
      </c>
    </row>
    <row r="25" spans="1:7" ht="13.5">
      <c r="A25" s="65" t="s">
        <v>116</v>
      </c>
      <c r="B25" s="110">
        <v>177</v>
      </c>
      <c r="C25" s="88">
        <f t="shared" si="3"/>
        <v>0.0017783225495318089</v>
      </c>
      <c r="D25" s="89">
        <v>202</v>
      </c>
      <c r="E25" s="90">
        <f t="shared" si="4"/>
        <v>0.0022205854870447524</v>
      </c>
      <c r="F25" s="91">
        <f t="shared" si="5"/>
        <v>25</v>
      </c>
      <c r="G25" s="88">
        <f t="shared" si="6"/>
        <v>0.14124293785310735</v>
      </c>
    </row>
    <row r="26" spans="1:7" ht="13.5">
      <c r="A26" s="65" t="s">
        <v>64</v>
      </c>
      <c r="B26" s="110">
        <v>2726</v>
      </c>
      <c r="C26" s="88">
        <f t="shared" si="3"/>
        <v>0.027388176666800625</v>
      </c>
      <c r="D26" s="89">
        <v>5848</v>
      </c>
      <c r="E26" s="90">
        <f t="shared" si="4"/>
        <v>0.06428704914969165</v>
      </c>
      <c r="F26" s="91">
        <f t="shared" si="5"/>
        <v>3122</v>
      </c>
      <c r="G26" s="88">
        <f t="shared" si="6"/>
        <v>1.145267791636097</v>
      </c>
    </row>
    <row r="27" spans="1:7" ht="13.5">
      <c r="A27" s="65" t="s">
        <v>117</v>
      </c>
      <c r="B27" s="110">
        <v>3296</v>
      </c>
      <c r="C27" s="88">
        <f t="shared" si="3"/>
        <v>0.033114978097496285</v>
      </c>
      <c r="D27" s="89">
        <v>12453</v>
      </c>
      <c r="E27" s="90">
        <f t="shared" si="4"/>
        <v>0.1368957973770708</v>
      </c>
      <c r="F27" s="91">
        <f t="shared" si="5"/>
        <v>9157</v>
      </c>
      <c r="G27" s="88">
        <f t="shared" si="6"/>
        <v>2.7782160194174756</v>
      </c>
    </row>
    <row r="28" spans="1:7" ht="13.5">
      <c r="A28" s="66" t="s">
        <v>118</v>
      </c>
      <c r="B28" s="111"/>
      <c r="C28" s="71"/>
      <c r="D28" s="93"/>
      <c r="E28" s="94"/>
      <c r="F28" s="92"/>
      <c r="G28" s="70"/>
    </row>
    <row r="29" spans="1:7" ht="13.5">
      <c r="A29" s="65" t="s">
        <v>119</v>
      </c>
      <c r="B29" s="110">
        <v>12227</v>
      </c>
      <c r="C29" s="88">
        <f aca="true" t="shared" si="7" ref="C29:C35">B29/$B$11</f>
        <v>0.12284491419844874</v>
      </c>
      <c r="D29" s="89">
        <v>10617</v>
      </c>
      <c r="E29" s="90">
        <f aca="true" t="shared" si="8" ref="E29:E35">D29/$D$11</f>
        <v>0.11671265403937692</v>
      </c>
      <c r="F29" s="91">
        <f aca="true" t="shared" si="9" ref="F29:F35">D29-B29</f>
        <v>-1610</v>
      </c>
      <c r="G29" s="88">
        <f aca="true" t="shared" si="10" ref="G29:G35">F29/B29</f>
        <v>-0.13167579946021102</v>
      </c>
    </row>
    <row r="30" spans="1:7" ht="13.5">
      <c r="A30" s="65" t="s">
        <v>120</v>
      </c>
      <c r="B30" s="110">
        <v>30514</v>
      </c>
      <c r="C30" s="88">
        <f t="shared" si="7"/>
        <v>0.3065747699232408</v>
      </c>
      <c r="D30" s="89">
        <v>27722</v>
      </c>
      <c r="E30" s="90">
        <f t="shared" si="8"/>
        <v>0.30474787560324074</v>
      </c>
      <c r="F30" s="91">
        <f t="shared" si="9"/>
        <v>-2792</v>
      </c>
      <c r="G30" s="88">
        <f t="shared" si="10"/>
        <v>-0.09149898407288458</v>
      </c>
    </row>
    <row r="31" spans="1:7" ht="13.5">
      <c r="A31" s="65" t="s">
        <v>121</v>
      </c>
      <c r="B31" s="110">
        <v>15116</v>
      </c>
      <c r="C31" s="88">
        <f t="shared" si="7"/>
        <v>0.15187075513402726</v>
      </c>
      <c r="D31" s="89">
        <v>14073</v>
      </c>
      <c r="E31" s="90">
        <f t="shared" si="8"/>
        <v>0.15470445326327129</v>
      </c>
      <c r="F31" s="91">
        <f t="shared" si="9"/>
        <v>-1043</v>
      </c>
      <c r="G31" s="88">
        <f t="shared" si="10"/>
        <v>-0.06899973537973009</v>
      </c>
    </row>
    <row r="32" spans="1:7" ht="13.5">
      <c r="A32" s="65" t="s">
        <v>122</v>
      </c>
      <c r="B32" s="110">
        <v>8311</v>
      </c>
      <c r="C32" s="88">
        <f t="shared" si="7"/>
        <v>0.08350078366756421</v>
      </c>
      <c r="D32" s="89">
        <v>7394</v>
      </c>
      <c r="E32" s="90">
        <f t="shared" si="8"/>
        <v>0.08128222322380643</v>
      </c>
      <c r="F32" s="91">
        <f t="shared" si="9"/>
        <v>-917</v>
      </c>
      <c r="G32" s="88">
        <f t="shared" si="10"/>
        <v>-0.11033569967512935</v>
      </c>
    </row>
    <row r="33" spans="1:7" ht="13.5">
      <c r="A33" s="65" t="s">
        <v>123</v>
      </c>
      <c r="B33" s="110">
        <v>16599</v>
      </c>
      <c r="C33" s="88">
        <f t="shared" si="7"/>
        <v>0.16677048587388982</v>
      </c>
      <c r="D33" s="89">
        <v>15941</v>
      </c>
      <c r="E33" s="90">
        <f t="shared" si="8"/>
        <v>0.17523937251970495</v>
      </c>
      <c r="F33" s="91">
        <f t="shared" si="9"/>
        <v>-658</v>
      </c>
      <c r="G33" s="88">
        <f t="shared" si="10"/>
        <v>-0.039640942225435266</v>
      </c>
    </row>
    <row r="34" spans="1:7" ht="13.5">
      <c r="A34" s="65" t="s">
        <v>124</v>
      </c>
      <c r="B34" s="110">
        <v>8302</v>
      </c>
      <c r="C34" s="88">
        <f t="shared" si="7"/>
        <v>0.08341036048707953</v>
      </c>
      <c r="D34" s="89">
        <v>8669</v>
      </c>
      <c r="E34" s="90">
        <f t="shared" si="8"/>
        <v>0.09529829498609386</v>
      </c>
      <c r="F34" s="91">
        <f t="shared" si="9"/>
        <v>367</v>
      </c>
      <c r="G34" s="88">
        <f t="shared" si="10"/>
        <v>0.044206215369790414</v>
      </c>
    </row>
    <row r="35" spans="1:7" ht="13.5">
      <c r="A35" s="67" t="s">
        <v>117</v>
      </c>
      <c r="B35" s="110">
        <v>8421</v>
      </c>
      <c r="C35" s="88">
        <f t="shared" si="7"/>
        <v>0.08460595587348792</v>
      </c>
      <c r="D35" s="89">
        <v>6493</v>
      </c>
      <c r="E35" s="90">
        <f t="shared" si="8"/>
        <v>0.07137753251178999</v>
      </c>
      <c r="F35" s="91">
        <f t="shared" si="9"/>
        <v>-1928</v>
      </c>
      <c r="G35" s="88">
        <f t="shared" si="10"/>
        <v>-0.2289514309464434</v>
      </c>
    </row>
    <row r="36" spans="1:7" ht="13.5">
      <c r="A36" s="68" t="s">
        <v>16</v>
      </c>
      <c r="B36" s="111"/>
      <c r="C36" s="71"/>
      <c r="D36" s="93"/>
      <c r="E36" s="94"/>
      <c r="F36" s="92"/>
      <c r="G36" s="70"/>
    </row>
    <row r="37" spans="1:7" ht="14.25" thickBot="1">
      <c r="A37" s="37"/>
      <c r="B37" s="112">
        <v>1921</v>
      </c>
      <c r="C37" s="73">
        <f>B37/$B$11</f>
        <v>0.019300325523449745</v>
      </c>
      <c r="D37" s="97">
        <v>2328</v>
      </c>
      <c r="E37" s="98">
        <f>D37/$D$11</f>
        <v>0.02559169808831774</v>
      </c>
      <c r="F37" s="96">
        <f>D37-B37</f>
        <v>407</v>
      </c>
      <c r="G37" s="72">
        <f>F37/B37</f>
        <v>0.2118688183237897</v>
      </c>
    </row>
    <row r="38" spans="1:7" ht="15.75" customHeight="1" thickTop="1">
      <c r="A38" s="195"/>
      <c r="B38" s="196"/>
      <c r="C38" s="196"/>
      <c r="D38" s="196"/>
      <c r="E38" s="196"/>
      <c r="F38" s="196"/>
      <c r="G38" s="196"/>
    </row>
    <row r="39" spans="1:4" ht="12.75">
      <c r="A39" s="189" t="s">
        <v>139</v>
      </c>
      <c r="B39" s="190"/>
      <c r="C39" s="186"/>
      <c r="D39" s="186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lastPrinted>2014-06-17T14:36:20Z</cp:lastPrinted>
  <dcterms:created xsi:type="dcterms:W3CDTF">2005-11-01T20:57:08Z</dcterms:created>
  <dcterms:modified xsi:type="dcterms:W3CDTF">2016-06-01T17:41:38Z</dcterms:modified>
  <cp:category/>
  <cp:version/>
  <cp:contentType/>
  <cp:contentStatus/>
</cp:coreProperties>
</file>