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2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<sst xmlns="http://schemas.openxmlformats.org/spreadsheetml/2006/main" count="417" uniqueCount="155">
  <si>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</si>
  <si>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</si>
  <si>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</si>
  <si>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</si>
  <si>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</si>
  <si>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</si>
  <si>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</si>
  <si>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</si>
  <si>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</si>
  <si>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</si>
  <si>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</si>
  <si>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</si>
  <si>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</si>
  <si>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</si>
  <si>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</si>
  <si>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</si>
  <si>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</si>
  <si>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</si>
  <si>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</si>
  <si>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</si>
  <si>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</si>
  <si>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</si>
  <si>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</si>
  <si>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</si>
  <si>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</si>
  <si>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</si>
  <si>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</si>
  <si>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</si>
  <si>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</si>
  <si>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</si>
  <si>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</si>
  <si>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</si>
  <si>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</si>
  <si>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WIB counts.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</si>
  <si>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</si>
  <si>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</si>
  <si>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</si>
  <si>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</si>
  <si>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</si>
  <si>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</si>
  <si>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</si>
  <si>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</si>
  <si>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</si>
  <si>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</si>
  <si>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</si>
  <si>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</si>
  <si>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</si>
  <si>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</si>
  <si>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</si>
  <si>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</si>
  <si>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</si>
  <si>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</si>
  <si>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</si>
  <si>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</si>
  <si>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</si>
  <si>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</si>
  <si>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</si>
  <si>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</si>
  <si>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</si>
  <si>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</si>
  <si>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</si>
  <si>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</si>
  <si>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</si>
  <si>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</si>
  <si>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</si>
  <si>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</si>
  <si>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</si>
  <si>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</si>
  <si>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</si>
  <si>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</si>
  <si>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</si>
  <si>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</si>
  <si>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</si>
  <si>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</si>
  <si>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</si>
  <si>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</si>
  <si>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</si>
  <si>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</si>
  <si>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</si>
  <si>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</si>
  <si>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</si>
  <si>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</si>
  <si>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</si>
  <si>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</si>
  <si>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</si>
  <si>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</si>
  <si>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</si>
  <si>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</si>
  <si>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</si>
  <si>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</si>
  <si>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</si>
  <si>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</si>
  <si>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</si>
  <si>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</si>
  <si>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</si>
  <si>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</si>
  <si>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</si>
  <si>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</si>
  <si>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</si>
  <si>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</si>
  <si>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</si>
  <si>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</si>
  <si>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</si>
  <si>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</si>
  <si>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</si>
  <si>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</si>
  <si>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</si>
  <si>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</si>
  <si>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</si>
  <si>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</si>
  <si>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</si>
  <si>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</si>
  <si>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</si>
  <si>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</si>
  <si>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</si>
  <si>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</si>
  <si>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</si>
  <si>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</si>
  <si>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</si>
  <si>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</si>
  <si>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</si>
  <si>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</si>
  <si>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</si>
  <si>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</si>
  <si>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</si>
  <si>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</si>
  <si>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</si>
  <si>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</si>
  <si>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</si>
  <si>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</si>
  <si>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</si>
  <si>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</si>
  <si>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</si>
  <si>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</si>
  <si>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</si>
  <si>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</si>
  <si>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</si>
  <si>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</si>
  <si>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 xml:space="preserve">    c) Other Workforce Development Systems (e.g., CBO's) are not included in the WIB counts. </t>
  </si>
  <si>
    <t>Data Source: OSCCAR Statewide All Offices and OSCCAR Statewide Rapid Response.</t>
  </si>
  <si>
    <t>OSCCAR Summary by WIB Area</t>
  </si>
  <si>
    <t>Table 1 - Planned versus Actual Job Seekers Served</t>
  </si>
  <si>
    <t>* Rapid Response serves employees affected by plant closings and mass layoffs.</t>
  </si>
  <si>
    <t xml:space="preserve">**The Statewide All Offices total is not equal to the sum of the 16 WIB counts for the following reasons:  </t>
  </si>
  <si>
    <t>Table 5 - Gender &amp; Age</t>
  </si>
  <si>
    <t>OSCCAR is the One-Stop Career Center Activity Report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</si>
  <si>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</si>
  <si>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</si>
  <si>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>FY15 to FY16
Change by Category</t>
  </si>
  <si>
    <t>OSCCAR Report Date 03/31/2016</t>
  </si>
  <si>
    <t>FY16 Quarter Ending March 31, 2016</t>
  </si>
  <si>
    <t>FY15 Qtr 3</t>
  </si>
  <si>
    <t>FY16 Qtr 3</t>
  </si>
  <si>
    <t>03/31/15
YTD Customers</t>
  </si>
  <si>
    <t>03/31/16
YTD Customers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</si>
</sst>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59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59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34" borderId="46" xfId="0" applyNumberFormat="1" applyFont="1" applyFill="1" applyBorder="1" applyAlignment="1">
      <alignment horizontal="center"/>
    </xf>
    <xf numFmtId="3" fontId="20" fillId="0" borderId="4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9" fontId="3" fillId="0" borderId="50" xfId="0" applyNumberFormat="1" applyFont="1" applyBorder="1" applyAlignment="1">
      <alignment horizontal="center"/>
    </xf>
    <xf numFmtId="9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3" fontId="21" fillId="0" borderId="58" xfId="0" applyNumberFormat="1" applyFont="1" applyBorder="1" applyAlignment="1">
      <alignment horizontal="center"/>
    </xf>
    <xf numFmtId="165" fontId="21" fillId="0" borderId="59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165" fontId="21" fillId="0" borderId="61" xfId="0" applyNumberFormat="1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9" fontId="3" fillId="0" borderId="0" xfId="59" applyFont="1" applyAlignment="1">
      <alignment horizontal="center"/>
    </xf>
    <xf numFmtId="3" fontId="0" fillId="0" borderId="0" xfId="0" applyNumberFormat="1" applyAlignment="1">
      <alignment/>
    </xf>
    <xf numFmtId="0" fontId="10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3" fontId="3" fillId="0" borderId="63" xfId="0" applyNumberFormat="1" applyFont="1" applyBorder="1" applyAlignment="1">
      <alignment horizontal="center"/>
    </xf>
    <xf numFmtId="165" fontId="3" fillId="0" borderId="63" xfId="0" applyNumberFormat="1" applyFont="1" applyBorder="1" applyAlignment="1">
      <alignment horizontal="center"/>
    </xf>
    <xf numFmtId="3" fontId="26" fillId="0" borderId="6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5" t="s">
        <v>0</v>
      </c>
      <c r="D5" s="156"/>
      <c r="E5" s="156"/>
      <c r="F5" s="156"/>
      <c r="G5" s="83"/>
    </row>
    <row r="6" spans="2:7" ht="23.25" customHeight="1" thickBot="1" thickTop="1">
      <c r="B6" s="47"/>
      <c r="C6" s="85"/>
      <c r="D6" s="157" t="s">
        <v>140</v>
      </c>
      <c r="E6" s="158"/>
      <c r="F6" s="81"/>
      <c r="G6" s="83"/>
    </row>
    <row r="7" spans="2:7" ht="17.25" thickBot="1" thickTop="1">
      <c r="B7" s="47"/>
      <c r="C7" s="85"/>
      <c r="D7" s="157" t="s">
        <v>150</v>
      </c>
      <c r="E7" s="158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92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141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41</v>
      </c>
      <c r="F12" s="56"/>
      <c r="G12" s="83"/>
    </row>
    <row r="13" spans="2:7" ht="20.25" thickBot="1" thickTop="1">
      <c r="B13" s="47"/>
      <c r="C13" s="85"/>
      <c r="D13" s="54"/>
      <c r="E13" s="52" t="s">
        <v>55</v>
      </c>
      <c r="F13" s="56"/>
      <c r="G13" s="83"/>
    </row>
    <row r="14" spans="2:7" ht="20.25" thickBot="1" thickTop="1">
      <c r="B14" s="47"/>
      <c r="C14" s="85"/>
      <c r="D14" s="54"/>
      <c r="E14" s="52" t="s">
        <v>133</v>
      </c>
      <c r="F14" s="56"/>
      <c r="G14" s="83"/>
    </row>
    <row r="15" spans="2:7" ht="20.25" thickBot="1" thickTop="1">
      <c r="B15" s="47"/>
      <c r="C15" s="85"/>
      <c r="D15" s="54"/>
      <c r="E15" s="52" t="s">
        <v>144</v>
      </c>
      <c r="F15" s="56"/>
      <c r="G15" s="83"/>
    </row>
    <row r="16" spans="2:7" ht="20.25" thickBot="1" thickTop="1">
      <c r="B16" s="47"/>
      <c r="C16" s="85"/>
      <c r="D16" s="54"/>
      <c r="E16" s="52" t="s">
        <v>132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93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94</v>
      </c>
      <c r="F20" s="56"/>
      <c r="G20" s="83"/>
    </row>
    <row r="21" spans="2:7" ht="20.25" thickBot="1" thickTop="1">
      <c r="B21" s="47"/>
      <c r="C21" s="85"/>
      <c r="D21" s="54"/>
      <c r="E21" s="52" t="s">
        <v>136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95</v>
      </c>
      <c r="D25" s="48"/>
      <c r="E25" s="48"/>
      <c r="F25" s="48"/>
      <c r="G25" s="83"/>
    </row>
    <row r="26" s="56" customFormat="1" ht="12.75" customHeight="1">
      <c r="C26" s="59" t="s">
        <v>145</v>
      </c>
    </row>
    <row r="27" spans="1:9" ht="26.25" customHeight="1">
      <c r="A27" s="56"/>
      <c r="B27" s="56"/>
      <c r="C27" s="153" t="s">
        <v>147</v>
      </c>
      <c r="D27" s="154"/>
      <c r="E27" s="154"/>
      <c r="F27" s="154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30" t="s">
        <v>149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ht="15.75">
      <c r="A2" s="171" t="s">
        <v>140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"/>
      <c r="R2" s="10"/>
    </row>
    <row r="3" spans="1:18" ht="15.75">
      <c r="A3" s="171" t="s">
        <v>150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"/>
      <c r="R3" s="11"/>
    </row>
    <row r="5" spans="1:18" ht="18.75">
      <c r="A5" s="170" t="s">
        <v>30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2"/>
      <c r="R5" s="12"/>
    </row>
    <row r="6" ht="6.75" customHeight="1" thickBot="1"/>
    <row r="7" spans="1:16" ht="13.5" thickTop="1">
      <c r="A7" s="27" t="s">
        <v>1</v>
      </c>
      <c r="B7" s="172" t="s">
        <v>21</v>
      </c>
      <c r="C7" s="172"/>
      <c r="D7" s="172"/>
      <c r="E7" s="159" t="s">
        <v>24</v>
      </c>
      <c r="F7" s="160"/>
      <c r="G7" s="161"/>
      <c r="H7" s="159" t="s">
        <v>26</v>
      </c>
      <c r="I7" s="160"/>
      <c r="J7" s="161"/>
      <c r="K7" s="159" t="s">
        <v>28</v>
      </c>
      <c r="L7" s="160"/>
      <c r="M7" s="161"/>
      <c r="N7" s="172" t="s">
        <v>38</v>
      </c>
      <c r="O7" s="172"/>
      <c r="P7" s="173"/>
    </row>
    <row r="8" spans="1:16" ht="25.5" customHeight="1">
      <c r="A8" s="28"/>
      <c r="B8" s="163" t="s">
        <v>22</v>
      </c>
      <c r="C8" s="163"/>
      <c r="D8" s="163"/>
      <c r="E8" s="166" t="s">
        <v>110</v>
      </c>
      <c r="F8" s="167"/>
      <c r="G8" s="168"/>
      <c r="H8" s="165" t="s">
        <v>25</v>
      </c>
      <c r="I8" s="165"/>
      <c r="J8" s="165"/>
      <c r="K8" s="165" t="s">
        <v>27</v>
      </c>
      <c r="L8" s="165"/>
      <c r="M8" s="165"/>
      <c r="N8" s="163" t="s">
        <v>29</v>
      </c>
      <c r="O8" s="163"/>
      <c r="P8" s="164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3200</v>
      </c>
      <c r="C10" s="131">
        <v>2331</v>
      </c>
      <c r="D10" s="5">
        <f>C10/B10</f>
        <v>0.7284375</v>
      </c>
      <c r="E10" s="7">
        <v>3000</v>
      </c>
      <c r="F10" s="131">
        <v>2240</v>
      </c>
      <c r="G10" s="100">
        <f>F10/E10</f>
        <v>0.7466666666666667</v>
      </c>
      <c r="H10" s="7">
        <v>200</v>
      </c>
      <c r="I10" s="131">
        <v>174</v>
      </c>
      <c r="J10" s="100">
        <f>I10/H10</f>
        <v>0.87</v>
      </c>
      <c r="K10" s="4">
        <v>1900</v>
      </c>
      <c r="L10" s="131">
        <v>1290</v>
      </c>
      <c r="M10" s="5">
        <f>L10/K10</f>
        <v>0.6789473684210526</v>
      </c>
      <c r="N10" s="4">
        <v>210</v>
      </c>
      <c r="O10" s="131">
        <v>165</v>
      </c>
      <c r="P10" s="16">
        <f>O10/N10</f>
        <v>0.7857142857142857</v>
      </c>
    </row>
    <row r="11" spans="1:16" ht="13.5" customHeight="1">
      <c r="A11" s="29" t="s">
        <v>3</v>
      </c>
      <c r="B11" s="4">
        <v>14500</v>
      </c>
      <c r="C11" s="131">
        <v>12441</v>
      </c>
      <c r="D11" s="5">
        <f aca="true" t="shared" si="0" ref="D11:D27">C11/B11</f>
        <v>0.858</v>
      </c>
      <c r="E11" s="7">
        <v>13050</v>
      </c>
      <c r="F11" s="131">
        <v>11268</v>
      </c>
      <c r="G11" s="100">
        <f aca="true" t="shared" si="1" ref="G11:G25">F11/E11</f>
        <v>0.863448275862069</v>
      </c>
      <c r="H11" s="7">
        <v>850</v>
      </c>
      <c r="I11" s="131">
        <v>691</v>
      </c>
      <c r="J11" s="100">
        <f aca="true" t="shared" si="2" ref="J11:J27">I11/H11</f>
        <v>0.8129411764705883</v>
      </c>
      <c r="K11" s="4">
        <v>5500</v>
      </c>
      <c r="L11" s="131">
        <v>6591</v>
      </c>
      <c r="M11" s="5">
        <f>L11/K11</f>
        <v>1.1983636363636363</v>
      </c>
      <c r="N11" s="4">
        <v>750</v>
      </c>
      <c r="O11" s="131">
        <v>430</v>
      </c>
      <c r="P11" s="16">
        <f aca="true" t="shared" si="3" ref="P11:P27">O11/N11</f>
        <v>0.5733333333333334</v>
      </c>
    </row>
    <row r="12" spans="1:16" ht="13.5" customHeight="1">
      <c r="A12" s="29" t="s">
        <v>4</v>
      </c>
      <c r="B12" s="4">
        <v>14500</v>
      </c>
      <c r="C12" s="131">
        <v>11615</v>
      </c>
      <c r="D12" s="5">
        <f t="shared" si="0"/>
        <v>0.8010344827586207</v>
      </c>
      <c r="E12" s="7">
        <v>13775</v>
      </c>
      <c r="F12" s="131">
        <v>10689</v>
      </c>
      <c r="G12" s="100">
        <f t="shared" si="1"/>
        <v>0.7759709618874773</v>
      </c>
      <c r="H12" s="7">
        <v>1005</v>
      </c>
      <c r="I12" s="131">
        <v>867</v>
      </c>
      <c r="J12" s="100">
        <f t="shared" si="2"/>
        <v>0.8626865671641791</v>
      </c>
      <c r="K12" s="4">
        <v>7830</v>
      </c>
      <c r="L12" s="131">
        <v>6508</v>
      </c>
      <c r="M12" s="5">
        <f aca="true" t="shared" si="4" ref="M12:M27">L12/K12</f>
        <v>0.831162196679438</v>
      </c>
      <c r="N12" s="4">
        <v>870</v>
      </c>
      <c r="O12" s="131">
        <v>600</v>
      </c>
      <c r="P12" s="16">
        <f t="shared" si="3"/>
        <v>0.6896551724137931</v>
      </c>
    </row>
    <row r="13" spans="1:16" ht="13.5" customHeight="1">
      <c r="A13" s="29" t="s">
        <v>5</v>
      </c>
      <c r="B13" s="4">
        <v>5400</v>
      </c>
      <c r="C13" s="131">
        <v>4934</v>
      </c>
      <c r="D13" s="5">
        <f t="shared" si="0"/>
        <v>0.9137037037037037</v>
      </c>
      <c r="E13" s="7">
        <v>4968</v>
      </c>
      <c r="F13" s="131">
        <v>4701</v>
      </c>
      <c r="G13" s="100">
        <f t="shared" si="1"/>
        <v>0.946256038647343</v>
      </c>
      <c r="H13" s="7">
        <v>300</v>
      </c>
      <c r="I13" s="131">
        <v>274</v>
      </c>
      <c r="J13" s="100">
        <f t="shared" si="2"/>
        <v>0.9133333333333333</v>
      </c>
      <c r="K13" s="4">
        <v>3024</v>
      </c>
      <c r="L13" s="131">
        <v>2946</v>
      </c>
      <c r="M13" s="5">
        <f t="shared" si="4"/>
        <v>0.9742063492063492</v>
      </c>
      <c r="N13" s="4">
        <v>300</v>
      </c>
      <c r="O13" s="131">
        <v>284</v>
      </c>
      <c r="P13" s="16">
        <f t="shared" si="3"/>
        <v>0.9466666666666667</v>
      </c>
    </row>
    <row r="14" spans="1:16" ht="13.5" customHeight="1">
      <c r="A14" s="29" t="s">
        <v>6</v>
      </c>
      <c r="B14" s="4">
        <v>3688</v>
      </c>
      <c r="C14" s="131">
        <v>2816</v>
      </c>
      <c r="D14" s="5">
        <f t="shared" si="0"/>
        <v>0.7635574837310195</v>
      </c>
      <c r="E14" s="7">
        <v>3313</v>
      </c>
      <c r="F14" s="131">
        <v>2519</v>
      </c>
      <c r="G14" s="100">
        <f t="shared" si="1"/>
        <v>0.7603380621792937</v>
      </c>
      <c r="H14" s="7">
        <v>373</v>
      </c>
      <c r="I14" s="131">
        <v>264</v>
      </c>
      <c r="J14" s="100">
        <f t="shared" si="2"/>
        <v>0.707774798927614</v>
      </c>
      <c r="K14" s="4">
        <v>2436</v>
      </c>
      <c r="L14" s="131">
        <v>1824</v>
      </c>
      <c r="M14" s="5">
        <f t="shared" si="4"/>
        <v>0.7487684729064039</v>
      </c>
      <c r="N14" s="4">
        <v>280</v>
      </c>
      <c r="O14" s="131">
        <v>219</v>
      </c>
      <c r="P14" s="16">
        <f t="shared" si="3"/>
        <v>0.7821428571428571</v>
      </c>
    </row>
    <row r="15" spans="1:16" ht="13.5" customHeight="1">
      <c r="A15" s="29" t="s">
        <v>7</v>
      </c>
      <c r="B15" s="4">
        <v>14180</v>
      </c>
      <c r="C15" s="131">
        <v>10094</v>
      </c>
      <c r="D15" s="5">
        <f t="shared" si="0"/>
        <v>0.7118476727785613</v>
      </c>
      <c r="E15" s="7">
        <v>13569</v>
      </c>
      <c r="F15" s="131">
        <v>9688</v>
      </c>
      <c r="G15" s="100">
        <f t="shared" si="1"/>
        <v>0.7139803964920038</v>
      </c>
      <c r="H15" s="7">
        <v>727</v>
      </c>
      <c r="I15" s="131">
        <v>593</v>
      </c>
      <c r="J15" s="100">
        <f t="shared" si="2"/>
        <v>0.8156808803301238</v>
      </c>
      <c r="K15" s="4">
        <v>10058</v>
      </c>
      <c r="L15" s="131">
        <v>7201</v>
      </c>
      <c r="M15" s="5">
        <f t="shared" si="4"/>
        <v>0.7159475044740505</v>
      </c>
      <c r="N15" s="4">
        <v>1019</v>
      </c>
      <c r="O15" s="131">
        <v>678</v>
      </c>
      <c r="P15" s="16">
        <f t="shared" si="3"/>
        <v>0.6653581943081452</v>
      </c>
    </row>
    <row r="16" spans="1:16" ht="13.5" customHeight="1">
      <c r="A16" s="29" t="s">
        <v>8</v>
      </c>
      <c r="B16" s="4">
        <v>5610</v>
      </c>
      <c r="C16" s="131">
        <v>4064</v>
      </c>
      <c r="D16" s="5">
        <f t="shared" si="0"/>
        <v>0.7244206773618538</v>
      </c>
      <c r="E16" s="7">
        <v>5242</v>
      </c>
      <c r="F16" s="131">
        <v>3751</v>
      </c>
      <c r="G16" s="100">
        <f t="shared" si="1"/>
        <v>0.7155665776421213</v>
      </c>
      <c r="H16" s="7">
        <v>355</v>
      </c>
      <c r="I16" s="131">
        <v>315</v>
      </c>
      <c r="J16" s="100">
        <f t="shared" si="2"/>
        <v>0.8873239436619719</v>
      </c>
      <c r="K16" s="4">
        <v>3280</v>
      </c>
      <c r="L16" s="131">
        <v>2472</v>
      </c>
      <c r="M16" s="5">
        <f t="shared" si="4"/>
        <v>0.7536585365853659</v>
      </c>
      <c r="N16" s="4">
        <v>426</v>
      </c>
      <c r="O16" s="131">
        <v>306</v>
      </c>
      <c r="P16" s="16">
        <f t="shared" si="3"/>
        <v>0.7183098591549296</v>
      </c>
    </row>
    <row r="17" spans="1:16" ht="13.5" customHeight="1">
      <c r="A17" s="29" t="s">
        <v>9</v>
      </c>
      <c r="B17" s="4">
        <v>7000</v>
      </c>
      <c r="C17" s="131">
        <v>5126</v>
      </c>
      <c r="D17" s="5">
        <f t="shared" si="0"/>
        <v>0.7322857142857143</v>
      </c>
      <c r="E17" s="7">
        <v>6510</v>
      </c>
      <c r="F17" s="131">
        <v>4930</v>
      </c>
      <c r="G17" s="100">
        <f t="shared" si="1"/>
        <v>0.7572964669738863</v>
      </c>
      <c r="H17" s="7">
        <v>425</v>
      </c>
      <c r="I17" s="131">
        <v>340</v>
      </c>
      <c r="J17" s="100">
        <f t="shared" si="2"/>
        <v>0.8</v>
      </c>
      <c r="K17" s="4">
        <v>4200</v>
      </c>
      <c r="L17" s="131">
        <v>3994</v>
      </c>
      <c r="M17" s="5">
        <f t="shared" si="4"/>
        <v>0.950952380952381</v>
      </c>
      <c r="N17" s="4">
        <v>450</v>
      </c>
      <c r="O17" s="131">
        <v>343</v>
      </c>
      <c r="P17" s="16">
        <f t="shared" si="3"/>
        <v>0.7622222222222222</v>
      </c>
    </row>
    <row r="18" spans="1:16" ht="13.5" customHeight="1">
      <c r="A18" s="29" t="s">
        <v>10</v>
      </c>
      <c r="B18" s="4">
        <v>7800</v>
      </c>
      <c r="C18" s="131">
        <v>4847</v>
      </c>
      <c r="D18" s="5">
        <f t="shared" si="0"/>
        <v>0.6214102564102564</v>
      </c>
      <c r="E18" s="7">
        <v>6300</v>
      </c>
      <c r="F18" s="131">
        <v>4452</v>
      </c>
      <c r="G18" s="100">
        <f t="shared" si="1"/>
        <v>0.7066666666666667</v>
      </c>
      <c r="H18" s="7">
        <v>500</v>
      </c>
      <c r="I18" s="131">
        <v>278</v>
      </c>
      <c r="J18" s="100">
        <f t="shared" si="2"/>
        <v>0.556</v>
      </c>
      <c r="K18" s="4">
        <v>2500</v>
      </c>
      <c r="L18" s="131">
        <v>2306</v>
      </c>
      <c r="M18" s="5">
        <f t="shared" si="4"/>
        <v>0.9224</v>
      </c>
      <c r="N18" s="4">
        <v>350</v>
      </c>
      <c r="O18" s="131">
        <v>270</v>
      </c>
      <c r="P18" s="16">
        <f t="shared" si="3"/>
        <v>0.7714285714285715</v>
      </c>
    </row>
    <row r="19" spans="1:16" ht="13.5" customHeight="1">
      <c r="A19" s="29" t="s">
        <v>11</v>
      </c>
      <c r="B19" s="4">
        <v>22000</v>
      </c>
      <c r="C19" s="131">
        <v>17084</v>
      </c>
      <c r="D19" s="5">
        <f t="shared" si="0"/>
        <v>0.7765454545454545</v>
      </c>
      <c r="E19" s="7">
        <v>20310</v>
      </c>
      <c r="F19" s="131">
        <v>15627</v>
      </c>
      <c r="G19" s="100">
        <f t="shared" si="1"/>
        <v>0.7694239290989661</v>
      </c>
      <c r="H19" s="7">
        <v>1694</v>
      </c>
      <c r="I19" s="131">
        <v>1363</v>
      </c>
      <c r="J19" s="100">
        <f t="shared" si="2"/>
        <v>0.8046044864226682</v>
      </c>
      <c r="K19" s="4">
        <v>9500</v>
      </c>
      <c r="L19" s="131">
        <v>7548</v>
      </c>
      <c r="M19" s="5">
        <f t="shared" si="4"/>
        <v>0.7945263157894736</v>
      </c>
      <c r="N19" s="4">
        <v>760</v>
      </c>
      <c r="O19" s="131">
        <v>565</v>
      </c>
      <c r="P19" s="16">
        <f t="shared" si="3"/>
        <v>0.743421052631579</v>
      </c>
    </row>
    <row r="20" spans="1:16" ht="13.5" customHeight="1">
      <c r="A20" s="29" t="s">
        <v>137</v>
      </c>
      <c r="B20" s="4">
        <v>10500</v>
      </c>
      <c r="C20" s="131">
        <v>7348</v>
      </c>
      <c r="D20" s="5">
        <f t="shared" si="0"/>
        <v>0.6998095238095238</v>
      </c>
      <c r="E20" s="7">
        <v>9765</v>
      </c>
      <c r="F20" s="131">
        <v>6836</v>
      </c>
      <c r="G20" s="100">
        <f t="shared" si="1"/>
        <v>0.7000512032770098</v>
      </c>
      <c r="H20" s="7">
        <v>420</v>
      </c>
      <c r="I20" s="131">
        <v>350</v>
      </c>
      <c r="J20" s="100">
        <f t="shared" si="2"/>
        <v>0.8333333333333334</v>
      </c>
      <c r="K20" s="4">
        <v>6825</v>
      </c>
      <c r="L20" s="131">
        <v>4871</v>
      </c>
      <c r="M20" s="5">
        <f t="shared" si="4"/>
        <v>0.7136996336996337</v>
      </c>
      <c r="N20" s="4">
        <v>600</v>
      </c>
      <c r="O20" s="131">
        <v>383</v>
      </c>
      <c r="P20" s="16">
        <f t="shared" si="3"/>
        <v>0.6383333333333333</v>
      </c>
    </row>
    <row r="21" spans="1:16" ht="13.5" customHeight="1">
      <c r="A21" s="29" t="s">
        <v>12</v>
      </c>
      <c r="B21" s="4">
        <v>19544</v>
      </c>
      <c r="C21" s="131">
        <v>14632</v>
      </c>
      <c r="D21" s="5">
        <f t="shared" si="0"/>
        <v>0.748669668440442</v>
      </c>
      <c r="E21" s="7">
        <v>18038</v>
      </c>
      <c r="F21" s="131">
        <v>13682</v>
      </c>
      <c r="G21" s="100">
        <f t="shared" si="1"/>
        <v>0.7585098126178068</v>
      </c>
      <c r="H21" s="7">
        <v>1177</v>
      </c>
      <c r="I21" s="131">
        <v>952</v>
      </c>
      <c r="J21" s="100">
        <f t="shared" si="2"/>
        <v>0.8088360237892949</v>
      </c>
      <c r="K21" s="4">
        <v>11645</v>
      </c>
      <c r="L21" s="131">
        <v>9331</v>
      </c>
      <c r="M21" s="5">
        <f t="shared" si="4"/>
        <v>0.8012881064834693</v>
      </c>
      <c r="N21" s="4">
        <v>996</v>
      </c>
      <c r="O21" s="131">
        <v>617</v>
      </c>
      <c r="P21" s="16">
        <f t="shared" si="3"/>
        <v>0.6194779116465864</v>
      </c>
    </row>
    <row r="22" spans="1:16" ht="13.5" customHeight="1">
      <c r="A22" s="29" t="s">
        <v>13</v>
      </c>
      <c r="B22" s="4">
        <v>12000</v>
      </c>
      <c r="C22" s="131">
        <v>9206</v>
      </c>
      <c r="D22" s="5">
        <f t="shared" si="0"/>
        <v>0.7671666666666667</v>
      </c>
      <c r="E22" s="7">
        <v>11500</v>
      </c>
      <c r="F22" s="131">
        <v>8714</v>
      </c>
      <c r="G22" s="100">
        <f t="shared" si="1"/>
        <v>0.7577391304347826</v>
      </c>
      <c r="H22" s="7">
        <v>600</v>
      </c>
      <c r="I22" s="131">
        <v>511</v>
      </c>
      <c r="J22" s="100">
        <f t="shared" si="2"/>
        <v>0.8516666666666667</v>
      </c>
      <c r="K22" s="4">
        <v>7000</v>
      </c>
      <c r="L22" s="131">
        <v>7322</v>
      </c>
      <c r="M22" s="5">
        <f t="shared" si="4"/>
        <v>1.046</v>
      </c>
      <c r="N22" s="4">
        <v>750</v>
      </c>
      <c r="O22" s="131">
        <v>502</v>
      </c>
      <c r="P22" s="16">
        <f t="shared" si="3"/>
        <v>0.6693333333333333</v>
      </c>
    </row>
    <row r="23" spans="1:16" ht="13.5" customHeight="1">
      <c r="A23" s="29" t="s">
        <v>14</v>
      </c>
      <c r="B23" s="4">
        <v>6200</v>
      </c>
      <c r="C23" s="131">
        <v>4958</v>
      </c>
      <c r="D23" s="5">
        <f t="shared" si="0"/>
        <v>0.7996774193548387</v>
      </c>
      <c r="E23" s="7">
        <v>5890</v>
      </c>
      <c r="F23" s="131">
        <v>4711</v>
      </c>
      <c r="G23" s="100">
        <f t="shared" si="1"/>
        <v>0.799830220713073</v>
      </c>
      <c r="H23" s="7">
        <v>341</v>
      </c>
      <c r="I23" s="131">
        <v>339</v>
      </c>
      <c r="J23" s="100">
        <f t="shared" si="2"/>
        <v>0.9941348973607038</v>
      </c>
      <c r="K23" s="4">
        <v>3100</v>
      </c>
      <c r="L23" s="131">
        <v>3578</v>
      </c>
      <c r="M23" s="5">
        <f t="shared" si="4"/>
        <v>1.1541935483870969</v>
      </c>
      <c r="N23" s="4">
        <v>550</v>
      </c>
      <c r="O23" s="131">
        <v>399</v>
      </c>
      <c r="P23" s="16">
        <f t="shared" si="3"/>
        <v>0.7254545454545455</v>
      </c>
    </row>
    <row r="24" spans="1:16" ht="13.5" customHeight="1">
      <c r="A24" s="29" t="s">
        <v>15</v>
      </c>
      <c r="B24" s="4">
        <v>9350</v>
      </c>
      <c r="C24" s="131">
        <v>7038</v>
      </c>
      <c r="D24" s="5">
        <f t="shared" si="0"/>
        <v>0.7527272727272727</v>
      </c>
      <c r="E24" s="7">
        <v>7000</v>
      </c>
      <c r="F24" s="131">
        <v>6497</v>
      </c>
      <c r="G24" s="100">
        <f t="shared" si="1"/>
        <v>0.9281428571428572</v>
      </c>
      <c r="H24" s="7">
        <v>800</v>
      </c>
      <c r="I24" s="131">
        <v>620</v>
      </c>
      <c r="J24" s="100">
        <f t="shared" si="2"/>
        <v>0.775</v>
      </c>
      <c r="K24" s="4">
        <v>4250</v>
      </c>
      <c r="L24" s="131">
        <v>4420</v>
      </c>
      <c r="M24" s="5">
        <f t="shared" si="4"/>
        <v>1.04</v>
      </c>
      <c r="N24" s="4">
        <v>700</v>
      </c>
      <c r="O24" s="131">
        <v>441</v>
      </c>
      <c r="P24" s="16">
        <f t="shared" si="3"/>
        <v>0.63</v>
      </c>
    </row>
    <row r="25" spans="1:16" ht="13.5" customHeight="1">
      <c r="A25" s="29" t="s">
        <v>146</v>
      </c>
      <c r="B25" s="4">
        <v>10500</v>
      </c>
      <c r="C25" s="131">
        <v>8589</v>
      </c>
      <c r="D25" s="5">
        <f t="shared" si="0"/>
        <v>0.818</v>
      </c>
      <c r="E25" s="7">
        <v>10080</v>
      </c>
      <c r="F25" s="131">
        <v>8277</v>
      </c>
      <c r="G25" s="100">
        <f t="shared" si="1"/>
        <v>0.8211309523809524</v>
      </c>
      <c r="H25" s="7">
        <v>650</v>
      </c>
      <c r="I25" s="131">
        <v>534</v>
      </c>
      <c r="J25" s="100">
        <f t="shared" si="2"/>
        <v>0.8215384615384616</v>
      </c>
      <c r="K25" s="4">
        <v>7500</v>
      </c>
      <c r="L25" s="131">
        <v>6363</v>
      </c>
      <c r="M25" s="5">
        <f t="shared" si="4"/>
        <v>0.8484</v>
      </c>
      <c r="N25" s="4">
        <v>750</v>
      </c>
      <c r="O25" s="131">
        <v>574</v>
      </c>
      <c r="P25" s="16">
        <f t="shared" si="3"/>
        <v>0.7653333333333333</v>
      </c>
    </row>
    <row r="26" spans="1:16" ht="12.75">
      <c r="A26" s="29" t="s">
        <v>16</v>
      </c>
      <c r="B26" s="4" t="s">
        <v>23</v>
      </c>
      <c r="C26" s="4">
        <v>3085</v>
      </c>
      <c r="D26" s="5" t="s">
        <v>23</v>
      </c>
      <c r="E26" s="7" t="s">
        <v>23</v>
      </c>
      <c r="F26" s="7">
        <v>2779</v>
      </c>
      <c r="G26" s="100" t="s">
        <v>23</v>
      </c>
      <c r="H26" s="7" t="s">
        <v>23</v>
      </c>
      <c r="I26" s="7">
        <v>29</v>
      </c>
      <c r="J26" s="100" t="s">
        <v>23</v>
      </c>
      <c r="K26" s="4" t="s">
        <v>23</v>
      </c>
      <c r="L26" s="4">
        <v>686</v>
      </c>
      <c r="M26" s="5" t="s">
        <v>23</v>
      </c>
      <c r="N26" s="4" t="s">
        <v>23</v>
      </c>
      <c r="O26" s="4">
        <v>158</v>
      </c>
      <c r="P26" s="16" t="s">
        <v>23</v>
      </c>
    </row>
    <row r="27" spans="1:16" ht="13.5" thickBot="1">
      <c r="A27" s="30" t="s">
        <v>17</v>
      </c>
      <c r="B27" s="17">
        <f>SUM(B10:B26)</f>
        <v>165972</v>
      </c>
      <c r="C27" s="17">
        <v>124042</v>
      </c>
      <c r="D27" s="25">
        <f t="shared" si="0"/>
        <v>0.7473670257633818</v>
      </c>
      <c r="E27" s="17">
        <f>SUM(E10:E26)</f>
        <v>152310</v>
      </c>
      <c r="F27" s="17">
        <v>115464</v>
      </c>
      <c r="G27" s="105">
        <f>F27/E27</f>
        <v>0.7580854835532795</v>
      </c>
      <c r="H27" s="17">
        <f>SUM(H10:H26)</f>
        <v>10417</v>
      </c>
      <c r="I27" s="17">
        <v>8148</v>
      </c>
      <c r="J27" s="105">
        <f t="shared" si="2"/>
        <v>0.7821829701449554</v>
      </c>
      <c r="K27" s="17">
        <f>SUM(K10:K26)</f>
        <v>90548</v>
      </c>
      <c r="L27" s="17">
        <v>75048</v>
      </c>
      <c r="M27" s="25">
        <f t="shared" si="4"/>
        <v>0.8288200733312718</v>
      </c>
      <c r="N27" s="17">
        <f>SUM(N10:N26)</f>
        <v>9761</v>
      </c>
      <c r="O27" s="17">
        <v>6528</v>
      </c>
      <c r="P27" s="18">
        <f t="shared" si="3"/>
        <v>0.6687839360721237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143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2" t="s">
        <v>32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9"/>
    </row>
    <row r="31" spans="1:17" ht="12.75" customHeight="1">
      <c r="A31" s="162" t="s">
        <v>33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9"/>
    </row>
    <row r="32" spans="1:17" ht="12.75">
      <c r="A32" s="169" t="s">
        <v>138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20"/>
    </row>
  </sheetData>
  <sheetProtection/>
  <mergeCells count="17"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  <mergeCell ref="E7:G7"/>
    <mergeCell ref="A31:P31"/>
    <mergeCell ref="N8:P8"/>
    <mergeCell ref="B8:D8"/>
    <mergeCell ref="H8:J8"/>
    <mergeCell ref="A30:P30"/>
    <mergeCell ref="E8:G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6" ht="15.75">
      <c r="A2" s="171" t="str">
        <f>'1. Plan and Actual'!A2</f>
        <v>OSCCAR Summary by WIB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36"/>
      <c r="N2" s="136"/>
      <c r="O2" s="136"/>
      <c r="P2" s="136"/>
    </row>
    <row r="3" spans="1:16" ht="15.75">
      <c r="A3" s="171" t="str">
        <f>'1. Plan and Actual'!A3</f>
        <v>FY16 Quarter Ending March 31, 2016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36"/>
      <c r="N3" s="136"/>
      <c r="O3" s="136"/>
      <c r="P3" s="136"/>
    </row>
    <row r="5" spans="1:13" ht="18.75">
      <c r="A5" s="170" t="s">
        <v>41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2"/>
    </row>
    <row r="6" ht="6.75" customHeight="1" thickBot="1"/>
    <row r="7" spans="1:12" ht="13.5" thickTop="1">
      <c r="A7" s="180" t="s">
        <v>1</v>
      </c>
      <c r="B7" s="172" t="s">
        <v>21</v>
      </c>
      <c r="C7" s="172" t="s">
        <v>24</v>
      </c>
      <c r="D7" s="172"/>
      <c r="E7" s="175" t="s">
        <v>42</v>
      </c>
      <c r="F7" s="175"/>
      <c r="G7" s="175"/>
      <c r="H7" s="175"/>
      <c r="I7" s="175"/>
      <c r="J7" s="175"/>
      <c r="K7" s="175"/>
      <c r="L7" s="176"/>
    </row>
    <row r="8" spans="1:12" ht="12.75">
      <c r="A8" s="181"/>
      <c r="B8" s="174"/>
      <c r="C8" s="174"/>
      <c r="D8" s="174"/>
      <c r="E8" s="174" t="s">
        <v>26</v>
      </c>
      <c r="F8" s="174"/>
      <c r="G8" s="174" t="s">
        <v>28</v>
      </c>
      <c r="H8" s="174"/>
      <c r="I8" s="174" t="s">
        <v>38</v>
      </c>
      <c r="J8" s="174"/>
      <c r="K8" s="174" t="s">
        <v>40</v>
      </c>
      <c r="L8" s="179"/>
    </row>
    <row r="9" spans="1:12" s="21" customFormat="1" ht="38.25">
      <c r="A9" s="106"/>
      <c r="B9" s="6" t="s">
        <v>22</v>
      </c>
      <c r="C9" s="6" t="s">
        <v>34</v>
      </c>
      <c r="D9" s="6" t="s">
        <v>35</v>
      </c>
      <c r="E9" s="6" t="s">
        <v>36</v>
      </c>
      <c r="F9" s="6" t="s">
        <v>35</v>
      </c>
      <c r="G9" s="6" t="s">
        <v>37</v>
      </c>
      <c r="H9" s="6" t="s">
        <v>35</v>
      </c>
      <c r="I9" s="6" t="s">
        <v>39</v>
      </c>
      <c r="J9" s="6" t="s">
        <v>35</v>
      </c>
      <c r="K9" s="6" t="s">
        <v>29</v>
      </c>
      <c r="L9" s="24" t="s">
        <v>35</v>
      </c>
    </row>
    <row r="10" spans="1:12" ht="13.5" customHeight="1">
      <c r="A10" s="29" t="s">
        <v>2</v>
      </c>
      <c r="B10" s="101">
        <f>'1. Plan and Actual'!C10</f>
        <v>2331</v>
      </c>
      <c r="C10" s="131">
        <v>1195</v>
      </c>
      <c r="D10" s="5">
        <f>C10/B10</f>
        <v>0.5126555126555127</v>
      </c>
      <c r="E10" s="131">
        <f>'1. Plan and Actual'!F10</f>
        <v>2240</v>
      </c>
      <c r="F10" s="5">
        <f>E10/B10</f>
        <v>0.960960960960961</v>
      </c>
      <c r="G10" s="131">
        <f>'1. Plan and Actual'!I10</f>
        <v>174</v>
      </c>
      <c r="H10" s="5">
        <f>G10/B10</f>
        <v>0.07464607464607464</v>
      </c>
      <c r="I10" s="101">
        <f>'1. Plan and Actual'!L10</f>
        <v>1290</v>
      </c>
      <c r="J10" s="5">
        <f>I10/B10</f>
        <v>0.5534105534105535</v>
      </c>
      <c r="K10" s="131">
        <f>'1. Plan and Actual'!O10</f>
        <v>165</v>
      </c>
      <c r="L10" s="16">
        <f>K10/B10</f>
        <v>0.07078507078507079</v>
      </c>
    </row>
    <row r="11" spans="1:12" ht="13.5" customHeight="1">
      <c r="A11" s="29" t="s">
        <v>3</v>
      </c>
      <c r="B11" s="101">
        <f>'1. Plan and Actual'!C11</f>
        <v>12441</v>
      </c>
      <c r="C11" s="131">
        <v>9229</v>
      </c>
      <c r="D11" s="5">
        <f aca="true" t="shared" si="0" ref="D11:D27">C11/B11</f>
        <v>0.7418213969938108</v>
      </c>
      <c r="E11" s="131">
        <f>'1. Plan and Actual'!F11</f>
        <v>11268</v>
      </c>
      <c r="F11" s="5">
        <f aca="true" t="shared" si="1" ref="F11:F27">E11/B11</f>
        <v>0.9057149746804919</v>
      </c>
      <c r="G11" s="131">
        <f>'1. Plan and Actual'!I11</f>
        <v>691</v>
      </c>
      <c r="H11" s="5">
        <f aca="true" t="shared" si="2" ref="H11:H27">G11/B11</f>
        <v>0.05554215899043485</v>
      </c>
      <c r="I11" s="101">
        <f>'1. Plan and Actual'!L11</f>
        <v>6591</v>
      </c>
      <c r="J11" s="5">
        <f aca="true" t="shared" si="3" ref="J11:J27">I11/B11</f>
        <v>0.5297805642633229</v>
      </c>
      <c r="K11" s="131">
        <f>'1. Plan and Actual'!O11</f>
        <v>430</v>
      </c>
      <c r="L11" s="16">
        <f aca="true" t="shared" si="4" ref="L11:L27">K11/B11</f>
        <v>0.03456313801141387</v>
      </c>
    </row>
    <row r="12" spans="1:12" ht="13.5" customHeight="1">
      <c r="A12" s="29" t="s">
        <v>4</v>
      </c>
      <c r="B12" s="101">
        <f>'1. Plan and Actual'!C12</f>
        <v>11615</v>
      </c>
      <c r="C12" s="131">
        <v>6789</v>
      </c>
      <c r="D12" s="5">
        <f t="shared" si="0"/>
        <v>0.5845027981058976</v>
      </c>
      <c r="E12" s="131">
        <f>'1. Plan and Actual'!F12</f>
        <v>10689</v>
      </c>
      <c r="F12" s="5">
        <f t="shared" si="1"/>
        <v>0.9202755058114507</v>
      </c>
      <c r="G12" s="131">
        <f>'1. Plan and Actual'!I12</f>
        <v>867</v>
      </c>
      <c r="H12" s="5">
        <f t="shared" si="2"/>
        <v>0.07464485578992681</v>
      </c>
      <c r="I12" s="101">
        <f>'1. Plan and Actual'!L12</f>
        <v>6508</v>
      </c>
      <c r="J12" s="5">
        <f t="shared" si="3"/>
        <v>0.560309944037882</v>
      </c>
      <c r="K12" s="131">
        <f>'1. Plan and Actual'!O12</f>
        <v>600</v>
      </c>
      <c r="L12" s="16">
        <f t="shared" si="4"/>
        <v>0.05165733964700818</v>
      </c>
    </row>
    <row r="13" spans="1:12" ht="13.5" customHeight="1">
      <c r="A13" s="29" t="s">
        <v>5</v>
      </c>
      <c r="B13" s="101">
        <f>'1. Plan and Actual'!C13</f>
        <v>4934</v>
      </c>
      <c r="C13" s="131">
        <v>2876</v>
      </c>
      <c r="D13" s="5">
        <f t="shared" si="0"/>
        <v>0.5828942034860154</v>
      </c>
      <c r="E13" s="131">
        <f>'1. Plan and Actual'!F13</f>
        <v>4701</v>
      </c>
      <c r="F13" s="5">
        <f t="shared" si="1"/>
        <v>0.9527766518038103</v>
      </c>
      <c r="G13" s="131">
        <f>'1. Plan and Actual'!I13</f>
        <v>274</v>
      </c>
      <c r="H13" s="5">
        <f t="shared" si="2"/>
        <v>0.05553303607620592</v>
      </c>
      <c r="I13" s="101">
        <f>'1. Plan and Actual'!L13</f>
        <v>2946</v>
      </c>
      <c r="J13" s="5">
        <f t="shared" si="3"/>
        <v>0.597081475476287</v>
      </c>
      <c r="K13" s="131">
        <f>'1. Plan and Actual'!O13</f>
        <v>284</v>
      </c>
      <c r="L13" s="16">
        <f t="shared" si="4"/>
        <v>0.05755978921767329</v>
      </c>
    </row>
    <row r="14" spans="1:12" ht="13.5" customHeight="1">
      <c r="A14" s="29" t="s">
        <v>6</v>
      </c>
      <c r="B14" s="101">
        <f>'1. Plan and Actual'!C14</f>
        <v>2816</v>
      </c>
      <c r="C14" s="131">
        <v>1700</v>
      </c>
      <c r="D14" s="5">
        <f t="shared" si="0"/>
        <v>0.6036931818181818</v>
      </c>
      <c r="E14" s="131">
        <f>'1. Plan and Actual'!F14</f>
        <v>2519</v>
      </c>
      <c r="F14" s="5">
        <f t="shared" si="1"/>
        <v>0.89453125</v>
      </c>
      <c r="G14" s="131">
        <f>'1. Plan and Actual'!I14</f>
        <v>264</v>
      </c>
      <c r="H14" s="5">
        <f t="shared" si="2"/>
        <v>0.09375</v>
      </c>
      <c r="I14" s="101">
        <f>'1. Plan and Actual'!L14</f>
        <v>1824</v>
      </c>
      <c r="J14" s="5">
        <f t="shared" si="3"/>
        <v>0.6477272727272727</v>
      </c>
      <c r="K14" s="131">
        <f>'1. Plan and Actual'!O14</f>
        <v>219</v>
      </c>
      <c r="L14" s="16">
        <f t="shared" si="4"/>
        <v>0.07776988636363637</v>
      </c>
    </row>
    <row r="15" spans="1:12" ht="13.5" customHeight="1">
      <c r="A15" s="29" t="s">
        <v>7</v>
      </c>
      <c r="B15" s="101">
        <f>'1. Plan and Actual'!C15</f>
        <v>10094</v>
      </c>
      <c r="C15" s="131">
        <v>5931</v>
      </c>
      <c r="D15" s="5">
        <f t="shared" si="0"/>
        <v>0.5875767782841291</v>
      </c>
      <c r="E15" s="131">
        <f>'1. Plan and Actual'!F15</f>
        <v>9688</v>
      </c>
      <c r="F15" s="5">
        <f t="shared" si="1"/>
        <v>0.9597780859916782</v>
      </c>
      <c r="G15" s="131">
        <f>'1. Plan and Actual'!I15</f>
        <v>593</v>
      </c>
      <c r="H15" s="5">
        <f t="shared" si="2"/>
        <v>0.05874777095304141</v>
      </c>
      <c r="I15" s="101">
        <f>'1. Plan and Actual'!L15</f>
        <v>7201</v>
      </c>
      <c r="J15" s="5">
        <f t="shared" si="3"/>
        <v>0.7133940955022786</v>
      </c>
      <c r="K15" s="131">
        <f>'1. Plan and Actual'!O15</f>
        <v>678</v>
      </c>
      <c r="L15" s="16">
        <f t="shared" si="4"/>
        <v>0.06716861501882307</v>
      </c>
    </row>
    <row r="16" spans="1:12" ht="13.5" customHeight="1">
      <c r="A16" s="29" t="s">
        <v>8</v>
      </c>
      <c r="B16" s="101">
        <f>'1. Plan and Actual'!C16</f>
        <v>4064</v>
      </c>
      <c r="C16" s="131">
        <v>2398</v>
      </c>
      <c r="D16" s="5">
        <f t="shared" si="0"/>
        <v>0.5900590551181102</v>
      </c>
      <c r="E16" s="131">
        <f>'1. Plan and Actual'!F16</f>
        <v>3751</v>
      </c>
      <c r="F16" s="5">
        <f t="shared" si="1"/>
        <v>0.9229822834645669</v>
      </c>
      <c r="G16" s="131">
        <f>'1. Plan and Actual'!I16</f>
        <v>315</v>
      </c>
      <c r="H16" s="5">
        <f t="shared" si="2"/>
        <v>0.07750984251968504</v>
      </c>
      <c r="I16" s="101">
        <f>'1. Plan and Actual'!L16</f>
        <v>2472</v>
      </c>
      <c r="J16" s="5">
        <f t="shared" si="3"/>
        <v>0.6082677165354331</v>
      </c>
      <c r="K16" s="131">
        <f>'1. Plan and Actual'!O16</f>
        <v>306</v>
      </c>
      <c r="L16" s="16">
        <f t="shared" si="4"/>
        <v>0.07529527559055119</v>
      </c>
    </row>
    <row r="17" spans="1:12" ht="13.5" customHeight="1">
      <c r="A17" s="29" t="s">
        <v>9</v>
      </c>
      <c r="B17" s="101">
        <f>'1. Plan and Actual'!C17</f>
        <v>5126</v>
      </c>
      <c r="C17" s="131">
        <v>3060</v>
      </c>
      <c r="D17" s="5">
        <f t="shared" si="0"/>
        <v>0.5969566913772922</v>
      </c>
      <c r="E17" s="131">
        <f>'1. Plan and Actual'!F17</f>
        <v>4930</v>
      </c>
      <c r="F17" s="5">
        <f t="shared" si="1"/>
        <v>0.961763558330082</v>
      </c>
      <c r="G17" s="131">
        <f>'1. Plan and Actual'!I17</f>
        <v>340</v>
      </c>
      <c r="H17" s="5">
        <f t="shared" si="2"/>
        <v>0.06632852126414358</v>
      </c>
      <c r="I17" s="101">
        <f>'1. Plan and Actual'!L17</f>
        <v>3994</v>
      </c>
      <c r="J17" s="5">
        <f t="shared" si="3"/>
        <v>0.7791650409676161</v>
      </c>
      <c r="K17" s="131">
        <f>'1. Plan and Actual'!O17</f>
        <v>343</v>
      </c>
      <c r="L17" s="16">
        <f t="shared" si="4"/>
        <v>0.06691377292235662</v>
      </c>
    </row>
    <row r="18" spans="1:12" ht="13.5" customHeight="1">
      <c r="A18" s="29" t="s">
        <v>10</v>
      </c>
      <c r="B18" s="101">
        <f>'1. Plan and Actual'!C18</f>
        <v>4847</v>
      </c>
      <c r="C18" s="131">
        <v>2225</v>
      </c>
      <c r="D18" s="5">
        <f t="shared" si="0"/>
        <v>0.4590468330926346</v>
      </c>
      <c r="E18" s="131">
        <f>'1. Plan and Actual'!F18</f>
        <v>4452</v>
      </c>
      <c r="F18" s="5">
        <f t="shared" si="1"/>
        <v>0.918506292552094</v>
      </c>
      <c r="G18" s="131">
        <f>'1. Plan and Actual'!I18</f>
        <v>278</v>
      </c>
      <c r="H18" s="5">
        <f t="shared" si="2"/>
        <v>0.057355064988652775</v>
      </c>
      <c r="I18" s="101">
        <f>'1. Plan and Actual'!L18</f>
        <v>2306</v>
      </c>
      <c r="J18" s="5">
        <f t="shared" si="3"/>
        <v>0.47575820094904064</v>
      </c>
      <c r="K18" s="131">
        <f>'1. Plan and Actual'!O18</f>
        <v>270</v>
      </c>
      <c r="L18" s="16">
        <f t="shared" si="4"/>
        <v>0.05570455952135341</v>
      </c>
    </row>
    <row r="19" spans="1:12" ht="13.5" customHeight="1">
      <c r="A19" s="29" t="s">
        <v>11</v>
      </c>
      <c r="B19" s="101">
        <f>'1. Plan and Actual'!C19</f>
        <v>17084</v>
      </c>
      <c r="C19" s="131">
        <v>8158</v>
      </c>
      <c r="D19" s="5">
        <f t="shared" si="0"/>
        <v>0.47752282837742915</v>
      </c>
      <c r="E19" s="131">
        <f>'1. Plan and Actual'!F19</f>
        <v>15627</v>
      </c>
      <c r="F19" s="5">
        <f t="shared" si="1"/>
        <v>0.9147155232966518</v>
      </c>
      <c r="G19" s="131">
        <f>'1. Plan and Actual'!I19</f>
        <v>1363</v>
      </c>
      <c r="H19" s="5">
        <f t="shared" si="2"/>
        <v>0.07978225239990634</v>
      </c>
      <c r="I19" s="101">
        <f>'1. Plan and Actual'!L19</f>
        <v>7548</v>
      </c>
      <c r="J19" s="5">
        <f t="shared" si="3"/>
        <v>0.4418169047061578</v>
      </c>
      <c r="K19" s="131">
        <f>'1. Plan and Actual'!O19</f>
        <v>565</v>
      </c>
      <c r="L19" s="16">
        <f t="shared" si="4"/>
        <v>0.03307188012175134</v>
      </c>
    </row>
    <row r="20" spans="1:12" ht="13.5" customHeight="1">
      <c r="A20" s="29" t="s">
        <v>137</v>
      </c>
      <c r="B20" s="101">
        <f>'1. Plan and Actual'!C20</f>
        <v>7348</v>
      </c>
      <c r="C20" s="131">
        <v>4479</v>
      </c>
      <c r="D20" s="5">
        <f t="shared" si="0"/>
        <v>0.609553620032662</v>
      </c>
      <c r="E20" s="131">
        <f>'1. Plan and Actual'!F20</f>
        <v>6836</v>
      </c>
      <c r="F20" s="5">
        <f t="shared" si="1"/>
        <v>0.9303211758301578</v>
      </c>
      <c r="G20" s="131">
        <f>'1. Plan and Actual'!I20</f>
        <v>350</v>
      </c>
      <c r="H20" s="5">
        <f t="shared" si="2"/>
        <v>0.04763200870985302</v>
      </c>
      <c r="I20" s="101">
        <f>'1. Plan and Actual'!L20</f>
        <v>4871</v>
      </c>
      <c r="J20" s="5">
        <f t="shared" si="3"/>
        <v>0.6629014697876974</v>
      </c>
      <c r="K20" s="131">
        <f>'1. Plan and Actual'!O20</f>
        <v>383</v>
      </c>
      <c r="L20" s="16">
        <f t="shared" si="4"/>
        <v>0.05212302667392488</v>
      </c>
    </row>
    <row r="21" spans="1:12" ht="13.5" customHeight="1">
      <c r="A21" s="29" t="s">
        <v>12</v>
      </c>
      <c r="B21" s="101">
        <f>'1. Plan and Actual'!C21</f>
        <v>14632</v>
      </c>
      <c r="C21" s="131">
        <v>8125</v>
      </c>
      <c r="D21" s="5">
        <f t="shared" si="0"/>
        <v>0.5552897758337889</v>
      </c>
      <c r="E21" s="131">
        <f>'1. Plan and Actual'!F21</f>
        <v>13682</v>
      </c>
      <c r="F21" s="5">
        <f t="shared" si="1"/>
        <v>0.9350738108255877</v>
      </c>
      <c r="G21" s="131">
        <f>'1. Plan and Actual'!I21</f>
        <v>952</v>
      </c>
      <c r="H21" s="5">
        <f t="shared" si="2"/>
        <v>0.06506287588846364</v>
      </c>
      <c r="I21" s="101">
        <f>'1. Plan and Actual'!L21</f>
        <v>9331</v>
      </c>
      <c r="J21" s="5">
        <f t="shared" si="3"/>
        <v>0.6377118644067796</v>
      </c>
      <c r="K21" s="131">
        <f>'1. Plan and Actual'!O21</f>
        <v>617</v>
      </c>
      <c r="L21" s="16">
        <f t="shared" si="4"/>
        <v>0.04216785128485511</v>
      </c>
    </row>
    <row r="22" spans="1:12" ht="13.5" customHeight="1">
      <c r="A22" s="29" t="s">
        <v>13</v>
      </c>
      <c r="B22" s="101">
        <f>'1. Plan and Actual'!C22</f>
        <v>9206</v>
      </c>
      <c r="C22" s="131">
        <v>6018</v>
      </c>
      <c r="D22" s="5">
        <f t="shared" si="0"/>
        <v>0.6537041060178145</v>
      </c>
      <c r="E22" s="131">
        <f>'1. Plan and Actual'!F22</f>
        <v>8714</v>
      </c>
      <c r="F22" s="5">
        <f t="shared" si="1"/>
        <v>0.9465565935259613</v>
      </c>
      <c r="G22" s="131">
        <f>'1. Plan and Actual'!I22</f>
        <v>511</v>
      </c>
      <c r="H22" s="5">
        <f t="shared" si="2"/>
        <v>0.05550727786226374</v>
      </c>
      <c r="I22" s="101">
        <f>'1. Plan and Actual'!L22</f>
        <v>7322</v>
      </c>
      <c r="J22" s="5">
        <f t="shared" si="3"/>
        <v>0.7953508581359983</v>
      </c>
      <c r="K22" s="131">
        <f>'1. Plan and Actual'!O22</f>
        <v>502</v>
      </c>
      <c r="L22" s="16">
        <f t="shared" si="4"/>
        <v>0.0545296545731045</v>
      </c>
    </row>
    <row r="23" spans="1:12" ht="13.5" customHeight="1">
      <c r="A23" s="29" t="s">
        <v>14</v>
      </c>
      <c r="B23" s="101">
        <f>'1. Plan and Actual'!C23</f>
        <v>4958</v>
      </c>
      <c r="C23" s="131">
        <v>3254</v>
      </c>
      <c r="D23" s="5">
        <f t="shared" si="0"/>
        <v>0.6563130294473578</v>
      </c>
      <c r="E23" s="131">
        <f>'1. Plan and Actual'!F23</f>
        <v>4711</v>
      </c>
      <c r="F23" s="5">
        <f t="shared" si="1"/>
        <v>0.9501815248083905</v>
      </c>
      <c r="G23" s="131">
        <f>'1. Plan and Actual'!I23</f>
        <v>339</v>
      </c>
      <c r="H23" s="5">
        <f t="shared" si="2"/>
        <v>0.06837434449374748</v>
      </c>
      <c r="I23" s="101">
        <f>'1. Plan and Actual'!L23</f>
        <v>3578</v>
      </c>
      <c r="J23" s="5">
        <f t="shared" si="3"/>
        <v>0.7216619604679306</v>
      </c>
      <c r="K23" s="131">
        <f>'1. Plan and Actual'!O23</f>
        <v>399</v>
      </c>
      <c r="L23" s="16">
        <f t="shared" si="4"/>
        <v>0.08047599838644615</v>
      </c>
    </row>
    <row r="24" spans="1:12" ht="13.5" customHeight="1">
      <c r="A24" s="29" t="s">
        <v>15</v>
      </c>
      <c r="B24" s="101">
        <f>'1. Plan and Actual'!C24</f>
        <v>7038</v>
      </c>
      <c r="C24" s="131">
        <v>4832</v>
      </c>
      <c r="D24" s="5">
        <f t="shared" si="0"/>
        <v>0.6865586814435919</v>
      </c>
      <c r="E24" s="131">
        <f>'1. Plan and Actual'!F24</f>
        <v>6497</v>
      </c>
      <c r="F24" s="5">
        <f t="shared" si="1"/>
        <v>0.9231315714691674</v>
      </c>
      <c r="G24" s="131">
        <f>'1. Plan and Actual'!I24</f>
        <v>620</v>
      </c>
      <c r="H24" s="5">
        <f t="shared" si="2"/>
        <v>0.08809320829781188</v>
      </c>
      <c r="I24" s="101">
        <f>'1. Plan and Actual'!L24</f>
        <v>4420</v>
      </c>
      <c r="J24" s="5">
        <f t="shared" si="3"/>
        <v>0.6280193236714976</v>
      </c>
      <c r="K24" s="131">
        <f>'1. Plan and Actual'!O24</f>
        <v>441</v>
      </c>
      <c r="L24" s="16">
        <f t="shared" si="4"/>
        <v>0.06265984654731457</v>
      </c>
    </row>
    <row r="25" spans="1:12" ht="13.5" customHeight="1">
      <c r="A25" s="29" t="s">
        <v>146</v>
      </c>
      <c r="B25" s="101">
        <f>'1. Plan and Actual'!C25</f>
        <v>8589</v>
      </c>
      <c r="C25" s="131">
        <v>5348</v>
      </c>
      <c r="D25" s="5">
        <f t="shared" si="0"/>
        <v>0.6226568867155664</v>
      </c>
      <c r="E25" s="131">
        <f>'1. Plan and Actual'!F25</f>
        <v>8277</v>
      </c>
      <c r="F25" s="5">
        <f t="shared" si="1"/>
        <v>0.9636744673419491</v>
      </c>
      <c r="G25" s="131">
        <f>'1. Plan and Actual'!I25</f>
        <v>534</v>
      </c>
      <c r="H25" s="5">
        <f t="shared" si="2"/>
        <v>0.062172546280125744</v>
      </c>
      <c r="I25" s="101">
        <f>'1. Plan and Actual'!L25</f>
        <v>6363</v>
      </c>
      <c r="J25" s="5">
        <f t="shared" si="3"/>
        <v>0.7408312958435208</v>
      </c>
      <c r="K25" s="131">
        <f>'1. Plan and Actual'!O25</f>
        <v>574</v>
      </c>
      <c r="L25" s="16">
        <f t="shared" si="4"/>
        <v>0.06682966585167074</v>
      </c>
    </row>
    <row r="26" spans="1:12" ht="12.75">
      <c r="A26" s="29" t="s">
        <v>127</v>
      </c>
      <c r="B26" s="4">
        <f>'1. Plan and Actual'!C26</f>
        <v>3085</v>
      </c>
      <c r="C26" s="4">
        <v>2263</v>
      </c>
      <c r="D26" s="5">
        <f t="shared" si="0"/>
        <v>0.7335494327390599</v>
      </c>
      <c r="E26" s="131">
        <f>'1. Plan and Actual'!F26</f>
        <v>2779</v>
      </c>
      <c r="F26" s="5">
        <f t="shared" si="1"/>
        <v>0.9008103727714749</v>
      </c>
      <c r="G26" s="131">
        <f>'1. Plan and Actual'!I26</f>
        <v>29</v>
      </c>
      <c r="H26" s="5">
        <f t="shared" si="2"/>
        <v>0.00940032414910859</v>
      </c>
      <c r="I26" s="4">
        <f>'1. Plan and Actual'!L26</f>
        <v>686</v>
      </c>
      <c r="J26" s="5">
        <f t="shared" si="3"/>
        <v>0.22236628849270665</v>
      </c>
      <c r="K26" s="4">
        <f>'1. Plan and Actual'!O26</f>
        <v>158</v>
      </c>
      <c r="L26" s="16">
        <f t="shared" si="4"/>
        <v>0.05121555915721232</v>
      </c>
    </row>
    <row r="27" spans="1:12" ht="13.5" thickBot="1">
      <c r="A27" s="30" t="s">
        <v>17</v>
      </c>
      <c r="B27" s="17">
        <f>'1. Plan and Actual'!C27</f>
        <v>124042</v>
      </c>
      <c r="C27" s="17">
        <v>74277</v>
      </c>
      <c r="D27" s="25">
        <f t="shared" si="0"/>
        <v>0.5988052433853049</v>
      </c>
      <c r="E27" s="152">
        <f>'1. Plan and Actual'!F27</f>
        <v>115464</v>
      </c>
      <c r="F27" s="25">
        <f t="shared" si="1"/>
        <v>0.9308460037729156</v>
      </c>
      <c r="G27" s="152">
        <f>'1. Plan and Actual'!I27</f>
        <v>8148</v>
      </c>
      <c r="H27" s="25">
        <f t="shared" si="2"/>
        <v>0.06568742845165347</v>
      </c>
      <c r="I27" s="17">
        <f>+'1. Plan and Actual'!L27</f>
        <v>75048</v>
      </c>
      <c r="J27" s="25">
        <f t="shared" si="3"/>
        <v>0.6050208800245078</v>
      </c>
      <c r="K27" s="17">
        <f>+'1. Plan and Actual'!O27</f>
        <v>6528</v>
      </c>
      <c r="L27" s="18">
        <f t="shared" si="4"/>
        <v>0.05262733590235565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143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7" t="s">
        <v>32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2.75">
      <c r="A31" s="177" t="s">
        <v>33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6" ht="12.75">
      <c r="A32" s="169" t="s">
        <v>138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</sheetData>
  <sheetProtection/>
  <mergeCells count="15"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  <mergeCell ref="A32:P32"/>
    <mergeCell ref="E7:L7"/>
    <mergeCell ref="A30:L30"/>
    <mergeCell ref="A31:L31"/>
    <mergeCell ref="K8:L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A34" sqref="A34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>
      <c r="A3" s="171" t="str">
        <f>'1. Plan and Actual'!A3</f>
        <v>FY16 Quarter Ending March 31, 2016</v>
      </c>
      <c r="B3" s="182"/>
      <c r="C3" s="182"/>
      <c r="D3" s="182"/>
      <c r="E3" s="182"/>
      <c r="F3" s="182"/>
      <c r="G3" s="182"/>
      <c r="H3" s="182"/>
      <c r="I3" s="182"/>
      <c r="J3" s="182"/>
    </row>
    <row r="5" spans="1:10" ht="18.75">
      <c r="A5" s="183" t="s">
        <v>55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5" t="s">
        <v>53</v>
      </c>
    </row>
    <row r="8" spans="1:10" s="21" customFormat="1" ht="38.25">
      <c r="A8" s="28"/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50</v>
      </c>
      <c r="I8" s="6" t="s">
        <v>52</v>
      </c>
      <c r="J8" s="24" t="s">
        <v>54</v>
      </c>
    </row>
    <row r="9" spans="1:10" ht="13.5" customHeight="1">
      <c r="A9" s="29" t="s">
        <v>2</v>
      </c>
      <c r="B9" s="131">
        <v>1341</v>
      </c>
      <c r="C9" s="131">
        <v>1441</v>
      </c>
      <c r="D9" s="131">
        <v>1014</v>
      </c>
      <c r="E9" s="131">
        <v>701</v>
      </c>
      <c r="F9" s="131">
        <v>1793</v>
      </c>
      <c r="G9" s="131">
        <v>433</v>
      </c>
      <c r="H9" s="131">
        <v>276</v>
      </c>
      <c r="I9" s="131">
        <v>116</v>
      </c>
      <c r="J9" s="132">
        <v>6</v>
      </c>
    </row>
    <row r="10" spans="1:10" ht="13.5" customHeight="1">
      <c r="A10" s="29" t="s">
        <v>3</v>
      </c>
      <c r="B10" s="131">
        <v>5344</v>
      </c>
      <c r="C10" s="131">
        <v>8150</v>
      </c>
      <c r="D10" s="131">
        <v>6338</v>
      </c>
      <c r="E10" s="131">
        <v>6452</v>
      </c>
      <c r="F10" s="131">
        <v>7587</v>
      </c>
      <c r="G10" s="131">
        <v>3355</v>
      </c>
      <c r="H10" s="131">
        <v>22</v>
      </c>
      <c r="I10" s="131">
        <v>261</v>
      </c>
      <c r="J10" s="132">
        <v>145</v>
      </c>
    </row>
    <row r="11" spans="1:10" ht="13.5" customHeight="1">
      <c r="A11" s="29" t="s">
        <v>4</v>
      </c>
      <c r="B11" s="131">
        <v>4575</v>
      </c>
      <c r="C11" s="131">
        <v>5465</v>
      </c>
      <c r="D11" s="131">
        <v>5318</v>
      </c>
      <c r="E11" s="131">
        <v>7864</v>
      </c>
      <c r="F11" s="131">
        <v>6665</v>
      </c>
      <c r="G11" s="131">
        <v>1610</v>
      </c>
      <c r="H11" s="131">
        <v>2794</v>
      </c>
      <c r="I11" s="131">
        <v>342</v>
      </c>
      <c r="J11" s="132">
        <v>10</v>
      </c>
    </row>
    <row r="12" spans="1:10" ht="13.5" customHeight="1">
      <c r="A12" s="29" t="s">
        <v>5</v>
      </c>
      <c r="B12" s="131">
        <v>2822</v>
      </c>
      <c r="C12" s="131">
        <v>2891</v>
      </c>
      <c r="D12" s="131">
        <v>2991</v>
      </c>
      <c r="E12" s="131">
        <v>2237</v>
      </c>
      <c r="F12" s="131">
        <v>3235</v>
      </c>
      <c r="G12" s="131">
        <v>228</v>
      </c>
      <c r="H12" s="131">
        <v>1027</v>
      </c>
      <c r="I12" s="131">
        <v>145</v>
      </c>
      <c r="J12" s="132">
        <v>29</v>
      </c>
    </row>
    <row r="13" spans="1:10" ht="13.5" customHeight="1">
      <c r="A13" s="29" t="s">
        <v>6</v>
      </c>
      <c r="B13" s="131">
        <v>1896</v>
      </c>
      <c r="C13" s="131">
        <v>2045</v>
      </c>
      <c r="D13" s="131">
        <v>1056</v>
      </c>
      <c r="E13" s="131">
        <v>809</v>
      </c>
      <c r="F13" s="131">
        <v>2337</v>
      </c>
      <c r="G13" s="131">
        <v>70</v>
      </c>
      <c r="H13" s="131">
        <v>143</v>
      </c>
      <c r="I13" s="131">
        <v>29</v>
      </c>
      <c r="J13" s="132">
        <v>29</v>
      </c>
    </row>
    <row r="14" spans="1:10" ht="13.5" customHeight="1">
      <c r="A14" s="29" t="s">
        <v>7</v>
      </c>
      <c r="B14" s="131">
        <v>7276</v>
      </c>
      <c r="C14" s="131">
        <v>8666</v>
      </c>
      <c r="D14" s="131">
        <v>6586</v>
      </c>
      <c r="E14" s="131">
        <v>2181</v>
      </c>
      <c r="F14" s="131">
        <v>8221</v>
      </c>
      <c r="G14" s="131">
        <v>916</v>
      </c>
      <c r="H14" s="131">
        <v>419</v>
      </c>
      <c r="I14" s="131">
        <v>328</v>
      </c>
      <c r="J14" s="132">
        <v>122</v>
      </c>
    </row>
    <row r="15" spans="1:10" ht="13.5" customHeight="1">
      <c r="A15" s="29" t="s">
        <v>8</v>
      </c>
      <c r="B15" s="131">
        <v>1413</v>
      </c>
      <c r="C15" s="131">
        <v>2044</v>
      </c>
      <c r="D15" s="131">
        <v>1731</v>
      </c>
      <c r="E15" s="131">
        <v>2028</v>
      </c>
      <c r="F15" s="131">
        <v>2880</v>
      </c>
      <c r="G15" s="131">
        <v>943</v>
      </c>
      <c r="H15" s="131">
        <v>1032</v>
      </c>
      <c r="I15" s="131">
        <v>114</v>
      </c>
      <c r="J15" s="132">
        <v>11</v>
      </c>
    </row>
    <row r="16" spans="1:10" ht="13.5" customHeight="1">
      <c r="A16" s="29" t="s">
        <v>9</v>
      </c>
      <c r="B16" s="131">
        <v>3577</v>
      </c>
      <c r="C16" s="131">
        <v>4152</v>
      </c>
      <c r="D16" s="131">
        <v>3553</v>
      </c>
      <c r="E16" s="131">
        <v>930</v>
      </c>
      <c r="F16" s="131">
        <v>4833</v>
      </c>
      <c r="G16" s="131">
        <v>607</v>
      </c>
      <c r="H16" s="131">
        <v>491</v>
      </c>
      <c r="I16" s="131">
        <v>268</v>
      </c>
      <c r="J16" s="132">
        <v>4</v>
      </c>
    </row>
    <row r="17" spans="1:10" ht="13.5" customHeight="1">
      <c r="A17" s="29" t="s">
        <v>10</v>
      </c>
      <c r="B17" s="131">
        <v>2801</v>
      </c>
      <c r="C17" s="131">
        <v>2394</v>
      </c>
      <c r="D17" s="131">
        <v>1987</v>
      </c>
      <c r="E17" s="131">
        <v>1459</v>
      </c>
      <c r="F17" s="131">
        <v>3446</v>
      </c>
      <c r="G17" s="131">
        <v>350</v>
      </c>
      <c r="H17" s="131">
        <v>864</v>
      </c>
      <c r="I17" s="131">
        <v>458</v>
      </c>
      <c r="J17" s="132">
        <v>7</v>
      </c>
    </row>
    <row r="18" spans="1:10" ht="13.5" customHeight="1">
      <c r="A18" s="29" t="s">
        <v>11</v>
      </c>
      <c r="B18" s="131">
        <v>5474</v>
      </c>
      <c r="C18" s="131">
        <v>14590</v>
      </c>
      <c r="D18" s="131">
        <v>14639</v>
      </c>
      <c r="E18" s="131">
        <v>5057</v>
      </c>
      <c r="F18" s="131">
        <v>13703</v>
      </c>
      <c r="G18" s="131">
        <v>2471</v>
      </c>
      <c r="H18" s="131">
        <v>1023</v>
      </c>
      <c r="I18" s="131">
        <v>695</v>
      </c>
      <c r="J18" s="132">
        <v>1239</v>
      </c>
    </row>
    <row r="19" spans="1:10" ht="13.5" customHeight="1">
      <c r="A19" s="29" t="s">
        <v>137</v>
      </c>
      <c r="B19" s="131">
        <v>3929</v>
      </c>
      <c r="C19" s="131">
        <v>6091</v>
      </c>
      <c r="D19" s="131">
        <v>5349</v>
      </c>
      <c r="E19" s="131">
        <v>4083</v>
      </c>
      <c r="F19" s="131">
        <v>6216</v>
      </c>
      <c r="G19" s="131">
        <v>1081</v>
      </c>
      <c r="H19" s="131">
        <v>1339</v>
      </c>
      <c r="I19" s="131">
        <v>166</v>
      </c>
      <c r="J19" s="132">
        <v>461</v>
      </c>
    </row>
    <row r="20" spans="1:10" ht="13.5" customHeight="1">
      <c r="A20" s="29" t="s">
        <v>12</v>
      </c>
      <c r="B20" s="131">
        <v>6553</v>
      </c>
      <c r="C20" s="131">
        <v>9544</v>
      </c>
      <c r="D20" s="131">
        <v>6349</v>
      </c>
      <c r="E20" s="131">
        <v>10909</v>
      </c>
      <c r="F20" s="131">
        <v>10299</v>
      </c>
      <c r="G20" s="131">
        <v>788</v>
      </c>
      <c r="H20" s="131">
        <v>769</v>
      </c>
      <c r="I20" s="131">
        <v>839</v>
      </c>
      <c r="J20" s="132">
        <v>3</v>
      </c>
    </row>
    <row r="21" spans="1:10" ht="13.5" customHeight="1">
      <c r="A21" s="29" t="s">
        <v>13</v>
      </c>
      <c r="B21" s="131">
        <v>5808</v>
      </c>
      <c r="C21" s="131">
        <v>6833</v>
      </c>
      <c r="D21" s="131">
        <v>6782</v>
      </c>
      <c r="E21" s="131">
        <v>3516</v>
      </c>
      <c r="F21" s="131">
        <v>7193</v>
      </c>
      <c r="G21" s="131">
        <v>257</v>
      </c>
      <c r="H21" s="131">
        <v>1671</v>
      </c>
      <c r="I21" s="131">
        <v>280</v>
      </c>
      <c r="J21" s="132">
        <v>20</v>
      </c>
    </row>
    <row r="22" spans="1:10" ht="13.5" customHeight="1">
      <c r="A22" s="29" t="s">
        <v>14</v>
      </c>
      <c r="B22" s="131">
        <v>3279</v>
      </c>
      <c r="C22" s="131">
        <v>3725</v>
      </c>
      <c r="D22" s="131">
        <v>3246</v>
      </c>
      <c r="E22" s="131">
        <v>274</v>
      </c>
      <c r="F22" s="131">
        <v>4222</v>
      </c>
      <c r="G22" s="131">
        <v>365</v>
      </c>
      <c r="H22" s="131">
        <v>662</v>
      </c>
      <c r="I22" s="131">
        <v>152</v>
      </c>
      <c r="J22" s="132">
        <v>12</v>
      </c>
    </row>
    <row r="23" spans="1:10" ht="13.5" customHeight="1">
      <c r="A23" s="29" t="s">
        <v>15</v>
      </c>
      <c r="B23" s="131">
        <v>4491</v>
      </c>
      <c r="C23" s="131">
        <v>4876</v>
      </c>
      <c r="D23" s="131">
        <v>4721</v>
      </c>
      <c r="E23" s="131">
        <v>999</v>
      </c>
      <c r="F23" s="131">
        <v>4945</v>
      </c>
      <c r="G23" s="131">
        <v>792</v>
      </c>
      <c r="H23" s="131">
        <v>983</v>
      </c>
      <c r="I23" s="131">
        <v>229</v>
      </c>
      <c r="J23" s="132">
        <v>24</v>
      </c>
    </row>
    <row r="24" spans="1:10" ht="13.5" customHeight="1">
      <c r="A24" s="29" t="s">
        <v>146</v>
      </c>
      <c r="B24" s="131">
        <v>5945</v>
      </c>
      <c r="C24" s="131">
        <v>6360</v>
      </c>
      <c r="D24" s="131">
        <v>4730</v>
      </c>
      <c r="E24" s="131">
        <v>3913</v>
      </c>
      <c r="F24" s="131">
        <v>6626</v>
      </c>
      <c r="G24" s="131">
        <v>802</v>
      </c>
      <c r="H24" s="131">
        <v>110</v>
      </c>
      <c r="I24" s="131">
        <v>180</v>
      </c>
      <c r="J24" s="132">
        <v>14</v>
      </c>
    </row>
    <row r="25" spans="1:10" ht="12.75">
      <c r="A25" s="29" t="s">
        <v>127</v>
      </c>
      <c r="B25" s="4">
        <v>362</v>
      </c>
      <c r="C25" s="4">
        <v>2860</v>
      </c>
      <c r="D25" s="4">
        <v>692</v>
      </c>
      <c r="E25" s="4">
        <v>0</v>
      </c>
      <c r="F25" s="4">
        <v>2340</v>
      </c>
      <c r="G25" s="4">
        <v>10</v>
      </c>
      <c r="H25" s="4">
        <v>20</v>
      </c>
      <c r="I25" s="4">
        <v>0</v>
      </c>
      <c r="J25" s="32">
        <v>1</v>
      </c>
    </row>
    <row r="26" spans="1:10" ht="13.5" thickBot="1">
      <c r="A26" s="30" t="s">
        <v>17</v>
      </c>
      <c r="B26" s="17">
        <v>66229</v>
      </c>
      <c r="C26" s="17">
        <v>89343</v>
      </c>
      <c r="D26" s="17">
        <v>75723</v>
      </c>
      <c r="E26" s="17">
        <v>52127</v>
      </c>
      <c r="F26" s="17">
        <v>93898</v>
      </c>
      <c r="G26" s="17">
        <v>14873</v>
      </c>
      <c r="H26" s="17">
        <v>13494</v>
      </c>
      <c r="I26" s="17">
        <v>4694</v>
      </c>
      <c r="J26" s="33">
        <v>2136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L27" s="146"/>
    </row>
    <row r="28" spans="1:10" ht="12.75">
      <c r="A28" s="2" t="s">
        <v>143</v>
      </c>
      <c r="B28"/>
      <c r="C28"/>
      <c r="D28"/>
      <c r="E28"/>
      <c r="F28"/>
      <c r="G28"/>
      <c r="H28"/>
      <c r="I28"/>
      <c r="J28"/>
    </row>
    <row r="29" spans="1:10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J29"/>
    <mergeCell ref="A30:J30"/>
    <mergeCell ref="A1:J1"/>
    <mergeCell ref="A2:J2"/>
    <mergeCell ref="A3:J3"/>
    <mergeCell ref="A5:J5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A34" sqref="A34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71" t="str">
        <f>'1. Plan and Actual'!A3</f>
        <v>FY16 Quarter Ending March 31, 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ht="8.25" customHeight="1"/>
    <row r="5" spans="1:16" ht="18.75">
      <c r="A5" s="170" t="s">
        <v>133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3" t="s">
        <v>78</v>
      </c>
      <c r="N7" s="13" t="s">
        <v>79</v>
      </c>
      <c r="O7" s="13" t="s">
        <v>129</v>
      </c>
      <c r="P7" s="86" t="s">
        <v>82</v>
      </c>
    </row>
    <row r="8" spans="1:16" s="21" customFormat="1" ht="51">
      <c r="A8" s="28"/>
      <c r="B8" s="6" t="s">
        <v>22</v>
      </c>
      <c r="C8" s="6" t="s">
        <v>58</v>
      </c>
      <c r="D8" s="6" t="s">
        <v>130</v>
      </c>
      <c r="E8" s="6" t="s">
        <v>59</v>
      </c>
      <c r="F8" s="6" t="s">
        <v>130</v>
      </c>
      <c r="G8" s="6" t="s">
        <v>60</v>
      </c>
      <c r="H8" s="6" t="s">
        <v>130</v>
      </c>
      <c r="I8" s="6" t="s">
        <v>61</v>
      </c>
      <c r="J8" s="6" t="s">
        <v>130</v>
      </c>
      <c r="K8" s="6" t="s">
        <v>62</v>
      </c>
      <c r="L8" s="6" t="s">
        <v>130</v>
      </c>
      <c r="M8" s="6" t="s">
        <v>63</v>
      </c>
      <c r="N8" s="6" t="s">
        <v>130</v>
      </c>
      <c r="O8" s="6" t="s">
        <v>64</v>
      </c>
      <c r="P8" s="87" t="s">
        <v>131</v>
      </c>
    </row>
    <row r="9" spans="1:16" ht="13.5" customHeight="1">
      <c r="A9" s="29" t="s">
        <v>2</v>
      </c>
      <c r="B9" s="101">
        <f>'1. Plan and Actual'!C10</f>
        <v>2331</v>
      </c>
      <c r="C9" s="131">
        <v>1919</v>
      </c>
      <c r="D9" s="5">
        <f>C9/B9</f>
        <v>0.8232518232518232</v>
      </c>
      <c r="E9" s="131">
        <v>256</v>
      </c>
      <c r="F9" s="5">
        <f>E9/B9</f>
        <v>0.10982410982410983</v>
      </c>
      <c r="G9" s="131">
        <v>131</v>
      </c>
      <c r="H9" s="5">
        <f>G9/B9</f>
        <v>0.0561990561990562</v>
      </c>
      <c r="I9" s="131">
        <v>19</v>
      </c>
      <c r="J9" s="75">
        <f>I9/B9</f>
        <v>0.008151008151008152</v>
      </c>
      <c r="K9" s="131">
        <v>14</v>
      </c>
      <c r="L9" s="75">
        <f>K9/B9</f>
        <v>0.006006006006006006</v>
      </c>
      <c r="M9" s="131">
        <v>1</v>
      </c>
      <c r="N9" s="75">
        <f>M9/B9</f>
        <v>0.000429000429000429</v>
      </c>
      <c r="O9" s="131">
        <v>50</v>
      </c>
      <c r="P9" s="16">
        <f>O9/B9</f>
        <v>0.02145002145002145</v>
      </c>
    </row>
    <row r="10" spans="1:16" ht="13.5" customHeight="1">
      <c r="A10" s="29" t="s">
        <v>3</v>
      </c>
      <c r="B10" s="101">
        <f>'1. Plan and Actual'!C11</f>
        <v>12441</v>
      </c>
      <c r="C10" s="131">
        <v>4177</v>
      </c>
      <c r="D10" s="5">
        <f aca="true" t="shared" si="0" ref="D10:D26">C10/B10</f>
        <v>0.3357447150550599</v>
      </c>
      <c r="E10" s="131">
        <v>5131</v>
      </c>
      <c r="F10" s="5">
        <f aca="true" t="shared" si="1" ref="F10:F26">E10/B10</f>
        <v>0.41242665380596416</v>
      </c>
      <c r="G10" s="131">
        <v>2007</v>
      </c>
      <c r="H10" s="5">
        <f aca="true" t="shared" si="2" ref="H10:H26">G10/B10</f>
        <v>0.16132143718350614</v>
      </c>
      <c r="I10" s="131">
        <v>172</v>
      </c>
      <c r="J10" s="75">
        <f aca="true" t="shared" si="3" ref="J10:J26">I10/B10</f>
        <v>0.01382525520456555</v>
      </c>
      <c r="K10" s="131">
        <v>892</v>
      </c>
      <c r="L10" s="5">
        <f aca="true" t="shared" si="4" ref="L10:L26">K10/B10</f>
        <v>0.07169841652600273</v>
      </c>
      <c r="M10" s="131">
        <v>36</v>
      </c>
      <c r="N10" s="75">
        <f aca="true" t="shared" si="5" ref="N10:N26">M10/B10</f>
        <v>0.0028936580660718593</v>
      </c>
      <c r="O10" s="131">
        <v>1005</v>
      </c>
      <c r="P10" s="16">
        <f aca="true" t="shared" si="6" ref="P10:P26">O10/B10</f>
        <v>0.0807812876778394</v>
      </c>
    </row>
    <row r="11" spans="1:16" ht="13.5" customHeight="1">
      <c r="A11" s="29" t="s">
        <v>4</v>
      </c>
      <c r="B11" s="101">
        <f>'1. Plan and Actual'!C12</f>
        <v>11615</v>
      </c>
      <c r="C11" s="131">
        <v>8492</v>
      </c>
      <c r="D11" s="5">
        <f t="shared" si="0"/>
        <v>0.7311235471373224</v>
      </c>
      <c r="E11" s="131">
        <v>1587</v>
      </c>
      <c r="F11" s="5">
        <f t="shared" si="1"/>
        <v>0.13663366336633664</v>
      </c>
      <c r="G11" s="131">
        <v>1447</v>
      </c>
      <c r="H11" s="5">
        <f t="shared" si="2"/>
        <v>0.12458028411536806</v>
      </c>
      <c r="I11" s="131">
        <v>106</v>
      </c>
      <c r="J11" s="75">
        <f t="shared" si="3"/>
        <v>0.009126130004304778</v>
      </c>
      <c r="K11" s="131">
        <v>232</v>
      </c>
      <c r="L11" s="5">
        <f t="shared" si="4"/>
        <v>0.019974171330176496</v>
      </c>
      <c r="M11" s="131">
        <v>28</v>
      </c>
      <c r="N11" s="75">
        <f t="shared" si="5"/>
        <v>0.002410675850193715</v>
      </c>
      <c r="O11" s="131">
        <v>504</v>
      </c>
      <c r="P11" s="16">
        <f t="shared" si="6"/>
        <v>0.04339216530348687</v>
      </c>
    </row>
    <row r="12" spans="1:16" ht="13.5" customHeight="1">
      <c r="A12" s="29" t="s">
        <v>5</v>
      </c>
      <c r="B12" s="101">
        <f>'1. Plan and Actual'!C13</f>
        <v>4934</v>
      </c>
      <c r="C12" s="131">
        <v>2076</v>
      </c>
      <c r="D12" s="5">
        <f t="shared" si="0"/>
        <v>0.4207539521686259</v>
      </c>
      <c r="E12" s="131">
        <v>1832</v>
      </c>
      <c r="F12" s="5">
        <f t="shared" si="1"/>
        <v>0.37130117551682207</v>
      </c>
      <c r="G12" s="131">
        <v>404</v>
      </c>
      <c r="H12" s="5">
        <f t="shared" si="2"/>
        <v>0.08188082691528172</v>
      </c>
      <c r="I12" s="131">
        <v>44</v>
      </c>
      <c r="J12" s="75">
        <f t="shared" si="3"/>
        <v>0.008917713822456425</v>
      </c>
      <c r="K12" s="131">
        <v>109</v>
      </c>
      <c r="L12" s="5">
        <f t="shared" si="4"/>
        <v>0.022091609241994326</v>
      </c>
      <c r="M12" s="131">
        <v>10</v>
      </c>
      <c r="N12" s="75">
        <f t="shared" si="5"/>
        <v>0.002026753141467369</v>
      </c>
      <c r="O12" s="131">
        <v>438</v>
      </c>
      <c r="P12" s="16">
        <f t="shared" si="6"/>
        <v>0.08877178759627077</v>
      </c>
    </row>
    <row r="13" spans="1:16" ht="13.5" customHeight="1">
      <c r="A13" s="29" t="s">
        <v>6</v>
      </c>
      <c r="B13" s="101">
        <f>'1. Plan and Actual'!C14</f>
        <v>2816</v>
      </c>
      <c r="C13" s="131">
        <v>2306</v>
      </c>
      <c r="D13" s="5">
        <f t="shared" si="0"/>
        <v>0.8188920454545454</v>
      </c>
      <c r="E13" s="131">
        <v>238</v>
      </c>
      <c r="F13" s="5">
        <f t="shared" si="1"/>
        <v>0.08451704545454546</v>
      </c>
      <c r="G13" s="131">
        <v>174</v>
      </c>
      <c r="H13" s="5">
        <f t="shared" si="2"/>
        <v>0.06178977272727273</v>
      </c>
      <c r="I13" s="131">
        <v>82</v>
      </c>
      <c r="J13" s="75">
        <f t="shared" si="3"/>
        <v>0.02911931818181818</v>
      </c>
      <c r="K13" s="131">
        <v>28</v>
      </c>
      <c r="L13" s="5">
        <f t="shared" si="4"/>
        <v>0.009943181818181818</v>
      </c>
      <c r="M13" s="131">
        <v>10</v>
      </c>
      <c r="N13" s="75">
        <f t="shared" si="5"/>
        <v>0.0035511363636363635</v>
      </c>
      <c r="O13" s="131">
        <v>101</v>
      </c>
      <c r="P13" s="16">
        <f t="shared" si="6"/>
        <v>0.03586647727272727</v>
      </c>
    </row>
    <row r="14" spans="1:16" ht="13.5" customHeight="1">
      <c r="A14" s="29" t="s">
        <v>7</v>
      </c>
      <c r="B14" s="101">
        <f>'1. Plan and Actual'!C15</f>
        <v>10094</v>
      </c>
      <c r="C14" s="131">
        <v>7499</v>
      </c>
      <c r="D14" s="5">
        <f t="shared" si="0"/>
        <v>0.7429165841093719</v>
      </c>
      <c r="E14" s="131">
        <v>967</v>
      </c>
      <c r="F14" s="5">
        <f t="shared" si="1"/>
        <v>0.09579948484248069</v>
      </c>
      <c r="G14" s="131">
        <v>1352</v>
      </c>
      <c r="H14" s="5">
        <f t="shared" si="2"/>
        <v>0.1339409550227858</v>
      </c>
      <c r="I14" s="131">
        <v>103</v>
      </c>
      <c r="J14" s="75">
        <f t="shared" si="3"/>
        <v>0.01020408163265306</v>
      </c>
      <c r="K14" s="131">
        <v>327</v>
      </c>
      <c r="L14" s="5">
        <f t="shared" si="4"/>
        <v>0.032395482464830594</v>
      </c>
      <c r="M14" s="131">
        <v>20</v>
      </c>
      <c r="N14" s="75">
        <f t="shared" si="5"/>
        <v>0.0019813750743015654</v>
      </c>
      <c r="O14" s="131">
        <v>372</v>
      </c>
      <c r="P14" s="16">
        <f t="shared" si="6"/>
        <v>0.03685357638200912</v>
      </c>
    </row>
    <row r="15" spans="1:16" ht="13.5" customHeight="1">
      <c r="A15" s="29" t="s">
        <v>8</v>
      </c>
      <c r="B15" s="101">
        <f>'1. Plan and Actual'!C16</f>
        <v>4064</v>
      </c>
      <c r="C15" s="131">
        <v>3555</v>
      </c>
      <c r="D15" s="5">
        <f t="shared" si="0"/>
        <v>0.874753937007874</v>
      </c>
      <c r="E15" s="131">
        <v>196</v>
      </c>
      <c r="F15" s="5">
        <f t="shared" si="1"/>
        <v>0.04822834645669291</v>
      </c>
      <c r="G15" s="131">
        <v>262</v>
      </c>
      <c r="H15" s="5">
        <f t="shared" si="2"/>
        <v>0.06446850393700787</v>
      </c>
      <c r="I15" s="131">
        <v>59</v>
      </c>
      <c r="J15" s="75">
        <f t="shared" si="3"/>
        <v>0.014517716535433071</v>
      </c>
      <c r="K15" s="131">
        <v>75</v>
      </c>
      <c r="L15" s="5">
        <f t="shared" si="4"/>
        <v>0.018454724409448817</v>
      </c>
      <c r="M15" s="131">
        <v>12</v>
      </c>
      <c r="N15" s="75">
        <f t="shared" si="5"/>
        <v>0.002952755905511811</v>
      </c>
      <c r="O15" s="131">
        <v>93</v>
      </c>
      <c r="P15" s="16">
        <f t="shared" si="6"/>
        <v>0.022883858267716536</v>
      </c>
    </row>
    <row r="16" spans="1:16" ht="13.5" customHeight="1">
      <c r="A16" s="29" t="s">
        <v>9</v>
      </c>
      <c r="B16" s="101">
        <f>'1. Plan and Actual'!C17</f>
        <v>5126</v>
      </c>
      <c r="C16" s="131">
        <v>3510</v>
      </c>
      <c r="D16" s="5">
        <f t="shared" si="0"/>
        <v>0.684744440109247</v>
      </c>
      <c r="E16" s="131">
        <v>340</v>
      </c>
      <c r="F16" s="5">
        <f t="shared" si="1"/>
        <v>0.06632852126414358</v>
      </c>
      <c r="G16" s="131">
        <v>710</v>
      </c>
      <c r="H16" s="5">
        <f t="shared" si="2"/>
        <v>0.13850955911041749</v>
      </c>
      <c r="I16" s="131">
        <v>34</v>
      </c>
      <c r="J16" s="75">
        <f t="shared" si="3"/>
        <v>0.006632852126414358</v>
      </c>
      <c r="K16" s="131">
        <v>657</v>
      </c>
      <c r="L16" s="5">
        <f t="shared" si="4"/>
        <v>0.12817011314865392</v>
      </c>
      <c r="M16" s="131">
        <v>11</v>
      </c>
      <c r="N16" s="75">
        <f t="shared" si="5"/>
        <v>0.002145922746781116</v>
      </c>
      <c r="O16" s="131">
        <v>163</v>
      </c>
      <c r="P16" s="16">
        <f t="shared" si="6"/>
        <v>0.031798673429574716</v>
      </c>
    </row>
    <row r="17" spans="1:16" ht="13.5" customHeight="1">
      <c r="A17" s="29" t="s">
        <v>10</v>
      </c>
      <c r="B17" s="101">
        <f>'1. Plan and Actual'!C18</f>
        <v>4847</v>
      </c>
      <c r="C17" s="131">
        <v>2893</v>
      </c>
      <c r="D17" s="5">
        <f t="shared" si="0"/>
        <v>0.5968640396121312</v>
      </c>
      <c r="E17" s="131">
        <v>726</v>
      </c>
      <c r="F17" s="5">
        <f t="shared" si="1"/>
        <v>0.14978337115741697</v>
      </c>
      <c r="G17" s="131">
        <v>951</v>
      </c>
      <c r="H17" s="5">
        <f t="shared" si="2"/>
        <v>0.19620383742521147</v>
      </c>
      <c r="I17" s="131">
        <v>95</v>
      </c>
      <c r="J17" s="75">
        <f t="shared" si="3"/>
        <v>0.019599752424179905</v>
      </c>
      <c r="K17" s="131">
        <v>46</v>
      </c>
      <c r="L17" s="5">
        <f t="shared" si="4"/>
        <v>0.009490406436971322</v>
      </c>
      <c r="M17" s="131">
        <v>12</v>
      </c>
      <c r="N17" s="75">
        <f t="shared" si="5"/>
        <v>0.0024757582009490406</v>
      </c>
      <c r="O17" s="131">
        <v>682</v>
      </c>
      <c r="P17" s="16">
        <f t="shared" si="6"/>
        <v>0.1407055910872705</v>
      </c>
    </row>
    <row r="18" spans="1:16" ht="13.5" customHeight="1">
      <c r="A18" s="29" t="s">
        <v>11</v>
      </c>
      <c r="B18" s="101">
        <f>'1. Plan and Actual'!C19</f>
        <v>17084</v>
      </c>
      <c r="C18" s="131">
        <v>6529</v>
      </c>
      <c r="D18" s="5">
        <f t="shared" si="0"/>
        <v>0.3821704518848045</v>
      </c>
      <c r="E18" s="131">
        <v>2795</v>
      </c>
      <c r="F18" s="5">
        <f t="shared" si="1"/>
        <v>0.1636033715757434</v>
      </c>
      <c r="G18" s="131">
        <v>7111</v>
      </c>
      <c r="H18" s="5">
        <f t="shared" si="2"/>
        <v>0.4162374151252634</v>
      </c>
      <c r="I18" s="131">
        <v>104</v>
      </c>
      <c r="J18" s="75">
        <f t="shared" si="3"/>
        <v>0.006087567314446265</v>
      </c>
      <c r="K18" s="131">
        <v>273</v>
      </c>
      <c r="L18" s="5">
        <f t="shared" si="4"/>
        <v>0.015979864200421447</v>
      </c>
      <c r="M18" s="131">
        <v>39</v>
      </c>
      <c r="N18" s="75">
        <f t="shared" si="5"/>
        <v>0.0022828377429173494</v>
      </c>
      <c r="O18" s="131">
        <v>2023</v>
      </c>
      <c r="P18" s="16">
        <f t="shared" si="6"/>
        <v>0.11841489112619995</v>
      </c>
    </row>
    <row r="19" spans="1:16" ht="13.5" customHeight="1">
      <c r="A19" s="29" t="s">
        <v>137</v>
      </c>
      <c r="B19" s="101">
        <f>'1. Plan and Actual'!C20</f>
        <v>7348</v>
      </c>
      <c r="C19" s="131">
        <v>3986</v>
      </c>
      <c r="D19" s="5">
        <f t="shared" si="0"/>
        <v>0.5424605334784975</v>
      </c>
      <c r="E19" s="131">
        <v>346</v>
      </c>
      <c r="F19" s="5">
        <f t="shared" si="1"/>
        <v>0.04708764289602613</v>
      </c>
      <c r="G19" s="131">
        <v>2979</v>
      </c>
      <c r="H19" s="5">
        <f t="shared" si="2"/>
        <v>0.4054164398475776</v>
      </c>
      <c r="I19" s="131">
        <v>39</v>
      </c>
      <c r="J19" s="75">
        <f t="shared" si="3"/>
        <v>0.005307566684812194</v>
      </c>
      <c r="K19" s="131">
        <v>220</v>
      </c>
      <c r="L19" s="5">
        <f t="shared" si="4"/>
        <v>0.029940119760479042</v>
      </c>
      <c r="M19" s="131">
        <v>15</v>
      </c>
      <c r="N19" s="75">
        <f t="shared" si="5"/>
        <v>0.0020413718018508437</v>
      </c>
      <c r="O19" s="131">
        <v>303</v>
      </c>
      <c r="P19" s="16">
        <f t="shared" si="6"/>
        <v>0.04123571039738704</v>
      </c>
    </row>
    <row r="20" spans="1:16" ht="13.5" customHeight="1">
      <c r="A20" s="29" t="s">
        <v>12</v>
      </c>
      <c r="B20" s="101">
        <f>'1. Plan and Actual'!C21</f>
        <v>14632</v>
      </c>
      <c r="C20" s="131">
        <v>9509</v>
      </c>
      <c r="D20" s="5">
        <f t="shared" si="0"/>
        <v>0.6498769819573538</v>
      </c>
      <c r="E20" s="131">
        <v>1703</v>
      </c>
      <c r="F20" s="5">
        <f t="shared" si="1"/>
        <v>0.11638873701476217</v>
      </c>
      <c r="G20" s="131">
        <v>2253</v>
      </c>
      <c r="H20" s="5">
        <f t="shared" si="2"/>
        <v>0.15397758337889558</v>
      </c>
      <c r="I20" s="131">
        <v>112</v>
      </c>
      <c r="J20" s="75">
        <f t="shared" si="3"/>
        <v>0.007654455986878075</v>
      </c>
      <c r="K20" s="131">
        <v>1024</v>
      </c>
      <c r="L20" s="5">
        <f t="shared" si="4"/>
        <v>0.06998359759431383</v>
      </c>
      <c r="M20" s="131">
        <v>18</v>
      </c>
      <c r="N20" s="75">
        <f t="shared" si="5"/>
        <v>0.0012301804264625478</v>
      </c>
      <c r="O20" s="131">
        <v>1589</v>
      </c>
      <c r="P20" s="16">
        <f t="shared" si="6"/>
        <v>0.1085975943138327</v>
      </c>
    </row>
    <row r="21" spans="1:16" ht="13.5" customHeight="1">
      <c r="A21" s="29" t="s">
        <v>13</v>
      </c>
      <c r="B21" s="101">
        <f>'1. Plan and Actual'!C22</f>
        <v>9206</v>
      </c>
      <c r="C21" s="131">
        <v>7175</v>
      </c>
      <c r="D21" s="5">
        <f t="shared" si="0"/>
        <v>0.7793830110797306</v>
      </c>
      <c r="E21" s="131">
        <v>776</v>
      </c>
      <c r="F21" s="5">
        <f t="shared" si="1"/>
        <v>0.08429285248750815</v>
      </c>
      <c r="G21" s="131">
        <v>718</v>
      </c>
      <c r="H21" s="5">
        <f t="shared" si="2"/>
        <v>0.07799261351292636</v>
      </c>
      <c r="I21" s="131">
        <v>64</v>
      </c>
      <c r="J21" s="75">
        <f t="shared" si="3"/>
        <v>0.00695198783402129</v>
      </c>
      <c r="K21" s="131">
        <v>560</v>
      </c>
      <c r="L21" s="5">
        <f t="shared" si="4"/>
        <v>0.06082989354768629</v>
      </c>
      <c r="M21" s="131">
        <v>21</v>
      </c>
      <c r="N21" s="75">
        <f t="shared" si="5"/>
        <v>0.002281121008038236</v>
      </c>
      <c r="O21" s="131">
        <v>262</v>
      </c>
      <c r="P21" s="16">
        <f t="shared" si="6"/>
        <v>0.028459700195524656</v>
      </c>
    </row>
    <row r="22" spans="1:16" ht="13.5" customHeight="1">
      <c r="A22" s="29" t="s">
        <v>14</v>
      </c>
      <c r="B22" s="101">
        <f>'1. Plan and Actual'!C23</f>
        <v>4958</v>
      </c>
      <c r="C22" s="131">
        <v>3859</v>
      </c>
      <c r="D22" s="5">
        <f t="shared" si="0"/>
        <v>0.7783380395320694</v>
      </c>
      <c r="E22" s="131">
        <v>309</v>
      </c>
      <c r="F22" s="5">
        <f t="shared" si="1"/>
        <v>0.06232351754739814</v>
      </c>
      <c r="G22" s="131">
        <v>650</v>
      </c>
      <c r="H22" s="5">
        <f t="shared" si="2"/>
        <v>0.13110125050423557</v>
      </c>
      <c r="I22" s="131">
        <v>52</v>
      </c>
      <c r="J22" s="75">
        <f t="shared" si="3"/>
        <v>0.010488100040338847</v>
      </c>
      <c r="K22" s="131">
        <v>114</v>
      </c>
      <c r="L22" s="5">
        <f t="shared" si="4"/>
        <v>0.022993142396127472</v>
      </c>
      <c r="M22" s="131">
        <v>7</v>
      </c>
      <c r="N22" s="75">
        <f t="shared" si="5"/>
        <v>0.0014118596208148447</v>
      </c>
      <c r="O22" s="131">
        <v>167</v>
      </c>
      <c r="P22" s="16">
        <f t="shared" si="6"/>
        <v>0.033682936668011296</v>
      </c>
    </row>
    <row r="23" spans="1:16" ht="13.5" customHeight="1">
      <c r="A23" s="29" t="s">
        <v>15</v>
      </c>
      <c r="B23" s="101">
        <f>'1. Plan and Actual'!C24</f>
        <v>7038</v>
      </c>
      <c r="C23" s="131">
        <v>5222</v>
      </c>
      <c r="D23" s="5">
        <f t="shared" si="0"/>
        <v>0.7419721511793123</v>
      </c>
      <c r="E23" s="131">
        <v>856</v>
      </c>
      <c r="F23" s="5">
        <f t="shared" si="1"/>
        <v>0.12162546177891446</v>
      </c>
      <c r="G23" s="131">
        <v>1223</v>
      </c>
      <c r="H23" s="5">
        <f t="shared" si="2"/>
        <v>0.17377095765842568</v>
      </c>
      <c r="I23" s="131">
        <v>100</v>
      </c>
      <c r="J23" s="75">
        <f t="shared" si="3"/>
        <v>0.014208581983518044</v>
      </c>
      <c r="K23" s="131">
        <v>188</v>
      </c>
      <c r="L23" s="5">
        <f t="shared" si="4"/>
        <v>0.026712134129013923</v>
      </c>
      <c r="M23" s="131">
        <v>20</v>
      </c>
      <c r="N23" s="75">
        <f t="shared" si="5"/>
        <v>0.002841716396703609</v>
      </c>
      <c r="O23" s="131">
        <v>333</v>
      </c>
      <c r="P23" s="16">
        <f t="shared" si="6"/>
        <v>0.04731457800511509</v>
      </c>
    </row>
    <row r="24" spans="1:16" ht="13.5" customHeight="1">
      <c r="A24" s="29" t="s">
        <v>146</v>
      </c>
      <c r="B24" s="101">
        <f>'1. Plan and Actual'!C25</f>
        <v>8589</v>
      </c>
      <c r="C24" s="131">
        <v>6232</v>
      </c>
      <c r="D24" s="5">
        <f t="shared" si="0"/>
        <v>0.7255792292467109</v>
      </c>
      <c r="E24" s="131">
        <v>1194</v>
      </c>
      <c r="F24" s="5">
        <f t="shared" si="1"/>
        <v>0.13901501921061823</v>
      </c>
      <c r="G24" s="131">
        <v>335</v>
      </c>
      <c r="H24" s="5">
        <f t="shared" si="2"/>
        <v>0.03900337641168937</v>
      </c>
      <c r="I24" s="131">
        <v>98</v>
      </c>
      <c r="J24" s="75">
        <f t="shared" si="3"/>
        <v>0.011409942950285249</v>
      </c>
      <c r="K24" s="131">
        <v>553</v>
      </c>
      <c r="L24" s="5">
        <f t="shared" si="4"/>
        <v>0.06438467807660962</v>
      </c>
      <c r="M24" s="131">
        <v>19</v>
      </c>
      <c r="N24" s="75">
        <f t="shared" si="5"/>
        <v>0.0022121317964838745</v>
      </c>
      <c r="O24" s="131">
        <v>259</v>
      </c>
      <c r="P24" s="16">
        <f t="shared" si="6"/>
        <v>0.03015484922575387</v>
      </c>
    </row>
    <row r="25" spans="1:16" ht="12.75">
      <c r="A25" s="29" t="s">
        <v>127</v>
      </c>
      <c r="B25" s="101">
        <f>'1. Plan and Actual'!C26</f>
        <v>3085</v>
      </c>
      <c r="C25" s="4">
        <v>2360</v>
      </c>
      <c r="D25" s="5">
        <f t="shared" si="0"/>
        <v>0.7649918962722853</v>
      </c>
      <c r="E25" s="4">
        <v>168</v>
      </c>
      <c r="F25" s="5">
        <f t="shared" si="1"/>
        <v>0.05445705024311183</v>
      </c>
      <c r="G25" s="4">
        <v>358</v>
      </c>
      <c r="H25" s="5">
        <f t="shared" si="2"/>
        <v>0.1160453808752026</v>
      </c>
      <c r="I25" s="4">
        <v>13</v>
      </c>
      <c r="J25" s="75">
        <f t="shared" si="3"/>
        <v>0.004213938411669368</v>
      </c>
      <c r="K25" s="4">
        <v>253</v>
      </c>
      <c r="L25" s="5">
        <f t="shared" si="4"/>
        <v>0.0820097244732577</v>
      </c>
      <c r="M25" s="4">
        <v>2</v>
      </c>
      <c r="N25" s="75">
        <f t="shared" si="5"/>
        <v>0.0006482982171799027</v>
      </c>
      <c r="O25" s="4">
        <v>123</v>
      </c>
      <c r="P25" s="16">
        <f t="shared" si="6"/>
        <v>0.03987034035656402</v>
      </c>
    </row>
    <row r="26" spans="1:16" ht="13.5" thickBot="1">
      <c r="A26" s="30" t="s">
        <v>17</v>
      </c>
      <c r="B26" s="17">
        <f>'1. Plan and Actual'!C27</f>
        <v>124042</v>
      </c>
      <c r="C26" s="17">
        <v>76960</v>
      </c>
      <c r="D26" s="25">
        <f t="shared" si="0"/>
        <v>0.6204350139468889</v>
      </c>
      <c r="E26" s="17">
        <v>18612</v>
      </c>
      <c r="F26" s="25">
        <f t="shared" si="1"/>
        <v>0.15004595217748826</v>
      </c>
      <c r="G26" s="17">
        <v>22466</v>
      </c>
      <c r="H26" s="25">
        <f t="shared" si="2"/>
        <v>0.18111607358797827</v>
      </c>
      <c r="I26" s="17">
        <v>1215</v>
      </c>
      <c r="J26" s="109">
        <f t="shared" si="3"/>
        <v>0.009795069411973363</v>
      </c>
      <c r="K26" s="17">
        <v>5175</v>
      </c>
      <c r="L26" s="25">
        <f t="shared" si="4"/>
        <v>0.041719740088034696</v>
      </c>
      <c r="M26" s="17">
        <v>278</v>
      </c>
      <c r="N26" s="109">
        <f t="shared" si="5"/>
        <v>0.0022411763757436997</v>
      </c>
      <c r="O26" s="17">
        <v>8145</v>
      </c>
      <c r="P26" s="18">
        <f t="shared" si="6"/>
        <v>0.0656632430950807</v>
      </c>
    </row>
    <row r="27" spans="1:16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</row>
    <row r="30" spans="1:16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29:P29"/>
    <mergeCell ref="A30:P30"/>
    <mergeCell ref="A31:P31"/>
    <mergeCell ref="A1:P1"/>
    <mergeCell ref="A2:P2"/>
    <mergeCell ref="A3:P3"/>
    <mergeCell ref="A5:P5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A35" sqref="A35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70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71" t="str">
        <f>'1. Plan and Actual'!A2</f>
        <v>OSCCAR Summary by WIB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71" t="str">
        <f>'1. Plan and Actual'!A3</f>
        <v>FY16 Quarter Ending March 31, 2016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5" spans="1:14" ht="18.75">
      <c r="A5" s="170" t="s">
        <v>134</v>
      </c>
      <c r="B5" s="170"/>
      <c r="C5" s="170"/>
      <c r="D5" s="170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6" t="s">
        <v>26</v>
      </c>
      <c r="E7" s="31" t="s">
        <v>28</v>
      </c>
      <c r="F7" s="14" t="s">
        <v>38</v>
      </c>
      <c r="G7" s="63" t="s">
        <v>40</v>
      </c>
      <c r="H7" s="123" t="s">
        <v>49</v>
      </c>
      <c r="I7" s="31" t="s">
        <v>51</v>
      </c>
      <c r="J7" s="14" t="s">
        <v>53</v>
      </c>
      <c r="K7" s="63" t="s">
        <v>65</v>
      </c>
      <c r="L7" s="123" t="s">
        <v>67</v>
      </c>
      <c r="M7" s="31" t="s">
        <v>78</v>
      </c>
      <c r="N7" s="15" t="s">
        <v>79</v>
      </c>
    </row>
    <row r="8" spans="1:14" s="21" customFormat="1" ht="38.25">
      <c r="A8" s="28"/>
      <c r="B8" s="8" t="s">
        <v>22</v>
      </c>
      <c r="C8" s="127" t="s">
        <v>57</v>
      </c>
      <c r="D8" s="24" t="s">
        <v>130</v>
      </c>
      <c r="E8" s="23" t="s">
        <v>68</v>
      </c>
      <c r="F8" s="8" t="s">
        <v>130</v>
      </c>
      <c r="G8" s="69" t="s">
        <v>69</v>
      </c>
      <c r="H8" s="118" t="s">
        <v>130</v>
      </c>
      <c r="I8" s="23" t="s">
        <v>70</v>
      </c>
      <c r="J8" s="8" t="s">
        <v>130</v>
      </c>
      <c r="K8" s="69" t="s">
        <v>71</v>
      </c>
      <c r="L8" s="118" t="s">
        <v>130</v>
      </c>
      <c r="M8" s="23" t="s">
        <v>72</v>
      </c>
      <c r="N8" s="24" t="s">
        <v>130</v>
      </c>
    </row>
    <row r="9" spans="1:14" ht="13.5" customHeight="1">
      <c r="A9" s="29" t="s">
        <v>2</v>
      </c>
      <c r="B9" s="113">
        <f>'1. Plan and Actual'!C10</f>
        <v>2331</v>
      </c>
      <c r="C9" s="133">
        <v>1082</v>
      </c>
      <c r="D9" s="16">
        <f>C9/B9</f>
        <v>0.4641784641784642</v>
      </c>
      <c r="E9" s="134">
        <v>109</v>
      </c>
      <c r="F9" s="121">
        <f>E9/B9</f>
        <v>0.04676104676104676</v>
      </c>
      <c r="G9" s="135">
        <v>114</v>
      </c>
      <c r="H9" s="124">
        <f>G9/B9</f>
        <v>0.0489060489060489</v>
      </c>
      <c r="I9" s="134">
        <v>1079</v>
      </c>
      <c r="J9" s="121">
        <f>I9/B9</f>
        <v>0.4628914628914629</v>
      </c>
      <c r="K9" s="135">
        <v>490</v>
      </c>
      <c r="L9" s="124">
        <f>K9/B9</f>
        <v>0.21021021021021022</v>
      </c>
      <c r="M9" s="134">
        <v>539</v>
      </c>
      <c r="N9" s="16">
        <f>M9/B9</f>
        <v>0.23123123123123124</v>
      </c>
    </row>
    <row r="10" spans="1:14" ht="13.5" customHeight="1">
      <c r="A10" s="29" t="s">
        <v>3</v>
      </c>
      <c r="B10" s="113">
        <f>'1. Plan and Actual'!C11</f>
        <v>12441</v>
      </c>
      <c r="C10" s="133">
        <v>6413</v>
      </c>
      <c r="D10" s="16">
        <f aca="true" t="shared" si="0" ref="D10:D24">C10/B10</f>
        <v>0.515473032714412</v>
      </c>
      <c r="E10" s="134">
        <v>325</v>
      </c>
      <c r="F10" s="121">
        <f aca="true" t="shared" si="1" ref="F10:F26">E10/B10</f>
        <v>0.02612330198537095</v>
      </c>
      <c r="G10" s="135">
        <v>488</v>
      </c>
      <c r="H10" s="124">
        <f aca="true" t="shared" si="2" ref="H10:H26">G10/B10</f>
        <v>0.039225142673418534</v>
      </c>
      <c r="I10" s="134">
        <v>7038</v>
      </c>
      <c r="J10" s="121">
        <f aca="true" t="shared" si="3" ref="J10:J26">I10/B10</f>
        <v>0.5657101519170484</v>
      </c>
      <c r="K10" s="135">
        <v>2370</v>
      </c>
      <c r="L10" s="124">
        <f aca="true" t="shared" si="4" ref="L10:L26">K10/B10</f>
        <v>0.1904991560163974</v>
      </c>
      <c r="M10" s="134">
        <v>2220</v>
      </c>
      <c r="N10" s="16">
        <f aca="true" t="shared" si="5" ref="N10:N26">M10/B10</f>
        <v>0.17844224740776465</v>
      </c>
    </row>
    <row r="11" spans="1:14" ht="13.5" customHeight="1">
      <c r="A11" s="29" t="s">
        <v>4</v>
      </c>
      <c r="B11" s="113">
        <f>'1. Plan and Actual'!C12</f>
        <v>11615</v>
      </c>
      <c r="C11" s="133">
        <v>5453</v>
      </c>
      <c r="D11" s="16">
        <f t="shared" si="0"/>
        <v>0.469479121825226</v>
      </c>
      <c r="E11" s="134">
        <v>473</v>
      </c>
      <c r="F11" s="121">
        <f t="shared" si="1"/>
        <v>0.04072320275505811</v>
      </c>
      <c r="G11" s="135">
        <v>643</v>
      </c>
      <c r="H11" s="124">
        <f t="shared" si="2"/>
        <v>0.0553594489883771</v>
      </c>
      <c r="I11" s="134">
        <v>6299</v>
      </c>
      <c r="J11" s="121">
        <f t="shared" si="3"/>
        <v>0.5423159707275075</v>
      </c>
      <c r="K11" s="135">
        <v>2224</v>
      </c>
      <c r="L11" s="124">
        <f t="shared" si="4"/>
        <v>0.19147653895824365</v>
      </c>
      <c r="M11" s="134">
        <v>1976</v>
      </c>
      <c r="N11" s="16">
        <f t="shared" si="5"/>
        <v>0.1701248385708136</v>
      </c>
    </row>
    <row r="12" spans="1:14" ht="13.5" customHeight="1">
      <c r="A12" s="29" t="s">
        <v>5</v>
      </c>
      <c r="B12" s="113">
        <f>'1. Plan and Actual'!C13</f>
        <v>4934</v>
      </c>
      <c r="C12" s="133">
        <v>2290</v>
      </c>
      <c r="D12" s="16">
        <f t="shared" si="0"/>
        <v>0.4641264693960276</v>
      </c>
      <c r="E12" s="134">
        <v>113</v>
      </c>
      <c r="F12" s="121">
        <f t="shared" si="1"/>
        <v>0.022902310498581272</v>
      </c>
      <c r="G12" s="135">
        <v>241</v>
      </c>
      <c r="H12" s="124">
        <f t="shared" si="2"/>
        <v>0.0488447507093636</v>
      </c>
      <c r="I12" s="134">
        <v>2672</v>
      </c>
      <c r="J12" s="121">
        <f t="shared" si="3"/>
        <v>0.541548439400081</v>
      </c>
      <c r="K12" s="135">
        <v>988</v>
      </c>
      <c r="L12" s="124">
        <f t="shared" si="4"/>
        <v>0.2002432103769761</v>
      </c>
      <c r="M12" s="134">
        <v>920</v>
      </c>
      <c r="N12" s="16">
        <f t="shared" si="5"/>
        <v>0.18646128901499798</v>
      </c>
    </row>
    <row r="13" spans="1:14" ht="13.5" customHeight="1">
      <c r="A13" s="29" t="s">
        <v>6</v>
      </c>
      <c r="B13" s="113">
        <f>'1. Plan and Actual'!C14</f>
        <v>2816</v>
      </c>
      <c r="C13" s="133">
        <v>1512</v>
      </c>
      <c r="D13" s="16">
        <f t="shared" si="0"/>
        <v>0.5369318181818182</v>
      </c>
      <c r="E13" s="134">
        <v>82</v>
      </c>
      <c r="F13" s="121">
        <f t="shared" si="1"/>
        <v>0.02911931818181818</v>
      </c>
      <c r="G13" s="135">
        <v>77</v>
      </c>
      <c r="H13" s="124">
        <f t="shared" si="2"/>
        <v>0.02734375</v>
      </c>
      <c r="I13" s="134">
        <v>955</v>
      </c>
      <c r="J13" s="121">
        <f t="shared" si="3"/>
        <v>0.3391335227272727</v>
      </c>
      <c r="K13" s="135">
        <v>603</v>
      </c>
      <c r="L13" s="124">
        <f t="shared" si="4"/>
        <v>0.21413352272727273</v>
      </c>
      <c r="M13" s="134">
        <v>1099</v>
      </c>
      <c r="N13" s="16">
        <f t="shared" si="5"/>
        <v>0.39026988636363635</v>
      </c>
    </row>
    <row r="14" spans="1:14" ht="13.5" customHeight="1">
      <c r="A14" s="29" t="s">
        <v>7</v>
      </c>
      <c r="B14" s="113">
        <f>'1. Plan and Actual'!C15</f>
        <v>10094</v>
      </c>
      <c r="C14" s="133">
        <v>4623</v>
      </c>
      <c r="D14" s="16">
        <f t="shared" si="0"/>
        <v>0.4579948484248068</v>
      </c>
      <c r="E14" s="134">
        <v>174</v>
      </c>
      <c r="F14" s="121">
        <f t="shared" si="1"/>
        <v>0.01723796314642362</v>
      </c>
      <c r="G14" s="135">
        <v>424</v>
      </c>
      <c r="H14" s="124">
        <f t="shared" si="2"/>
        <v>0.04200515157519318</v>
      </c>
      <c r="I14" s="134">
        <v>4664</v>
      </c>
      <c r="J14" s="121">
        <f t="shared" si="3"/>
        <v>0.462056667327125</v>
      </c>
      <c r="K14" s="135">
        <v>2251</v>
      </c>
      <c r="L14" s="124">
        <f t="shared" si="4"/>
        <v>0.22300376461264118</v>
      </c>
      <c r="M14" s="134">
        <v>2581</v>
      </c>
      <c r="N14" s="16">
        <f t="shared" si="5"/>
        <v>0.255696453338617</v>
      </c>
    </row>
    <row r="15" spans="1:14" ht="13.5" customHeight="1">
      <c r="A15" s="29" t="s">
        <v>8</v>
      </c>
      <c r="B15" s="113">
        <f>'1. Plan and Actual'!C16</f>
        <v>4064</v>
      </c>
      <c r="C15" s="133">
        <v>1758</v>
      </c>
      <c r="D15" s="16">
        <f t="shared" si="0"/>
        <v>0.4325787401574803</v>
      </c>
      <c r="E15" s="134">
        <v>91</v>
      </c>
      <c r="F15" s="121">
        <f t="shared" si="1"/>
        <v>0.022391732283464565</v>
      </c>
      <c r="G15" s="135">
        <v>205</v>
      </c>
      <c r="H15" s="124">
        <f t="shared" si="2"/>
        <v>0.05044291338582677</v>
      </c>
      <c r="I15" s="134">
        <v>1716</v>
      </c>
      <c r="J15" s="121">
        <f t="shared" si="3"/>
        <v>0.422244094488189</v>
      </c>
      <c r="K15" s="135">
        <v>857</v>
      </c>
      <c r="L15" s="124">
        <f t="shared" si="4"/>
        <v>0.2108759842519685</v>
      </c>
      <c r="M15" s="134">
        <v>1195</v>
      </c>
      <c r="N15" s="16">
        <f t="shared" si="5"/>
        <v>0.29404527559055116</v>
      </c>
    </row>
    <row r="16" spans="1:14" ht="13.5" customHeight="1">
      <c r="A16" s="29" t="s">
        <v>9</v>
      </c>
      <c r="B16" s="113">
        <f>'1. Plan and Actual'!C17</f>
        <v>5126</v>
      </c>
      <c r="C16" s="133">
        <v>2313</v>
      </c>
      <c r="D16" s="16">
        <f t="shared" si="0"/>
        <v>0.4512290284822474</v>
      </c>
      <c r="E16" s="134">
        <v>109</v>
      </c>
      <c r="F16" s="121">
        <f t="shared" si="1"/>
        <v>0.02126414358174015</v>
      </c>
      <c r="G16" s="135">
        <v>132</v>
      </c>
      <c r="H16" s="124">
        <f t="shared" si="2"/>
        <v>0.02575107296137339</v>
      </c>
      <c r="I16" s="134">
        <v>2281</v>
      </c>
      <c r="J16" s="121">
        <f t="shared" si="3"/>
        <v>0.44498634412797505</v>
      </c>
      <c r="K16" s="135">
        <v>1249</v>
      </c>
      <c r="L16" s="124">
        <f t="shared" si="4"/>
        <v>0.24365977370269215</v>
      </c>
      <c r="M16" s="134">
        <v>1355</v>
      </c>
      <c r="N16" s="16">
        <f t="shared" si="5"/>
        <v>0.26433866562621927</v>
      </c>
    </row>
    <row r="17" spans="1:14" ht="13.5" customHeight="1">
      <c r="A17" s="29" t="s">
        <v>10</v>
      </c>
      <c r="B17" s="113">
        <f>'1. Plan and Actual'!C18</f>
        <v>4847</v>
      </c>
      <c r="C17" s="133">
        <v>2302</v>
      </c>
      <c r="D17" s="16">
        <f t="shared" si="0"/>
        <v>0.47493294821539095</v>
      </c>
      <c r="E17" s="134">
        <v>603</v>
      </c>
      <c r="F17" s="121">
        <f t="shared" si="1"/>
        <v>0.12440684959768929</v>
      </c>
      <c r="G17" s="135">
        <v>323</v>
      </c>
      <c r="H17" s="124">
        <f t="shared" si="2"/>
        <v>0.06663915824221167</v>
      </c>
      <c r="I17" s="134">
        <v>2476</v>
      </c>
      <c r="J17" s="121">
        <f t="shared" si="3"/>
        <v>0.5108314421291521</v>
      </c>
      <c r="K17" s="135">
        <v>767</v>
      </c>
      <c r="L17" s="124">
        <f t="shared" si="4"/>
        <v>0.1582422116773262</v>
      </c>
      <c r="M17" s="134">
        <v>678</v>
      </c>
      <c r="N17" s="16">
        <f t="shared" si="5"/>
        <v>0.1398803383536208</v>
      </c>
    </row>
    <row r="18" spans="1:14" ht="13.5" customHeight="1">
      <c r="A18" s="29" t="s">
        <v>11</v>
      </c>
      <c r="B18" s="113">
        <f>'1. Plan and Actual'!C19</f>
        <v>17084</v>
      </c>
      <c r="C18" s="133">
        <v>8210</v>
      </c>
      <c r="D18" s="16">
        <f t="shared" si="0"/>
        <v>0.4805666120346523</v>
      </c>
      <c r="E18" s="134">
        <v>1046</v>
      </c>
      <c r="F18" s="121">
        <f t="shared" si="1"/>
        <v>0.06122687895106532</v>
      </c>
      <c r="G18" s="135">
        <v>1343</v>
      </c>
      <c r="H18" s="124">
        <f t="shared" si="2"/>
        <v>0.07861156637789744</v>
      </c>
      <c r="I18" s="134">
        <v>9910</v>
      </c>
      <c r="J18" s="121">
        <f t="shared" si="3"/>
        <v>0.5800749239054086</v>
      </c>
      <c r="K18" s="135">
        <v>2577</v>
      </c>
      <c r="L18" s="124">
        <f t="shared" si="4"/>
        <v>0.1508428939358464</v>
      </c>
      <c r="M18" s="134">
        <v>2208</v>
      </c>
      <c r="N18" s="16">
        <f t="shared" si="5"/>
        <v>0.12924373682978224</v>
      </c>
    </row>
    <row r="19" spans="1:14" ht="13.5" customHeight="1">
      <c r="A19" s="29" t="s">
        <v>137</v>
      </c>
      <c r="B19" s="113">
        <f>'1. Plan and Actual'!C20</f>
        <v>7348</v>
      </c>
      <c r="C19" s="133">
        <v>3535</v>
      </c>
      <c r="D19" s="16">
        <f t="shared" si="0"/>
        <v>0.4810832879695155</v>
      </c>
      <c r="E19" s="134">
        <v>186</v>
      </c>
      <c r="F19" s="121">
        <f t="shared" si="1"/>
        <v>0.025313010342950464</v>
      </c>
      <c r="G19" s="135">
        <v>443</v>
      </c>
      <c r="H19" s="124">
        <f t="shared" si="2"/>
        <v>0.060288513881328255</v>
      </c>
      <c r="I19" s="134">
        <v>3347</v>
      </c>
      <c r="J19" s="121">
        <f t="shared" si="3"/>
        <v>0.4554980947196516</v>
      </c>
      <c r="K19" s="135">
        <v>1615</v>
      </c>
      <c r="L19" s="124">
        <f t="shared" si="4"/>
        <v>0.2197876973326075</v>
      </c>
      <c r="M19" s="134">
        <v>1757</v>
      </c>
      <c r="N19" s="16">
        <f t="shared" si="5"/>
        <v>0.23911268372346217</v>
      </c>
    </row>
    <row r="20" spans="1:14" ht="13.5" customHeight="1">
      <c r="A20" s="29" t="s">
        <v>12</v>
      </c>
      <c r="B20" s="113">
        <f>'1. Plan and Actual'!C21</f>
        <v>14632</v>
      </c>
      <c r="C20" s="133">
        <v>7151</v>
      </c>
      <c r="D20" s="16">
        <f t="shared" si="0"/>
        <v>0.48872334609075996</v>
      </c>
      <c r="E20" s="134">
        <v>993</v>
      </c>
      <c r="F20" s="121">
        <f t="shared" si="1"/>
        <v>0.06786495352651722</v>
      </c>
      <c r="G20" s="135">
        <v>379</v>
      </c>
      <c r="H20" s="124">
        <f t="shared" si="2"/>
        <v>0.0259021323127392</v>
      </c>
      <c r="I20" s="134">
        <v>5986</v>
      </c>
      <c r="J20" s="121">
        <f t="shared" si="3"/>
        <v>0.40910333515582287</v>
      </c>
      <c r="K20" s="135">
        <v>3316</v>
      </c>
      <c r="L20" s="124">
        <f t="shared" si="4"/>
        <v>0.22662657189721158</v>
      </c>
      <c r="M20" s="134">
        <v>3958</v>
      </c>
      <c r="N20" s="16">
        <f t="shared" si="5"/>
        <v>0.27050300710770914</v>
      </c>
    </row>
    <row r="21" spans="1:14" ht="13.5" customHeight="1">
      <c r="A21" s="29" t="s">
        <v>13</v>
      </c>
      <c r="B21" s="113">
        <f>'1. Plan and Actual'!C22</f>
        <v>9206</v>
      </c>
      <c r="C21" s="133">
        <v>4392</v>
      </c>
      <c r="D21" s="16">
        <f t="shared" si="0"/>
        <v>0.4770801651097111</v>
      </c>
      <c r="E21" s="134">
        <v>140</v>
      </c>
      <c r="F21" s="121">
        <f t="shared" si="1"/>
        <v>0.015207473386921572</v>
      </c>
      <c r="G21" s="135">
        <v>165</v>
      </c>
      <c r="H21" s="124">
        <f t="shared" si="2"/>
        <v>0.017923093634586138</v>
      </c>
      <c r="I21" s="134">
        <v>3473</v>
      </c>
      <c r="J21" s="121">
        <f t="shared" si="3"/>
        <v>0.3772539648055616</v>
      </c>
      <c r="K21" s="135">
        <v>2393</v>
      </c>
      <c r="L21" s="124">
        <f t="shared" si="4"/>
        <v>0.2599391701064523</v>
      </c>
      <c r="M21" s="134">
        <v>3035</v>
      </c>
      <c r="N21" s="16">
        <f t="shared" si="5"/>
        <v>0.32967629806647836</v>
      </c>
    </row>
    <row r="22" spans="1:14" ht="13.5" customHeight="1">
      <c r="A22" s="29" t="s">
        <v>14</v>
      </c>
      <c r="B22" s="113">
        <f>'1. Plan and Actual'!C23</f>
        <v>4958</v>
      </c>
      <c r="C22" s="133">
        <v>2150</v>
      </c>
      <c r="D22" s="16">
        <f t="shared" si="0"/>
        <v>0.4336425978217023</v>
      </c>
      <c r="E22" s="134">
        <v>266</v>
      </c>
      <c r="F22" s="121">
        <f t="shared" si="1"/>
        <v>0.0536506655909641</v>
      </c>
      <c r="G22" s="135">
        <v>252</v>
      </c>
      <c r="H22" s="124">
        <f t="shared" si="2"/>
        <v>0.050826946349334406</v>
      </c>
      <c r="I22" s="134">
        <v>1971</v>
      </c>
      <c r="J22" s="121">
        <f t="shared" si="3"/>
        <v>0.39753933037515127</v>
      </c>
      <c r="K22" s="135">
        <v>1144</v>
      </c>
      <c r="L22" s="124">
        <f t="shared" si="4"/>
        <v>0.23073820088745461</v>
      </c>
      <c r="M22" s="134">
        <v>1325</v>
      </c>
      <c r="N22" s="16">
        <f t="shared" si="5"/>
        <v>0.2672448567970956</v>
      </c>
    </row>
    <row r="23" spans="1:14" ht="13.5" customHeight="1">
      <c r="A23" s="29" t="s">
        <v>15</v>
      </c>
      <c r="B23" s="113">
        <f>'1. Plan and Actual'!C24</f>
        <v>7038</v>
      </c>
      <c r="C23" s="133">
        <v>3443</v>
      </c>
      <c r="D23" s="16">
        <f t="shared" si="0"/>
        <v>0.4892014776925263</v>
      </c>
      <c r="E23" s="134">
        <v>418</v>
      </c>
      <c r="F23" s="121">
        <f t="shared" si="1"/>
        <v>0.05939187269110543</v>
      </c>
      <c r="G23" s="135">
        <v>341</v>
      </c>
      <c r="H23" s="124">
        <f t="shared" si="2"/>
        <v>0.04845126456379653</v>
      </c>
      <c r="I23" s="134">
        <v>3172</v>
      </c>
      <c r="J23" s="121">
        <f t="shared" si="3"/>
        <v>0.4506962205171924</v>
      </c>
      <c r="K23" s="135">
        <v>1425</v>
      </c>
      <c r="L23" s="124">
        <f t="shared" si="4"/>
        <v>0.20247229326513214</v>
      </c>
      <c r="M23" s="134">
        <v>1682</v>
      </c>
      <c r="N23" s="16">
        <f t="shared" si="5"/>
        <v>0.23898834896277352</v>
      </c>
    </row>
    <row r="24" spans="1:17" ht="13.5" customHeight="1">
      <c r="A24" s="29" t="s">
        <v>146</v>
      </c>
      <c r="B24" s="113">
        <f>'1. Plan and Actual'!C25</f>
        <v>8589</v>
      </c>
      <c r="C24" s="133">
        <v>4147</v>
      </c>
      <c r="D24" s="16">
        <f t="shared" si="0"/>
        <v>0.4828268715799278</v>
      </c>
      <c r="E24" s="134">
        <v>131</v>
      </c>
      <c r="F24" s="121">
        <f t="shared" si="1"/>
        <v>0.015252066596809872</v>
      </c>
      <c r="G24" s="135">
        <v>181</v>
      </c>
      <c r="H24" s="124">
        <f t="shared" si="2"/>
        <v>0.021073466061241122</v>
      </c>
      <c r="I24" s="134">
        <v>3627</v>
      </c>
      <c r="J24" s="121">
        <f t="shared" si="3"/>
        <v>0.4222843171498428</v>
      </c>
      <c r="K24" s="135">
        <v>2174</v>
      </c>
      <c r="L24" s="124">
        <f t="shared" si="4"/>
        <v>0.2531144487134707</v>
      </c>
      <c r="M24" s="134">
        <v>2476</v>
      </c>
      <c r="N24" s="16">
        <f t="shared" si="5"/>
        <v>0.28827570147863546</v>
      </c>
      <c r="Q24" s="22"/>
    </row>
    <row r="25" spans="1:14" ht="12.75">
      <c r="A25" s="29" t="s">
        <v>127</v>
      </c>
      <c r="B25" s="114">
        <f>'1. Plan and Actual'!C26</f>
        <v>3085</v>
      </c>
      <c r="C25" s="128">
        <v>1267</v>
      </c>
      <c r="D25" s="16">
        <f>C25/B25</f>
        <v>0.4106969205834684</v>
      </c>
      <c r="E25" s="116">
        <v>6</v>
      </c>
      <c r="F25" s="121">
        <f>E25/B25</f>
        <v>0.0019448946515397082</v>
      </c>
      <c r="G25" s="119">
        <v>34</v>
      </c>
      <c r="H25" s="124">
        <f t="shared" si="2"/>
        <v>0.011021069692058346</v>
      </c>
      <c r="I25" s="116">
        <v>1061</v>
      </c>
      <c r="J25" s="121">
        <f t="shared" si="3"/>
        <v>0.34392220421393843</v>
      </c>
      <c r="K25" s="119">
        <v>878</v>
      </c>
      <c r="L25" s="124">
        <f t="shared" si="4"/>
        <v>0.2846029173419773</v>
      </c>
      <c r="M25" s="116">
        <v>1106</v>
      </c>
      <c r="N25" s="16">
        <f t="shared" si="5"/>
        <v>0.35850891410048624</v>
      </c>
    </row>
    <row r="26" spans="1:14" ht="13.5" thickBot="1">
      <c r="A26" s="30" t="s">
        <v>17</v>
      </c>
      <c r="B26" s="115">
        <f>'1. Plan and Actual'!C27</f>
        <v>124042</v>
      </c>
      <c r="C26" s="129">
        <v>59235</v>
      </c>
      <c r="D26" s="18">
        <f>C26/B26</f>
        <v>0.47753986552941746</v>
      </c>
      <c r="E26" s="117">
        <v>5322</v>
      </c>
      <c r="F26" s="122">
        <f t="shared" si="1"/>
        <v>0.042904822560100614</v>
      </c>
      <c r="G26" s="120">
        <v>5865</v>
      </c>
      <c r="H26" s="125">
        <f t="shared" si="2"/>
        <v>0.04728237209977266</v>
      </c>
      <c r="I26" s="117">
        <v>59230</v>
      </c>
      <c r="J26" s="122">
        <f t="shared" si="3"/>
        <v>0.47749955660179616</v>
      </c>
      <c r="K26" s="120">
        <v>25589</v>
      </c>
      <c r="L26" s="125">
        <f t="shared" si="4"/>
        <v>0.20629302978023573</v>
      </c>
      <c r="M26" s="117">
        <v>28036</v>
      </c>
      <c r="N26" s="18">
        <f t="shared" si="5"/>
        <v>0.22602021895809485</v>
      </c>
    </row>
    <row r="27" spans="1:16" ht="13.5" thickTop="1">
      <c r="A27" s="2" t="s">
        <v>142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4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6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N29"/>
    <mergeCell ref="A30:N30"/>
    <mergeCell ref="A1:N1"/>
    <mergeCell ref="A2:N2"/>
    <mergeCell ref="A3:N3"/>
    <mergeCell ref="A5:N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70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75">
      <c r="A2" s="171" t="str">
        <f>'1. Plan and Actual'!A2</f>
        <v>OSCCAR Summary by WIB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87" t="str">
        <f>'1. Plan and Actual'!A3</f>
        <v>FY16 Quarter Ending March 31, 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8"/>
    </row>
    <row r="5" spans="1:16" ht="18.75">
      <c r="A5" s="170" t="s">
        <v>132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38</v>
      </c>
      <c r="G7" s="103" t="s">
        <v>40</v>
      </c>
      <c r="H7" s="103" t="s">
        <v>49</v>
      </c>
      <c r="I7" s="103" t="s">
        <v>51</v>
      </c>
      <c r="J7" s="103" t="s">
        <v>53</v>
      </c>
      <c r="K7" s="103" t="s">
        <v>65</v>
      </c>
      <c r="L7" s="103" t="s">
        <v>67</v>
      </c>
      <c r="M7" s="103" t="s">
        <v>78</v>
      </c>
      <c r="N7" s="103" t="s">
        <v>79</v>
      </c>
      <c r="O7" s="103" t="s">
        <v>81</v>
      </c>
      <c r="P7" s="39" t="s">
        <v>82</v>
      </c>
    </row>
    <row r="8" spans="1:16" s="38" customFormat="1" ht="51">
      <c r="A8" s="35"/>
      <c r="B8" s="6" t="s">
        <v>22</v>
      </c>
      <c r="C8" s="104" t="s">
        <v>73</v>
      </c>
      <c r="D8" s="104" t="s">
        <v>130</v>
      </c>
      <c r="E8" s="104" t="s">
        <v>74</v>
      </c>
      <c r="F8" s="104" t="s">
        <v>130</v>
      </c>
      <c r="G8" s="104" t="s">
        <v>75</v>
      </c>
      <c r="H8" s="104" t="s">
        <v>130</v>
      </c>
      <c r="I8" s="104" t="s">
        <v>76</v>
      </c>
      <c r="J8" s="104" t="s">
        <v>130</v>
      </c>
      <c r="K8" s="104" t="s">
        <v>77</v>
      </c>
      <c r="L8" s="104" t="s">
        <v>130</v>
      </c>
      <c r="M8" s="104" t="s">
        <v>80</v>
      </c>
      <c r="N8" s="104" t="s">
        <v>130</v>
      </c>
      <c r="O8" s="104" t="s">
        <v>66</v>
      </c>
      <c r="P8" s="40" t="s">
        <v>130</v>
      </c>
    </row>
    <row r="9" spans="1:16" ht="13.5" customHeight="1">
      <c r="A9" s="36" t="s">
        <v>2</v>
      </c>
      <c r="B9" s="101">
        <f>'1. Plan and Actual'!C10</f>
        <v>2331</v>
      </c>
      <c r="C9" s="131">
        <v>242</v>
      </c>
      <c r="D9" s="5">
        <f>C9/B9</f>
        <v>0.10381810381810382</v>
      </c>
      <c r="E9" s="131">
        <v>797</v>
      </c>
      <c r="F9" s="5">
        <f>E9/B9</f>
        <v>0.34191334191334194</v>
      </c>
      <c r="G9" s="131">
        <v>312</v>
      </c>
      <c r="H9" s="5">
        <f>G9/B9</f>
        <v>0.13384813384813385</v>
      </c>
      <c r="I9" s="131">
        <v>182</v>
      </c>
      <c r="J9" s="5">
        <f>I9/B9</f>
        <v>0.07807807807807808</v>
      </c>
      <c r="K9" s="131">
        <v>221</v>
      </c>
      <c r="L9" s="5">
        <f>K9/B9</f>
        <v>0.09480909480909482</v>
      </c>
      <c r="M9" s="131">
        <v>130</v>
      </c>
      <c r="N9" s="5">
        <f>M9/B9</f>
        <v>0.05577005577005577</v>
      </c>
      <c r="O9" s="131">
        <v>444</v>
      </c>
      <c r="P9" s="16">
        <f>O9/B9</f>
        <v>0.19047619047619047</v>
      </c>
    </row>
    <row r="10" spans="1:16" ht="13.5" customHeight="1">
      <c r="A10" s="36" t="s">
        <v>3</v>
      </c>
      <c r="B10" s="101">
        <f>'1. Plan and Actual'!C11</f>
        <v>12441</v>
      </c>
      <c r="C10" s="131">
        <v>1085</v>
      </c>
      <c r="D10" s="5">
        <f aca="true" t="shared" si="0" ref="D10:D26">C10/B10</f>
        <v>0.08721163893577687</v>
      </c>
      <c r="E10" s="131">
        <v>3829</v>
      </c>
      <c r="F10" s="5">
        <f aca="true" t="shared" si="1" ref="F10:F26">E10/B10</f>
        <v>0.3077726870830319</v>
      </c>
      <c r="G10" s="131">
        <v>2024</v>
      </c>
      <c r="H10" s="5">
        <f aca="true" t="shared" si="2" ref="H10:H26">G10/B10</f>
        <v>0.16268788682581786</v>
      </c>
      <c r="I10" s="131">
        <v>854</v>
      </c>
      <c r="J10" s="5">
        <f aca="true" t="shared" si="3" ref="J10:J26">I10/B10</f>
        <v>0.06864399967848243</v>
      </c>
      <c r="K10" s="131">
        <v>2410</v>
      </c>
      <c r="L10" s="5">
        <f aca="true" t="shared" si="4" ref="L10:L26">K10/B10</f>
        <v>0.19371433164536614</v>
      </c>
      <c r="M10" s="131">
        <v>1429</v>
      </c>
      <c r="N10" s="5">
        <f aca="true" t="shared" si="5" ref="N10:N26">M10/B10</f>
        <v>0.11486214934490796</v>
      </c>
      <c r="O10" s="131">
        <v>788</v>
      </c>
      <c r="P10" s="16">
        <f aca="true" t="shared" si="6" ref="P10:P26">O10/B10</f>
        <v>0.06333895989068403</v>
      </c>
    </row>
    <row r="11" spans="1:16" ht="13.5" customHeight="1">
      <c r="A11" s="36" t="s">
        <v>4</v>
      </c>
      <c r="B11" s="101">
        <f>'1. Plan and Actual'!C12</f>
        <v>11615</v>
      </c>
      <c r="C11" s="131">
        <v>1773</v>
      </c>
      <c r="D11" s="5">
        <f t="shared" si="0"/>
        <v>0.15264743865690916</v>
      </c>
      <c r="E11" s="131">
        <v>4517</v>
      </c>
      <c r="F11" s="5">
        <f t="shared" si="1"/>
        <v>0.38889367197589325</v>
      </c>
      <c r="G11" s="131">
        <v>1840</v>
      </c>
      <c r="H11" s="5">
        <f t="shared" si="2"/>
        <v>0.15841584158415842</v>
      </c>
      <c r="I11" s="131">
        <v>922</v>
      </c>
      <c r="J11" s="5">
        <f t="shared" si="3"/>
        <v>0.0793801119242359</v>
      </c>
      <c r="K11" s="131">
        <v>1392</v>
      </c>
      <c r="L11" s="5">
        <f t="shared" si="4"/>
        <v>0.11984502798105898</v>
      </c>
      <c r="M11" s="131">
        <v>481</v>
      </c>
      <c r="N11" s="5">
        <f t="shared" si="5"/>
        <v>0.04141196728368489</v>
      </c>
      <c r="O11" s="131">
        <v>681</v>
      </c>
      <c r="P11" s="16">
        <f t="shared" si="6"/>
        <v>0.05863108049935428</v>
      </c>
    </row>
    <row r="12" spans="1:16" ht="13.5" customHeight="1">
      <c r="A12" s="36" t="s">
        <v>5</v>
      </c>
      <c r="B12" s="101">
        <f>'1. Plan and Actual'!C13</f>
        <v>4934</v>
      </c>
      <c r="C12" s="131">
        <v>484</v>
      </c>
      <c r="D12" s="5">
        <f t="shared" si="0"/>
        <v>0.09809485204702068</v>
      </c>
      <c r="E12" s="131">
        <v>1649</v>
      </c>
      <c r="F12" s="5">
        <f t="shared" si="1"/>
        <v>0.3342115930279692</v>
      </c>
      <c r="G12" s="131">
        <v>834</v>
      </c>
      <c r="H12" s="5">
        <f t="shared" si="2"/>
        <v>0.1690312119983786</v>
      </c>
      <c r="I12" s="131">
        <v>448</v>
      </c>
      <c r="J12" s="5">
        <f t="shared" si="3"/>
        <v>0.09079854073773815</v>
      </c>
      <c r="K12" s="131">
        <v>570</v>
      </c>
      <c r="L12" s="5">
        <f t="shared" si="4"/>
        <v>0.11552492906364005</v>
      </c>
      <c r="M12" s="131">
        <v>238</v>
      </c>
      <c r="N12" s="5">
        <f t="shared" si="5"/>
        <v>0.04823672476692339</v>
      </c>
      <c r="O12" s="131">
        <v>710</v>
      </c>
      <c r="P12" s="16">
        <f t="shared" si="6"/>
        <v>0.1438994730441832</v>
      </c>
    </row>
    <row r="13" spans="1:16" ht="13.5" customHeight="1">
      <c r="A13" s="36" t="s">
        <v>6</v>
      </c>
      <c r="B13" s="101">
        <f>'1. Plan and Actual'!C14</f>
        <v>2816</v>
      </c>
      <c r="C13" s="131">
        <v>221</v>
      </c>
      <c r="D13" s="5">
        <f t="shared" si="0"/>
        <v>0.07848011363636363</v>
      </c>
      <c r="E13" s="131">
        <v>716</v>
      </c>
      <c r="F13" s="5">
        <f t="shared" si="1"/>
        <v>0.25426136363636365</v>
      </c>
      <c r="G13" s="131">
        <v>559</v>
      </c>
      <c r="H13" s="5">
        <f t="shared" si="2"/>
        <v>0.19850852272727273</v>
      </c>
      <c r="I13" s="131">
        <v>307</v>
      </c>
      <c r="J13" s="5">
        <f t="shared" si="3"/>
        <v>0.10901988636363637</v>
      </c>
      <c r="K13" s="131">
        <v>594</v>
      </c>
      <c r="L13" s="5">
        <f t="shared" si="4"/>
        <v>0.2109375</v>
      </c>
      <c r="M13" s="131">
        <v>281</v>
      </c>
      <c r="N13" s="5">
        <f t="shared" si="5"/>
        <v>0.09978693181818182</v>
      </c>
      <c r="O13" s="131">
        <v>136</v>
      </c>
      <c r="P13" s="16">
        <f t="shared" si="6"/>
        <v>0.048295454545454544</v>
      </c>
    </row>
    <row r="14" spans="1:16" ht="13.5" customHeight="1">
      <c r="A14" s="36" t="s">
        <v>7</v>
      </c>
      <c r="B14" s="101">
        <f>'1. Plan and Actual'!C15</f>
        <v>10094</v>
      </c>
      <c r="C14" s="131">
        <v>746</v>
      </c>
      <c r="D14" s="5">
        <f t="shared" si="0"/>
        <v>0.07390529027144839</v>
      </c>
      <c r="E14" s="131">
        <v>2986</v>
      </c>
      <c r="F14" s="5">
        <f t="shared" si="1"/>
        <v>0.2958192985932237</v>
      </c>
      <c r="G14" s="131">
        <v>1650</v>
      </c>
      <c r="H14" s="5">
        <f t="shared" si="2"/>
        <v>0.16346344362987913</v>
      </c>
      <c r="I14" s="131">
        <v>962</v>
      </c>
      <c r="J14" s="5">
        <f t="shared" si="3"/>
        <v>0.0953041410739053</v>
      </c>
      <c r="K14" s="131">
        <v>1906</v>
      </c>
      <c r="L14" s="5">
        <f t="shared" si="4"/>
        <v>0.18882504458093918</v>
      </c>
      <c r="M14" s="131">
        <v>794</v>
      </c>
      <c r="N14" s="5">
        <f t="shared" si="5"/>
        <v>0.07866059044977214</v>
      </c>
      <c r="O14" s="131">
        <v>1044</v>
      </c>
      <c r="P14" s="16">
        <f t="shared" si="6"/>
        <v>0.10342777887854171</v>
      </c>
    </row>
    <row r="15" spans="1:16" ht="13.5" customHeight="1">
      <c r="A15" s="36" t="s">
        <v>8</v>
      </c>
      <c r="B15" s="101">
        <f>'1. Plan and Actual'!C16</f>
        <v>4064</v>
      </c>
      <c r="C15" s="131">
        <v>268</v>
      </c>
      <c r="D15" s="5">
        <f t="shared" si="0"/>
        <v>0.06594488188976377</v>
      </c>
      <c r="E15" s="131">
        <v>1238</v>
      </c>
      <c r="F15" s="5">
        <f t="shared" si="1"/>
        <v>0.3046259842519685</v>
      </c>
      <c r="G15" s="131">
        <v>556</v>
      </c>
      <c r="H15" s="5">
        <f t="shared" si="2"/>
        <v>0.13681102362204725</v>
      </c>
      <c r="I15" s="131">
        <v>353</v>
      </c>
      <c r="J15" s="5">
        <f t="shared" si="3"/>
        <v>0.08686023622047244</v>
      </c>
      <c r="K15" s="131">
        <v>599</v>
      </c>
      <c r="L15" s="5">
        <f t="shared" si="4"/>
        <v>0.14739173228346455</v>
      </c>
      <c r="M15" s="131">
        <v>315</v>
      </c>
      <c r="N15" s="5">
        <f t="shared" si="5"/>
        <v>0.07750984251968504</v>
      </c>
      <c r="O15" s="131">
        <v>734</v>
      </c>
      <c r="P15" s="16">
        <f t="shared" si="6"/>
        <v>0.18061023622047245</v>
      </c>
    </row>
    <row r="16" spans="1:16" ht="13.5" customHeight="1">
      <c r="A16" s="36" t="s">
        <v>9</v>
      </c>
      <c r="B16" s="101">
        <f>'1. Plan and Actual'!C17</f>
        <v>5126</v>
      </c>
      <c r="C16" s="131">
        <v>446</v>
      </c>
      <c r="D16" s="5">
        <f t="shared" si="0"/>
        <v>0.0870074131876707</v>
      </c>
      <c r="E16" s="131">
        <v>1464</v>
      </c>
      <c r="F16" s="5">
        <f t="shared" si="1"/>
        <v>0.28560280920795944</v>
      </c>
      <c r="G16" s="131">
        <v>960</v>
      </c>
      <c r="H16" s="5">
        <f t="shared" si="2"/>
        <v>0.1872805306281701</v>
      </c>
      <c r="I16" s="131">
        <v>469</v>
      </c>
      <c r="J16" s="5">
        <f t="shared" si="3"/>
        <v>0.09149434256730395</v>
      </c>
      <c r="K16" s="131">
        <v>1057</v>
      </c>
      <c r="L16" s="5">
        <f t="shared" si="4"/>
        <v>0.20620366757705813</v>
      </c>
      <c r="M16" s="131">
        <v>635</v>
      </c>
      <c r="N16" s="5">
        <f t="shared" si="5"/>
        <v>0.12387826765509169</v>
      </c>
      <c r="O16" s="131">
        <v>93</v>
      </c>
      <c r="P16" s="16">
        <f t="shared" si="6"/>
        <v>0.01814280140460398</v>
      </c>
    </row>
    <row r="17" spans="1:16" ht="13.5" customHeight="1">
      <c r="A17" s="36" t="s">
        <v>10</v>
      </c>
      <c r="B17" s="101">
        <f>'1. Plan and Actual'!C18</f>
        <v>4847</v>
      </c>
      <c r="C17" s="131">
        <v>1092</v>
      </c>
      <c r="D17" s="5">
        <f t="shared" si="0"/>
        <v>0.2252939962863627</v>
      </c>
      <c r="E17" s="131">
        <v>1844</v>
      </c>
      <c r="F17" s="5">
        <f t="shared" si="1"/>
        <v>0.38044151021250255</v>
      </c>
      <c r="G17" s="131">
        <v>673</v>
      </c>
      <c r="H17" s="5">
        <f t="shared" si="2"/>
        <v>0.1388487724365587</v>
      </c>
      <c r="I17" s="131">
        <v>316</v>
      </c>
      <c r="J17" s="5">
        <f t="shared" si="3"/>
        <v>0.06519496595832473</v>
      </c>
      <c r="K17" s="131">
        <v>358</v>
      </c>
      <c r="L17" s="5">
        <f t="shared" si="4"/>
        <v>0.07386011966164638</v>
      </c>
      <c r="M17" s="131">
        <v>116</v>
      </c>
      <c r="N17" s="5">
        <f t="shared" si="5"/>
        <v>0.023932329275840727</v>
      </c>
      <c r="O17" s="131">
        <v>444</v>
      </c>
      <c r="P17" s="16">
        <f t="shared" si="6"/>
        <v>0.0916030534351145</v>
      </c>
    </row>
    <row r="18" spans="1:16" ht="13.5" customHeight="1">
      <c r="A18" s="36" t="s">
        <v>11</v>
      </c>
      <c r="B18" s="101">
        <f>'1. Plan and Actual'!C19</f>
        <v>17084</v>
      </c>
      <c r="C18" s="131">
        <v>3402</v>
      </c>
      <c r="D18" s="5">
        <f t="shared" si="0"/>
        <v>0.19913369234371342</v>
      </c>
      <c r="E18" s="131">
        <v>6008</v>
      </c>
      <c r="F18" s="5">
        <f t="shared" si="1"/>
        <v>0.35167408101147274</v>
      </c>
      <c r="G18" s="131">
        <v>3011</v>
      </c>
      <c r="H18" s="5">
        <f t="shared" si="2"/>
        <v>0.17624678061343949</v>
      </c>
      <c r="I18" s="131">
        <v>975</v>
      </c>
      <c r="J18" s="5">
        <f t="shared" si="3"/>
        <v>0.05707094357293374</v>
      </c>
      <c r="K18" s="131">
        <v>1182</v>
      </c>
      <c r="L18" s="5">
        <f t="shared" si="4"/>
        <v>0.06918754390072583</v>
      </c>
      <c r="M18" s="131">
        <v>553</v>
      </c>
      <c r="N18" s="5">
        <f t="shared" si="5"/>
        <v>0.03236946850854601</v>
      </c>
      <c r="O18" s="131">
        <v>1946</v>
      </c>
      <c r="P18" s="16">
        <f t="shared" si="6"/>
        <v>0.1139077499414657</v>
      </c>
    </row>
    <row r="19" spans="1:16" ht="13.5" customHeight="1">
      <c r="A19" s="36" t="s">
        <v>137</v>
      </c>
      <c r="B19" s="101">
        <f>'1. Plan and Actual'!C20</f>
        <v>7348</v>
      </c>
      <c r="C19" s="131">
        <v>784</v>
      </c>
      <c r="D19" s="5">
        <f t="shared" si="0"/>
        <v>0.10669569951007077</v>
      </c>
      <c r="E19" s="131">
        <v>2608</v>
      </c>
      <c r="F19" s="5">
        <f t="shared" si="1"/>
        <v>0.35492651061513336</v>
      </c>
      <c r="G19" s="131">
        <v>1069</v>
      </c>
      <c r="H19" s="5">
        <f t="shared" si="2"/>
        <v>0.1454817637452368</v>
      </c>
      <c r="I19" s="131">
        <v>642</v>
      </c>
      <c r="J19" s="5">
        <f t="shared" si="3"/>
        <v>0.08737071311921611</v>
      </c>
      <c r="K19" s="131">
        <v>1219</v>
      </c>
      <c r="L19" s="5">
        <f t="shared" si="4"/>
        <v>0.16589548176374525</v>
      </c>
      <c r="M19" s="131">
        <v>568</v>
      </c>
      <c r="N19" s="5">
        <f t="shared" si="5"/>
        <v>0.07729994556341861</v>
      </c>
      <c r="O19" s="131">
        <v>455</v>
      </c>
      <c r="P19" s="16">
        <f t="shared" si="6"/>
        <v>0.06192161132280893</v>
      </c>
    </row>
    <row r="20" spans="1:16" ht="13.5" customHeight="1">
      <c r="A20" s="36" t="s">
        <v>12</v>
      </c>
      <c r="B20" s="101">
        <f>'1. Plan and Actual'!C21</f>
        <v>14632</v>
      </c>
      <c r="C20" s="131">
        <v>1798</v>
      </c>
      <c r="D20" s="5">
        <f t="shared" si="0"/>
        <v>0.1228813559322034</v>
      </c>
      <c r="E20" s="131">
        <v>3194</v>
      </c>
      <c r="F20" s="5">
        <f t="shared" si="1"/>
        <v>0.21828868234007653</v>
      </c>
      <c r="G20" s="131">
        <v>1873</v>
      </c>
      <c r="H20" s="5">
        <f t="shared" si="2"/>
        <v>0.12800710770913068</v>
      </c>
      <c r="I20" s="131">
        <v>1067</v>
      </c>
      <c r="J20" s="5">
        <f t="shared" si="3"/>
        <v>0.07292236194641881</v>
      </c>
      <c r="K20" s="131">
        <v>3730</v>
      </c>
      <c r="L20" s="5">
        <f t="shared" si="4"/>
        <v>0.2549207217058502</v>
      </c>
      <c r="M20" s="131">
        <v>2648</v>
      </c>
      <c r="N20" s="5">
        <f t="shared" si="5"/>
        <v>0.18097320940404593</v>
      </c>
      <c r="O20" s="131">
        <v>311</v>
      </c>
      <c r="P20" s="16">
        <f t="shared" si="6"/>
        <v>0.0212547840349918</v>
      </c>
    </row>
    <row r="21" spans="1:16" ht="13.5" customHeight="1">
      <c r="A21" s="36" t="s">
        <v>13</v>
      </c>
      <c r="B21" s="101">
        <f>'1. Plan and Actual'!C22</f>
        <v>9206</v>
      </c>
      <c r="C21" s="131">
        <v>312</v>
      </c>
      <c r="D21" s="5">
        <f t="shared" si="0"/>
        <v>0.03389094069085379</v>
      </c>
      <c r="E21" s="131">
        <v>1621</v>
      </c>
      <c r="F21" s="5">
        <f t="shared" si="1"/>
        <v>0.1760808168585705</v>
      </c>
      <c r="G21" s="131">
        <v>1220</v>
      </c>
      <c r="H21" s="5">
        <f t="shared" si="2"/>
        <v>0.13252226808603085</v>
      </c>
      <c r="I21" s="131">
        <v>801</v>
      </c>
      <c r="J21" s="5">
        <f t="shared" si="3"/>
        <v>0.08700847273517272</v>
      </c>
      <c r="K21" s="131">
        <v>3118</v>
      </c>
      <c r="L21" s="5">
        <f t="shared" si="4"/>
        <v>0.33869215728872476</v>
      </c>
      <c r="M21" s="131">
        <v>1934</v>
      </c>
      <c r="N21" s="5">
        <f t="shared" si="5"/>
        <v>0.21008038235933088</v>
      </c>
      <c r="O21" s="131">
        <v>196</v>
      </c>
      <c r="P21" s="16">
        <f t="shared" si="6"/>
        <v>0.021290462741690202</v>
      </c>
    </row>
    <row r="22" spans="1:16" ht="13.5" customHeight="1">
      <c r="A22" s="36" t="s">
        <v>14</v>
      </c>
      <c r="B22" s="101">
        <f>'1. Plan and Actual'!C23</f>
        <v>4958</v>
      </c>
      <c r="C22" s="131">
        <v>441</v>
      </c>
      <c r="D22" s="5">
        <f t="shared" si="0"/>
        <v>0.08894715611133522</v>
      </c>
      <c r="E22" s="131">
        <v>1605</v>
      </c>
      <c r="F22" s="5">
        <f t="shared" si="1"/>
        <v>0.3237192416296894</v>
      </c>
      <c r="G22" s="131">
        <v>795</v>
      </c>
      <c r="H22" s="5">
        <f t="shared" si="2"/>
        <v>0.16034691407825735</v>
      </c>
      <c r="I22" s="131">
        <v>464</v>
      </c>
      <c r="J22" s="5">
        <f t="shared" si="3"/>
        <v>0.0935861234368697</v>
      </c>
      <c r="K22" s="131">
        <v>865</v>
      </c>
      <c r="L22" s="5">
        <f t="shared" si="4"/>
        <v>0.1744655102864058</v>
      </c>
      <c r="M22" s="131">
        <v>379</v>
      </c>
      <c r="N22" s="5">
        <f t="shared" si="5"/>
        <v>0.07644211375554659</v>
      </c>
      <c r="O22" s="131">
        <v>405</v>
      </c>
      <c r="P22" s="16">
        <f t="shared" si="6"/>
        <v>0.08168616377571601</v>
      </c>
    </row>
    <row r="23" spans="1:16" ht="13.5" customHeight="1">
      <c r="A23" s="36" t="s">
        <v>15</v>
      </c>
      <c r="B23" s="101">
        <f>'1. Plan and Actual'!C24</f>
        <v>7038</v>
      </c>
      <c r="C23" s="131">
        <v>943</v>
      </c>
      <c r="D23" s="5">
        <f t="shared" si="0"/>
        <v>0.13398692810457516</v>
      </c>
      <c r="E23" s="131">
        <v>2132</v>
      </c>
      <c r="F23" s="5">
        <f t="shared" si="1"/>
        <v>0.30292696788860474</v>
      </c>
      <c r="G23" s="131">
        <v>1106</v>
      </c>
      <c r="H23" s="5">
        <f t="shared" si="2"/>
        <v>0.15714691673770959</v>
      </c>
      <c r="I23" s="131">
        <v>650</v>
      </c>
      <c r="J23" s="5">
        <f t="shared" si="3"/>
        <v>0.09235578289286729</v>
      </c>
      <c r="K23" s="131">
        <v>1414</v>
      </c>
      <c r="L23" s="5">
        <f t="shared" si="4"/>
        <v>0.20090934924694515</v>
      </c>
      <c r="M23" s="131">
        <v>631</v>
      </c>
      <c r="N23" s="5">
        <f t="shared" si="5"/>
        <v>0.08965615231599887</v>
      </c>
      <c r="O23" s="131">
        <v>159</v>
      </c>
      <c r="P23" s="16">
        <f t="shared" si="6"/>
        <v>0.022591645353793693</v>
      </c>
    </row>
    <row r="24" spans="1:16" ht="13.5" customHeight="1">
      <c r="A24" s="36" t="s">
        <v>146</v>
      </c>
      <c r="B24" s="101">
        <f>'1. Plan and Actual'!C25</f>
        <v>8589</v>
      </c>
      <c r="C24" s="131">
        <v>450</v>
      </c>
      <c r="D24" s="5">
        <f t="shared" si="0"/>
        <v>0.05239259517988124</v>
      </c>
      <c r="E24" s="131">
        <v>2300</v>
      </c>
      <c r="F24" s="5">
        <f t="shared" si="1"/>
        <v>0.2677843753638375</v>
      </c>
      <c r="G24" s="131">
        <v>1307</v>
      </c>
      <c r="H24" s="5">
        <f t="shared" si="2"/>
        <v>0.15217138200023286</v>
      </c>
      <c r="I24" s="131">
        <v>906</v>
      </c>
      <c r="J24" s="5">
        <f t="shared" si="3"/>
        <v>0.10548375829549424</v>
      </c>
      <c r="K24" s="131">
        <v>2060</v>
      </c>
      <c r="L24" s="5">
        <f t="shared" si="4"/>
        <v>0.23984165793456746</v>
      </c>
      <c r="M24" s="131">
        <v>829</v>
      </c>
      <c r="N24" s="5">
        <f t="shared" si="5"/>
        <v>0.09651880312027011</v>
      </c>
      <c r="O24" s="131">
        <v>722</v>
      </c>
      <c r="P24" s="16">
        <f t="shared" si="6"/>
        <v>0.08406100826638724</v>
      </c>
    </row>
    <row r="25" spans="1:16" ht="12.75">
      <c r="A25" s="36" t="s">
        <v>127</v>
      </c>
      <c r="B25" s="4">
        <f>'1. Plan and Actual'!C26</f>
        <v>3085</v>
      </c>
      <c r="C25" s="4">
        <v>229</v>
      </c>
      <c r="D25" s="5">
        <f t="shared" si="0"/>
        <v>0.07423014586709886</v>
      </c>
      <c r="E25" s="4">
        <v>1419</v>
      </c>
      <c r="F25" s="5">
        <f t="shared" si="1"/>
        <v>0.459967585089141</v>
      </c>
      <c r="G25" s="4">
        <v>369</v>
      </c>
      <c r="H25" s="5">
        <f t="shared" si="2"/>
        <v>0.11961102106969206</v>
      </c>
      <c r="I25" s="4">
        <v>265</v>
      </c>
      <c r="J25" s="5">
        <f t="shared" si="3"/>
        <v>0.08589951377633712</v>
      </c>
      <c r="K25" s="4">
        <v>485</v>
      </c>
      <c r="L25" s="5">
        <f t="shared" si="4"/>
        <v>0.15721231766612642</v>
      </c>
      <c r="M25" s="4">
        <v>172</v>
      </c>
      <c r="N25" s="5">
        <f t="shared" si="5"/>
        <v>0.05575364667747164</v>
      </c>
      <c r="O25" s="4">
        <v>145</v>
      </c>
      <c r="P25" s="16">
        <f t="shared" si="6"/>
        <v>0.04700162074554295</v>
      </c>
    </row>
    <row r="26" spans="1:16" ht="13.5" thickBot="1">
      <c r="A26" s="37" t="s">
        <v>17</v>
      </c>
      <c r="B26" s="17">
        <f>'1. Plan and Actual'!C27</f>
        <v>124042</v>
      </c>
      <c r="C26" s="17">
        <v>14552</v>
      </c>
      <c r="D26" s="25">
        <f t="shared" si="0"/>
        <v>0.11731510294900115</v>
      </c>
      <c r="E26" s="17">
        <v>38099</v>
      </c>
      <c r="F26" s="25">
        <f t="shared" si="1"/>
        <v>0.3071459666887022</v>
      </c>
      <c r="G26" s="17">
        <v>19052</v>
      </c>
      <c r="H26" s="25">
        <f t="shared" si="2"/>
        <v>0.15359313780816175</v>
      </c>
      <c r="I26" s="17">
        <v>9925</v>
      </c>
      <c r="J26" s="25">
        <f t="shared" si="3"/>
        <v>0.08001322132825979</v>
      </c>
      <c r="K26" s="17">
        <v>21689</v>
      </c>
      <c r="L26" s="25">
        <f t="shared" si="4"/>
        <v>0.17485206623562988</v>
      </c>
      <c r="M26" s="17">
        <v>11333</v>
      </c>
      <c r="N26" s="25">
        <f t="shared" si="5"/>
        <v>0.09136421534641492</v>
      </c>
      <c r="O26" s="17">
        <v>9298</v>
      </c>
      <c r="P26" s="18">
        <f t="shared" si="6"/>
        <v>0.07495848180455007</v>
      </c>
    </row>
    <row r="27" spans="1:16" s="3" customFormat="1" ht="13.5" thickTop="1">
      <c r="A27" s="2" t="s">
        <v>142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4" s="3" customFormat="1" ht="12.75">
      <c r="A28" s="2" t="s">
        <v>143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3" customFormat="1" ht="12.75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s="3" customFormat="1" ht="12.75">
      <c r="A30" s="177" t="s">
        <v>33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6" s="3" customFormat="1" ht="12.75">
      <c r="A31" s="169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29:N29"/>
    <mergeCell ref="A1:P1"/>
    <mergeCell ref="A2:P2"/>
    <mergeCell ref="A3:P3"/>
    <mergeCell ref="A5:P5"/>
    <mergeCell ref="A30:N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7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71" t="str">
        <f>'1. Plan and Actual'!A2</f>
        <v>OSCCAR Summary by WIB Area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71" t="str">
        <f>'1. Plan and Actual'!A3</f>
        <v>FY16 Quarter Ending March 31, 2016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70" t="s">
        <v>91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5" t="s">
        <v>78</v>
      </c>
    </row>
    <row r="8" spans="1:13" s="60" customFormat="1" ht="10.5">
      <c r="A8" s="42"/>
      <c r="B8" s="61" t="s">
        <v>96</v>
      </c>
      <c r="C8" s="61" t="s">
        <v>97</v>
      </c>
      <c r="D8" s="61" t="s">
        <v>98</v>
      </c>
      <c r="E8" s="61" t="s">
        <v>99</v>
      </c>
      <c r="F8" s="61" t="s">
        <v>100</v>
      </c>
      <c r="G8" s="61" t="s">
        <v>101</v>
      </c>
      <c r="H8" s="61" t="s">
        <v>102</v>
      </c>
      <c r="I8" s="61" t="s">
        <v>103</v>
      </c>
      <c r="J8" s="61" t="s">
        <v>104</v>
      </c>
      <c r="K8" s="61" t="s">
        <v>105</v>
      </c>
      <c r="L8" s="61" t="s">
        <v>106</v>
      </c>
      <c r="M8" s="148" t="s">
        <v>107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9"/>
    </row>
    <row r="10" spans="1:13" ht="12.75">
      <c r="A10" s="76" t="s">
        <v>83</v>
      </c>
      <c r="B10" s="4">
        <v>29843</v>
      </c>
      <c r="C10" s="4">
        <v>45346</v>
      </c>
      <c r="D10" s="4">
        <v>58450</v>
      </c>
      <c r="E10" s="4">
        <v>70017</v>
      </c>
      <c r="F10" s="4">
        <v>80397</v>
      </c>
      <c r="G10" s="4">
        <v>90967</v>
      </c>
      <c r="H10" s="4">
        <v>101921</v>
      </c>
      <c r="I10" s="4">
        <v>112705</v>
      </c>
      <c r="J10" s="4">
        <v>124042</v>
      </c>
      <c r="K10" s="4"/>
      <c r="L10" s="4"/>
      <c r="M10" s="150"/>
    </row>
    <row r="11" spans="1:15" ht="12.75">
      <c r="A11" s="76" t="s">
        <v>84</v>
      </c>
      <c r="B11" s="4">
        <v>29843</v>
      </c>
      <c r="C11" s="4">
        <v>28969</v>
      </c>
      <c r="D11" s="4">
        <v>29478</v>
      </c>
      <c r="E11" s="4">
        <v>28167</v>
      </c>
      <c r="F11" s="4">
        <v>26694</v>
      </c>
      <c r="G11" s="4">
        <v>27124</v>
      </c>
      <c r="H11" s="4">
        <v>28656</v>
      </c>
      <c r="I11" s="4">
        <v>29279</v>
      </c>
      <c r="J11" s="4">
        <v>30871</v>
      </c>
      <c r="K11" s="107"/>
      <c r="L11" s="4"/>
      <c r="M11" s="150"/>
      <c r="O11" s="147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50"/>
    </row>
    <row r="13" spans="1:13" ht="12.75">
      <c r="A13" s="76" t="s">
        <v>85</v>
      </c>
      <c r="B13" s="4">
        <v>27860</v>
      </c>
      <c r="C13" s="4">
        <v>42258</v>
      </c>
      <c r="D13" s="4">
        <v>54394</v>
      </c>
      <c r="E13" s="4">
        <v>65188</v>
      </c>
      <c r="F13" s="4">
        <v>74901</v>
      </c>
      <c r="G13" s="4">
        <v>84795</v>
      </c>
      <c r="H13" s="4">
        <v>94990</v>
      </c>
      <c r="I13" s="4">
        <v>104928</v>
      </c>
      <c r="J13" s="4">
        <v>115464</v>
      </c>
      <c r="K13" s="4"/>
      <c r="L13" s="4"/>
      <c r="M13" s="150"/>
    </row>
    <row r="14" spans="1:13" ht="12.75">
      <c r="A14" s="76" t="s">
        <v>86</v>
      </c>
      <c r="B14" s="75">
        <f aca="true" t="shared" si="0" ref="B14:J14">B13/B10</f>
        <v>0.9335522568106424</v>
      </c>
      <c r="C14" s="75">
        <f t="shared" si="0"/>
        <v>0.931901380496626</v>
      </c>
      <c r="D14" s="75">
        <f t="shared" si="0"/>
        <v>0.9306073567151412</v>
      </c>
      <c r="E14" s="75">
        <f t="shared" si="0"/>
        <v>0.9310310353199938</v>
      </c>
      <c r="F14" s="75">
        <f t="shared" si="0"/>
        <v>0.9316392402701593</v>
      </c>
      <c r="G14" s="75">
        <f t="shared" si="0"/>
        <v>0.9321512196730682</v>
      </c>
      <c r="H14" s="75">
        <f t="shared" si="0"/>
        <v>0.9319963501143043</v>
      </c>
      <c r="I14" s="75">
        <f t="shared" si="0"/>
        <v>0.9309968501841089</v>
      </c>
      <c r="J14" s="75">
        <f t="shared" si="0"/>
        <v>0.9308460037729156</v>
      </c>
      <c r="K14" s="75"/>
      <c r="L14" s="75"/>
      <c r="M14" s="151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50"/>
    </row>
    <row r="16" spans="1:13" ht="12.75">
      <c r="A16" s="76" t="s">
        <v>87</v>
      </c>
      <c r="B16" s="4">
        <v>2328</v>
      </c>
      <c r="C16" s="4">
        <v>3362</v>
      </c>
      <c r="D16" s="4">
        <v>4184</v>
      </c>
      <c r="E16" s="4">
        <v>4955</v>
      </c>
      <c r="F16" s="4">
        <v>5579</v>
      </c>
      <c r="G16" s="4">
        <v>6137</v>
      </c>
      <c r="H16" s="4">
        <v>6817</v>
      </c>
      <c r="I16" s="4">
        <v>7450</v>
      </c>
      <c r="J16" s="4">
        <v>8148</v>
      </c>
      <c r="K16" s="4"/>
      <c r="L16" s="4"/>
      <c r="M16" s="150"/>
    </row>
    <row r="17" spans="1:13" ht="12.75">
      <c r="A17" s="76" t="s">
        <v>86</v>
      </c>
      <c r="B17" s="75">
        <f aca="true" t="shared" si="1" ref="B17:G17">B16/B13</f>
        <v>0.08356066044508255</v>
      </c>
      <c r="C17" s="75">
        <f t="shared" si="1"/>
        <v>0.0795589000899238</v>
      </c>
      <c r="D17" s="75">
        <f t="shared" si="1"/>
        <v>0.07692024855682612</v>
      </c>
      <c r="E17" s="75">
        <f t="shared" si="1"/>
        <v>0.07601092225562987</v>
      </c>
      <c r="F17" s="75">
        <f t="shared" si="1"/>
        <v>0.07448498684930775</v>
      </c>
      <c r="G17" s="75">
        <f t="shared" si="1"/>
        <v>0.0723745503862256</v>
      </c>
      <c r="H17" s="75"/>
      <c r="I17" s="75"/>
      <c r="J17" s="75"/>
      <c r="K17" s="75"/>
      <c r="L17" s="75"/>
      <c r="M17" s="151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50"/>
    </row>
    <row r="19" spans="1:13" ht="12.75">
      <c r="A19" s="76" t="s">
        <v>88</v>
      </c>
      <c r="B19" s="4">
        <v>17018</v>
      </c>
      <c r="C19" s="4">
        <v>26072</v>
      </c>
      <c r="D19" s="4">
        <v>33432</v>
      </c>
      <c r="E19" s="4">
        <v>40131</v>
      </c>
      <c r="F19" s="4">
        <v>46624</v>
      </c>
      <c r="G19" s="4">
        <v>53846</v>
      </c>
      <c r="H19" s="4">
        <v>61102</v>
      </c>
      <c r="I19" s="4">
        <v>68123</v>
      </c>
      <c r="J19" s="4">
        <v>75048</v>
      </c>
      <c r="K19" s="4"/>
      <c r="L19" s="4"/>
      <c r="M19" s="150"/>
    </row>
    <row r="20" spans="1:13" ht="12.75">
      <c r="A20" s="76" t="s">
        <v>86</v>
      </c>
      <c r="B20" s="75">
        <f aca="true" t="shared" si="2" ref="B20:J20">B19/B10</f>
        <v>0.5702509801293436</v>
      </c>
      <c r="C20" s="75">
        <f t="shared" si="2"/>
        <v>0.5749569973095753</v>
      </c>
      <c r="D20" s="75">
        <f t="shared" si="2"/>
        <v>0.5719760479041917</v>
      </c>
      <c r="E20" s="75">
        <f t="shared" si="2"/>
        <v>0.5731608038047903</v>
      </c>
      <c r="F20" s="75">
        <f t="shared" si="2"/>
        <v>0.5799221363981243</v>
      </c>
      <c r="G20" s="75">
        <f t="shared" si="2"/>
        <v>0.5919289412644145</v>
      </c>
      <c r="H20" s="75">
        <f t="shared" si="2"/>
        <v>0.5995035370532079</v>
      </c>
      <c r="I20" s="75">
        <f t="shared" si="2"/>
        <v>0.6044363604099197</v>
      </c>
      <c r="J20" s="75">
        <f t="shared" si="2"/>
        <v>0.6050208800245078</v>
      </c>
      <c r="K20" s="75"/>
      <c r="L20" s="75"/>
      <c r="M20" s="151"/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50"/>
    </row>
    <row r="22" spans="1:13" ht="12.75">
      <c r="A22" s="76" t="s">
        <v>89</v>
      </c>
      <c r="B22" s="4">
        <v>1750</v>
      </c>
      <c r="C22" s="4">
        <v>2581</v>
      </c>
      <c r="D22" s="4">
        <v>3197</v>
      </c>
      <c r="E22" s="4">
        <v>3783</v>
      </c>
      <c r="F22" s="4">
        <v>4325</v>
      </c>
      <c r="G22" s="4">
        <v>4893</v>
      </c>
      <c r="H22" s="4">
        <v>5449</v>
      </c>
      <c r="I22" s="4">
        <v>5950</v>
      </c>
      <c r="J22" s="4">
        <v>6528</v>
      </c>
      <c r="K22" s="4"/>
      <c r="L22" s="4"/>
      <c r="M22" s="150"/>
    </row>
    <row r="23" spans="1:13" ht="12.75">
      <c r="A23" s="76" t="s">
        <v>86</v>
      </c>
      <c r="B23" s="75">
        <f aca="true" t="shared" si="3" ref="B23:G23">B22/B10</f>
        <v>0.05864021713634688</v>
      </c>
      <c r="C23" s="75">
        <f t="shared" si="3"/>
        <v>0.05691791999294315</v>
      </c>
      <c r="D23" s="75">
        <f t="shared" si="3"/>
        <v>0.05469632164242943</v>
      </c>
      <c r="E23" s="75">
        <f t="shared" si="3"/>
        <v>0.05402973563563135</v>
      </c>
      <c r="F23" s="75">
        <f t="shared" si="3"/>
        <v>0.05379553963456348</v>
      </c>
      <c r="G23" s="75">
        <f t="shared" si="3"/>
        <v>0.05378873657480185</v>
      </c>
      <c r="H23" s="75"/>
      <c r="I23" s="75"/>
      <c r="J23" s="75"/>
      <c r="K23" s="75"/>
      <c r="L23" s="75"/>
      <c r="M23" s="151"/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50"/>
    </row>
    <row r="25" spans="1:13" ht="12.75">
      <c r="A25" s="77" t="s">
        <v>90</v>
      </c>
      <c r="B25" s="4">
        <v>536</v>
      </c>
      <c r="C25" s="4">
        <v>825</v>
      </c>
      <c r="D25" s="4">
        <v>1285</v>
      </c>
      <c r="E25" s="4">
        <v>1673</v>
      </c>
      <c r="F25" s="4">
        <v>1924</v>
      </c>
      <c r="G25" s="4">
        <v>2328</v>
      </c>
      <c r="H25" s="4">
        <v>2616</v>
      </c>
      <c r="I25" s="4">
        <v>2972</v>
      </c>
      <c r="J25" s="4">
        <v>3085</v>
      </c>
      <c r="K25" s="4"/>
      <c r="L25" s="4"/>
      <c r="M25" s="150"/>
    </row>
    <row r="26" spans="1:13" ht="12.75">
      <c r="A26" s="76" t="s">
        <v>86</v>
      </c>
      <c r="B26" s="75">
        <f aca="true" t="shared" si="4" ref="B26:J26">B25/B10</f>
        <v>0.01796066079147539</v>
      </c>
      <c r="C26" s="75">
        <f t="shared" si="4"/>
        <v>0.018193445948926034</v>
      </c>
      <c r="D26" s="75">
        <f t="shared" si="4"/>
        <v>0.02198460222412318</v>
      </c>
      <c r="E26" s="75">
        <f t="shared" si="4"/>
        <v>0.023894197123555706</v>
      </c>
      <c r="F26" s="75">
        <f t="shared" si="4"/>
        <v>0.02393124121546824</v>
      </c>
      <c r="G26" s="75">
        <f t="shared" si="4"/>
        <v>0.02559169808831774</v>
      </c>
      <c r="H26" s="75">
        <f t="shared" si="4"/>
        <v>0.025666938118739022</v>
      </c>
      <c r="I26" s="75">
        <f t="shared" si="4"/>
        <v>0.026369726276562706</v>
      </c>
      <c r="J26" s="75">
        <f t="shared" si="4"/>
        <v>0.024870608342335662</v>
      </c>
      <c r="K26" s="75"/>
      <c r="L26" s="75"/>
      <c r="M26" s="151"/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33"/>
    </row>
    <row r="28" ht="13.5" thickTop="1"/>
    <row r="29" spans="1:5" ht="12.75">
      <c r="A29" s="189" t="s">
        <v>139</v>
      </c>
      <c r="B29" s="190"/>
      <c r="C29" s="186"/>
      <c r="D29" s="186"/>
      <c r="E29" s="186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0">
      <selection activeCell="A41" sqref="A41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70" t="s">
        <v>0</v>
      </c>
      <c r="B2" s="194"/>
      <c r="C2" s="194"/>
      <c r="D2" s="194"/>
      <c r="E2" s="194"/>
      <c r="F2" s="194"/>
      <c r="G2" s="194"/>
    </row>
    <row r="3" spans="1:7" ht="15.75" customHeight="1">
      <c r="A3" s="171" t="str">
        <f>'1. Plan and Actual'!A2</f>
        <v>OSCCAR Summary by WIB Area</v>
      </c>
      <c r="B3" s="192"/>
      <c r="C3" s="192"/>
      <c r="D3" s="192"/>
      <c r="E3" s="192"/>
      <c r="F3" s="192"/>
      <c r="G3" s="192"/>
    </row>
    <row r="4" spans="1:16" ht="15.75" customHeight="1">
      <c r="A4" s="187" t="str">
        <f>'1. Plan and Actual'!A3</f>
        <v>FY16 Quarter Ending March 31, 2016</v>
      </c>
      <c r="B4" s="187"/>
      <c r="C4" s="187"/>
      <c r="D4" s="187"/>
      <c r="E4" s="187"/>
      <c r="F4" s="187"/>
      <c r="G4" s="187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70" t="s">
        <v>135</v>
      </c>
      <c r="B6" s="193"/>
      <c r="C6" s="193"/>
      <c r="D6" s="193"/>
      <c r="E6" s="193"/>
      <c r="F6" s="193"/>
      <c r="G6" s="193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38</v>
      </c>
      <c r="G8" s="15" t="s">
        <v>40</v>
      </c>
    </row>
    <row r="9" spans="1:7" ht="15.75" customHeight="1">
      <c r="A9" s="198"/>
      <c r="B9" s="197" t="s">
        <v>151</v>
      </c>
      <c r="C9" s="164"/>
      <c r="D9" s="200" t="s">
        <v>152</v>
      </c>
      <c r="E9" s="201"/>
      <c r="F9" s="197" t="s">
        <v>126</v>
      </c>
      <c r="G9" s="164"/>
    </row>
    <row r="10" spans="1:7" ht="30.75" customHeight="1" thickBot="1">
      <c r="A10" s="199"/>
      <c r="B10" s="137" t="s">
        <v>153</v>
      </c>
      <c r="C10" s="138" t="s">
        <v>125</v>
      </c>
      <c r="D10" s="139" t="s">
        <v>154</v>
      </c>
      <c r="E10" s="140" t="s">
        <v>125</v>
      </c>
      <c r="F10" s="137" t="s">
        <v>148</v>
      </c>
      <c r="G10" s="138" t="s">
        <v>128</v>
      </c>
    </row>
    <row r="11" spans="1:7" ht="17.25" customHeight="1">
      <c r="A11" s="64" t="s">
        <v>108</v>
      </c>
      <c r="B11" s="141">
        <v>131194</v>
      </c>
      <c r="C11" s="142">
        <f aca="true" t="shared" si="0" ref="C11:C18">B11/$B$11</f>
        <v>1</v>
      </c>
      <c r="D11" s="143">
        <v>124042</v>
      </c>
      <c r="E11" s="144">
        <f>D11/$D$11</f>
        <v>1</v>
      </c>
      <c r="F11" s="145">
        <f aca="true" t="shared" si="1" ref="F11:F18">D11-B11</f>
        <v>-7152</v>
      </c>
      <c r="G11" s="142">
        <f aca="true" t="shared" si="2" ref="G11:G18">F11/B11</f>
        <v>-0.05451468817171517</v>
      </c>
    </row>
    <row r="12" spans="1:7" ht="13.5">
      <c r="A12" s="65" t="s">
        <v>109</v>
      </c>
      <c r="B12" s="110">
        <v>8347</v>
      </c>
      <c r="C12" s="88">
        <f t="shared" si="0"/>
        <v>0.06362333643306858</v>
      </c>
      <c r="D12" s="89">
        <v>8148</v>
      </c>
      <c r="E12" s="90">
        <f>D12/$D$11</f>
        <v>0.06568742845165347</v>
      </c>
      <c r="F12" s="91">
        <f t="shared" si="1"/>
        <v>-199</v>
      </c>
      <c r="G12" s="88">
        <f t="shared" si="2"/>
        <v>-0.02384090092248712</v>
      </c>
    </row>
    <row r="13" spans="1:7" ht="13.5">
      <c r="A13" s="65" t="s">
        <v>39</v>
      </c>
      <c r="B13" s="110">
        <v>76847</v>
      </c>
      <c r="C13" s="88">
        <f t="shared" si="0"/>
        <v>0.5857508727533272</v>
      </c>
      <c r="D13" s="89">
        <v>75048</v>
      </c>
      <c r="E13" s="90">
        <f>D13/$D$11</f>
        <v>0.6050208800245078</v>
      </c>
      <c r="F13" s="91">
        <f t="shared" si="1"/>
        <v>-1799</v>
      </c>
      <c r="G13" s="88">
        <f t="shared" si="2"/>
        <v>-0.023410152640961912</v>
      </c>
    </row>
    <row r="14" spans="1:7" ht="13.5">
      <c r="A14" s="65" t="s">
        <v>29</v>
      </c>
      <c r="B14" s="110">
        <v>7183</v>
      </c>
      <c r="C14" s="88">
        <f t="shared" si="0"/>
        <v>0.05475097946552434</v>
      </c>
      <c r="D14" s="89">
        <v>6528</v>
      </c>
      <c r="E14" s="90">
        <f>D14/$D$11</f>
        <v>0.05262733590235565</v>
      </c>
      <c r="F14" s="91">
        <f t="shared" si="1"/>
        <v>-655</v>
      </c>
      <c r="G14" s="88">
        <f t="shared" si="2"/>
        <v>-0.09118752610329946</v>
      </c>
    </row>
    <row r="15" spans="1:7" ht="13.5">
      <c r="A15" s="65" t="s">
        <v>110</v>
      </c>
      <c r="B15" s="110">
        <v>123045</v>
      </c>
      <c r="C15" s="88">
        <f t="shared" si="0"/>
        <v>0.93788587892739</v>
      </c>
      <c r="D15" s="89">
        <v>115464</v>
      </c>
      <c r="E15" s="90">
        <f>D15/$D$11</f>
        <v>0.9308460037729156</v>
      </c>
      <c r="F15" s="91">
        <f t="shared" si="1"/>
        <v>-7581</v>
      </c>
      <c r="G15" s="88">
        <f t="shared" si="2"/>
        <v>-0.061611605510179204</v>
      </c>
    </row>
    <row r="16" spans="1:7" ht="13.5">
      <c r="A16" s="66" t="s">
        <v>111</v>
      </c>
      <c r="B16" s="111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56</v>
      </c>
      <c r="B17" s="110">
        <v>68217</v>
      </c>
      <c r="C17" s="88">
        <f t="shared" si="0"/>
        <v>0.5199704254767749</v>
      </c>
      <c r="D17" s="89">
        <v>64796</v>
      </c>
      <c r="E17" s="90">
        <f>D17/$D$11</f>
        <v>0.5223714548298157</v>
      </c>
      <c r="F17" s="91">
        <f t="shared" si="1"/>
        <v>-3421</v>
      </c>
      <c r="G17" s="88">
        <f t="shared" si="2"/>
        <v>-0.050148789891082866</v>
      </c>
    </row>
    <row r="18" spans="1:7" ht="13.5">
      <c r="A18" s="65" t="s">
        <v>57</v>
      </c>
      <c r="B18" s="110">
        <v>62913</v>
      </c>
      <c r="C18" s="88">
        <f t="shared" si="0"/>
        <v>0.47954174733600624</v>
      </c>
      <c r="D18" s="89">
        <v>59235</v>
      </c>
      <c r="E18" s="90">
        <f>D18/$D$11</f>
        <v>0.47753986552941746</v>
      </c>
      <c r="F18" s="91">
        <f t="shared" si="1"/>
        <v>-3678</v>
      </c>
      <c r="G18" s="88">
        <f t="shared" si="2"/>
        <v>-0.05846168518430213</v>
      </c>
    </row>
    <row r="19" spans="1:7" ht="13.5">
      <c r="A19" s="66" t="s">
        <v>112</v>
      </c>
      <c r="B19" s="111"/>
      <c r="C19" s="71"/>
      <c r="D19" s="93"/>
      <c r="E19" s="94"/>
      <c r="F19" s="92"/>
      <c r="G19" s="70"/>
    </row>
    <row r="20" spans="1:7" ht="13.5">
      <c r="A20" s="65" t="s">
        <v>58</v>
      </c>
      <c r="B20" s="110">
        <v>80033</v>
      </c>
      <c r="C20" s="88">
        <f aca="true" t="shared" si="3" ref="C20:C27">B20/$B$11</f>
        <v>0.6100355199170694</v>
      </c>
      <c r="D20" s="89">
        <v>76960</v>
      </c>
      <c r="E20" s="90">
        <f aca="true" t="shared" si="4" ref="E20:E27">D20/$D$11</f>
        <v>0.6204350139468889</v>
      </c>
      <c r="F20" s="91">
        <f aca="true" t="shared" si="5" ref="F20:F27">D20-B20</f>
        <v>-3073</v>
      </c>
      <c r="G20" s="88">
        <f aca="true" t="shared" si="6" ref="G20:G27">F20/B20</f>
        <v>-0.03839666137718191</v>
      </c>
    </row>
    <row r="21" spans="1:7" ht="13.5">
      <c r="A21" s="65" t="s">
        <v>114</v>
      </c>
      <c r="B21" s="110">
        <v>19541</v>
      </c>
      <c r="C21" s="88">
        <f t="shared" si="3"/>
        <v>0.14894736039757916</v>
      </c>
      <c r="D21" s="89">
        <v>18612</v>
      </c>
      <c r="E21" s="90">
        <f t="shared" si="4"/>
        <v>0.15004595217748826</v>
      </c>
      <c r="F21" s="91">
        <f t="shared" si="5"/>
        <v>-929</v>
      </c>
      <c r="G21" s="88">
        <f t="shared" si="6"/>
        <v>-0.047541067499104445</v>
      </c>
    </row>
    <row r="22" spans="1:7" ht="13.5">
      <c r="A22" s="65" t="s">
        <v>113</v>
      </c>
      <c r="B22" s="110">
        <v>22362</v>
      </c>
      <c r="C22" s="88">
        <f t="shared" si="3"/>
        <v>0.17044986813421345</v>
      </c>
      <c r="D22" s="89">
        <v>22466</v>
      </c>
      <c r="E22" s="90">
        <f t="shared" si="4"/>
        <v>0.18111607358797827</v>
      </c>
      <c r="F22" s="91">
        <f t="shared" si="5"/>
        <v>104</v>
      </c>
      <c r="G22" s="88">
        <f t="shared" si="6"/>
        <v>0.004650746802611573</v>
      </c>
    </row>
    <row r="23" spans="1:7" ht="13.5">
      <c r="A23" s="65" t="s">
        <v>115</v>
      </c>
      <c r="B23" s="110">
        <v>1063</v>
      </c>
      <c r="C23" s="88">
        <f t="shared" si="3"/>
        <v>0.008102504687714377</v>
      </c>
      <c r="D23" s="89">
        <v>1215</v>
      </c>
      <c r="E23" s="90">
        <f t="shared" si="4"/>
        <v>0.009795069411973363</v>
      </c>
      <c r="F23" s="91">
        <f t="shared" si="5"/>
        <v>152</v>
      </c>
      <c r="G23" s="88">
        <f t="shared" si="6"/>
        <v>0.14299153339604892</v>
      </c>
    </row>
    <row r="24" spans="1:7" ht="13.5">
      <c r="A24" s="65" t="s">
        <v>62</v>
      </c>
      <c r="B24" s="110">
        <v>5271</v>
      </c>
      <c r="C24" s="88">
        <f t="shared" si="3"/>
        <v>0.040177142247358875</v>
      </c>
      <c r="D24" s="89">
        <v>5175</v>
      </c>
      <c r="E24" s="90">
        <f t="shared" si="4"/>
        <v>0.041719740088034696</v>
      </c>
      <c r="F24" s="91">
        <f t="shared" si="5"/>
        <v>-96</v>
      </c>
      <c r="G24" s="88">
        <f t="shared" si="6"/>
        <v>-0.01821286283437678</v>
      </c>
    </row>
    <row r="25" spans="1:7" ht="13.5">
      <c r="A25" s="65" t="s">
        <v>116</v>
      </c>
      <c r="B25" s="110">
        <v>253</v>
      </c>
      <c r="C25" s="88">
        <f t="shared" si="3"/>
        <v>0.0019284418494748235</v>
      </c>
      <c r="D25" s="89">
        <v>278</v>
      </c>
      <c r="E25" s="90">
        <f t="shared" si="4"/>
        <v>0.0022411763757436997</v>
      </c>
      <c r="F25" s="91">
        <f t="shared" si="5"/>
        <v>25</v>
      </c>
      <c r="G25" s="88">
        <f t="shared" si="6"/>
        <v>0.09881422924901186</v>
      </c>
    </row>
    <row r="26" spans="1:7" ht="13.5">
      <c r="A26" s="65" t="s">
        <v>64</v>
      </c>
      <c r="B26" s="110">
        <v>4573</v>
      </c>
      <c r="C26" s="88">
        <f t="shared" si="3"/>
        <v>0.03485677698675244</v>
      </c>
      <c r="D26" s="89">
        <v>8145</v>
      </c>
      <c r="E26" s="90">
        <f t="shared" si="4"/>
        <v>0.0656632430950807</v>
      </c>
      <c r="F26" s="91">
        <f t="shared" si="5"/>
        <v>3572</v>
      </c>
      <c r="G26" s="88">
        <f t="shared" si="6"/>
        <v>0.7811064946424666</v>
      </c>
    </row>
    <row r="27" spans="1:7" ht="13.5">
      <c r="A27" s="65" t="s">
        <v>117</v>
      </c>
      <c r="B27" s="110">
        <v>22934</v>
      </c>
      <c r="C27" s="88">
        <f t="shared" si="3"/>
        <v>0.17480982361998262</v>
      </c>
      <c r="D27" s="89">
        <v>16514</v>
      </c>
      <c r="E27" s="90">
        <f t="shared" si="4"/>
        <v>0.13313232614759518</v>
      </c>
      <c r="F27" s="91">
        <f t="shared" si="5"/>
        <v>-6420</v>
      </c>
      <c r="G27" s="88">
        <f t="shared" si="6"/>
        <v>-0.2799337228568937</v>
      </c>
    </row>
    <row r="28" spans="1:7" ht="13.5">
      <c r="A28" s="66" t="s">
        <v>118</v>
      </c>
      <c r="B28" s="111"/>
      <c r="C28" s="71"/>
      <c r="D28" s="93"/>
      <c r="E28" s="94"/>
      <c r="F28" s="92"/>
      <c r="G28" s="70"/>
    </row>
    <row r="29" spans="1:7" ht="13.5">
      <c r="A29" s="65" t="s">
        <v>119</v>
      </c>
      <c r="B29" s="110">
        <v>15908</v>
      </c>
      <c r="C29" s="88">
        <f aca="true" t="shared" si="7" ref="C29:C35">B29/$B$11</f>
        <v>0.12125554522310472</v>
      </c>
      <c r="D29" s="89">
        <v>14552</v>
      </c>
      <c r="E29" s="90">
        <f aca="true" t="shared" si="8" ref="E29:E35">D29/$D$11</f>
        <v>0.11731510294900115</v>
      </c>
      <c r="F29" s="91">
        <f aca="true" t="shared" si="9" ref="F29:F35">D29-B29</f>
        <v>-1356</v>
      </c>
      <c r="G29" s="88">
        <f aca="true" t="shared" si="10" ref="G29:G35">F29/B29</f>
        <v>-0.08524013075182298</v>
      </c>
    </row>
    <row r="30" spans="1:7" ht="13.5">
      <c r="A30" s="65" t="s">
        <v>120</v>
      </c>
      <c r="B30" s="110">
        <v>41095</v>
      </c>
      <c r="C30" s="88">
        <f t="shared" si="7"/>
        <v>0.31323841029315364</v>
      </c>
      <c r="D30" s="89">
        <v>38099</v>
      </c>
      <c r="E30" s="90">
        <f t="shared" si="8"/>
        <v>0.3071459666887022</v>
      </c>
      <c r="F30" s="91">
        <f t="shared" si="9"/>
        <v>-2996</v>
      </c>
      <c r="G30" s="88">
        <f t="shared" si="10"/>
        <v>-0.07290424625866894</v>
      </c>
    </row>
    <row r="31" spans="1:7" ht="13.5">
      <c r="A31" s="65" t="s">
        <v>121</v>
      </c>
      <c r="B31" s="110">
        <v>19757</v>
      </c>
      <c r="C31" s="88">
        <f t="shared" si="7"/>
        <v>0.15059377715444303</v>
      </c>
      <c r="D31" s="89">
        <v>19052</v>
      </c>
      <c r="E31" s="90">
        <f t="shared" si="8"/>
        <v>0.15359313780816175</v>
      </c>
      <c r="F31" s="91">
        <f t="shared" si="9"/>
        <v>-705</v>
      </c>
      <c r="G31" s="88">
        <f t="shared" si="10"/>
        <v>-0.03568355519562687</v>
      </c>
    </row>
    <row r="32" spans="1:7" ht="13.5">
      <c r="A32" s="65" t="s">
        <v>122</v>
      </c>
      <c r="B32" s="110">
        <v>11006</v>
      </c>
      <c r="C32" s="88">
        <f t="shared" si="7"/>
        <v>0.08389103160205497</v>
      </c>
      <c r="D32" s="89">
        <v>9925</v>
      </c>
      <c r="E32" s="90">
        <f t="shared" si="8"/>
        <v>0.08001322132825979</v>
      </c>
      <c r="F32" s="91">
        <f t="shared" si="9"/>
        <v>-1081</v>
      </c>
      <c r="G32" s="88">
        <f t="shared" si="10"/>
        <v>-0.09821915318916954</v>
      </c>
    </row>
    <row r="33" spans="1:7" ht="13.5">
      <c r="A33" s="65" t="s">
        <v>123</v>
      </c>
      <c r="B33" s="110">
        <v>21838</v>
      </c>
      <c r="C33" s="88">
        <f t="shared" si="7"/>
        <v>0.1664557830388585</v>
      </c>
      <c r="D33" s="89">
        <v>21689</v>
      </c>
      <c r="E33" s="90">
        <f t="shared" si="8"/>
        <v>0.17485206623562988</v>
      </c>
      <c r="F33" s="91">
        <f t="shared" si="9"/>
        <v>-149</v>
      </c>
      <c r="G33" s="88">
        <f t="shared" si="10"/>
        <v>-0.006822969136367799</v>
      </c>
    </row>
    <row r="34" spans="1:7" ht="13.5">
      <c r="A34" s="65" t="s">
        <v>124</v>
      </c>
      <c r="B34" s="110">
        <v>10684</v>
      </c>
      <c r="C34" s="88">
        <f t="shared" si="7"/>
        <v>0.08143665106635974</v>
      </c>
      <c r="D34" s="89">
        <v>11333</v>
      </c>
      <c r="E34" s="90">
        <f t="shared" si="8"/>
        <v>0.09136421534641492</v>
      </c>
      <c r="F34" s="91">
        <f t="shared" si="9"/>
        <v>649</v>
      </c>
      <c r="G34" s="88">
        <f t="shared" si="10"/>
        <v>0.06074503931111943</v>
      </c>
    </row>
    <row r="35" spans="1:7" ht="13.5">
      <c r="A35" s="67" t="s">
        <v>117</v>
      </c>
      <c r="B35" s="110">
        <v>10849</v>
      </c>
      <c r="C35" s="88">
        <f t="shared" si="7"/>
        <v>0.08269433053340854</v>
      </c>
      <c r="D35" s="89">
        <v>9298</v>
      </c>
      <c r="E35" s="90">
        <f t="shared" si="8"/>
        <v>0.07495848180455007</v>
      </c>
      <c r="F35" s="91">
        <f t="shared" si="9"/>
        <v>-1551</v>
      </c>
      <c r="G35" s="88">
        <f t="shared" si="10"/>
        <v>-0.14296248502166098</v>
      </c>
    </row>
    <row r="36" spans="1:7" ht="13.5">
      <c r="A36" s="68" t="s">
        <v>16</v>
      </c>
      <c r="B36" s="111"/>
      <c r="C36" s="71"/>
      <c r="D36" s="93"/>
      <c r="E36" s="94"/>
      <c r="F36" s="92"/>
      <c r="G36" s="70"/>
    </row>
    <row r="37" spans="1:7" ht="14.25" thickBot="1">
      <c r="A37" s="37"/>
      <c r="B37" s="112">
        <v>3228</v>
      </c>
      <c r="C37" s="73">
        <f>B37/$B$11</f>
        <v>0.024604783755354666</v>
      </c>
      <c r="D37" s="97">
        <v>3085</v>
      </c>
      <c r="E37" s="98">
        <f>D37/$D$11</f>
        <v>0.024870608342335662</v>
      </c>
      <c r="F37" s="96">
        <f>D37-B37</f>
        <v>-143</v>
      </c>
      <c r="G37" s="72">
        <f>F37/B37</f>
        <v>-0.0442998760842627</v>
      </c>
    </row>
    <row r="38" spans="1:7" ht="15.75" customHeight="1" thickTop="1">
      <c r="A38" s="195"/>
      <c r="B38" s="196"/>
      <c r="C38" s="196"/>
      <c r="D38" s="196"/>
      <c r="E38" s="196"/>
      <c r="F38" s="196"/>
      <c r="G38" s="196"/>
    </row>
    <row r="39" spans="1:4" ht="12.75">
      <c r="A39" s="189" t="s">
        <v>139</v>
      </c>
      <c r="B39" s="190"/>
      <c r="C39" s="186"/>
      <c r="D39" s="186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2014-06-17T14:36:20Z</cp:lastPrinted>
  <dcterms:created xsi:type="dcterms:W3CDTF">2005-11-01T20:57:08Z</dcterms:created>
  <dcterms:modified xsi:type="dcterms:W3CDTF">2016-05-20T13:23:57Z</dcterms:modified>
  <cp:category/>
  <cp:version/>
  <cp:contentType/>
  <cp:contentStatus/>
</cp:coreProperties>
</file>