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5" windowWidth="16950" windowHeight="11910" tabRatio="959" activeTab="0"/>
  </bookViews>
  <sheets>
    <sheet name="Cover Sheet" sheetId="1" r:id="rId1"/>
    <sheet name="1. Plan and Actual" sheetId="2" r:id="rId2"/>
    <sheet name="2.Populations" sheetId="3" r:id="rId3"/>
    <sheet name="3. Job Seeker Services" sheetId="4" r:id="rId4"/>
    <sheet name="4. Ethnicity" sheetId="5" r:id="rId5"/>
    <sheet name="5.Gender&amp;Age" sheetId="6" r:id="rId6"/>
    <sheet name="6. Education" sheetId="7" r:id="rId7"/>
    <sheet name="7. mnth to mnth" sheetId="8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<sst xmlns="http://schemas.openxmlformats.org/spreadsheetml/2006/main" count="417" uniqueCount="154">
  <si>
    <t>TAB 3 - JOB SEEKERS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</si>
  <si>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</si>
  <si>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</si>
  <si>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</si>
  <si>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</si>
  <si>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</si>
  <si>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</si>
  <si>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</si>
  <si>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</si>
  <si>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</si>
  <si>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</si>
  <si>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</si>
  <si>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</si>
  <si>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</si>
  <si>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</si>
  <si>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</si>
  <si>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Rapid Response</t>
  </si>
  <si>
    <t>Statewide All Offices**</t>
  </si>
  <si>
    <t>Plan</t>
  </si>
  <si>
    <t>Actual</t>
  </si>
  <si>
    <t>% of Plan</t>
  </si>
  <si>
    <t>b</t>
  </si>
  <si>
    <t>Total Customers Served</t>
  </si>
  <si>
    <t>*</t>
  </si>
  <si>
    <t>c</t>
  </si>
  <si>
    <t xml:space="preserve"> Self Identified Persons with Disabilities</t>
  </si>
  <si>
    <t>d</t>
  </si>
  <si>
    <t>Unemployment Insurance Claimants</t>
  </si>
  <si>
    <t>e</t>
  </si>
  <si>
    <t>Veterans</t>
  </si>
  <si>
    <t>Table 1 - Planned versus Actual</t>
  </si>
  <si>
    <t>* Rapid Response serves employees affected by plant closings and mass layoffs.  Planning data is not applicable.</t>
  </si>
  <si>
    <t xml:space="preserve">    a) Individuals receiving services in more than one area are counted in each area but are counted only once in the statewide total.  </t>
  </si>
  <si>
    <t>New to Career Center</t>
  </si>
  <si>
    <t>% of Total Served</t>
  </si>
  <si>
    <t>Total Unemployed Customers</t>
  </si>
  <si>
    <t>Persons with Disabilities</t>
  </si>
  <si>
    <t>f</t>
  </si>
  <si>
    <t>Claimants</t>
  </si>
  <si>
    <t>g</t>
  </si>
  <si>
    <t>Table 2 - Populations Served</t>
  </si>
  <si>
    <t>Populations Served</t>
  </si>
  <si>
    <t>Assessment/Testing</t>
  </si>
  <si>
    <t>Workshops</t>
  </si>
  <si>
    <t>Counseling</t>
  </si>
  <si>
    <t>Resource Room</t>
  </si>
  <si>
    <t>Job Search</t>
  </si>
  <si>
    <t>Job Development</t>
  </si>
  <si>
    <t>h</t>
  </si>
  <si>
    <t>Job Referrals</t>
  </si>
  <si>
    <t>i</t>
  </si>
  <si>
    <t>Training Services</t>
  </si>
  <si>
    <t>j</t>
  </si>
  <si>
    <t>Referrals to Other Non CC Services</t>
  </si>
  <si>
    <t>Table 3 - Services Provided</t>
  </si>
  <si>
    <t>Male</t>
  </si>
  <si>
    <t>Female</t>
  </si>
  <si>
    <t>White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</si>
  <si>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</si>
  <si>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</si>
  <si>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</si>
  <si>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</si>
  <si>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</si>
  <si>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</si>
  <si>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k</t>
  </si>
  <si>
    <t>Information Not Available</t>
  </si>
  <si>
    <t>l</t>
  </si>
  <si>
    <t>18 and under</t>
  </si>
  <si>
    <t>19-21</t>
  </si>
  <si>
    <t>22-45</t>
  </si>
  <si>
    <t>46-54</t>
  </si>
  <si>
    <t>55 and over</t>
  </si>
  <si>
    <t>Less than High School</t>
  </si>
  <si>
    <t>High School Diploma or GED</t>
  </si>
  <si>
    <t>Some College/ Voc Degrees</t>
  </si>
  <si>
    <t>Associate Degree</t>
  </si>
  <si>
    <t>Bachelors Degree</t>
  </si>
  <si>
    <t>m</t>
  </si>
  <si>
    <t>n</t>
  </si>
  <si>
    <t>Advanced Degree</t>
  </si>
  <si>
    <t>o</t>
  </si>
  <si>
    <t>p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</si>
  <si>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</si>
  <si>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</si>
  <si>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</si>
  <si>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</si>
  <si>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</si>
  <si>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</si>
  <si>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</si>
  <si>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</si>
  <si>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 xml:space="preserve"> Table 7 - Month to Month Trend Analysis</t>
  </si>
  <si>
    <t>SUMMARY BY AREA</t>
  </si>
  <si>
    <t>STATEWIDE TREND ANALYSIS</t>
  </si>
  <si>
    <t xml:space="preserve">Table 7: Month to Month </t>
  </si>
  <si>
    <t>Rev. 7/30/2004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</si>
  <si>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</si>
  <si>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</si>
  <si>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</si>
  <si>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</si>
  <si>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</si>
  <si>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</si>
  <si>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</si>
  <si>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</si>
  <si>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</si>
  <si>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</si>
  <si>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</si>
  <si>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</si>
  <si>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Job Seekers Served</t>
  </si>
  <si>
    <t>Disabled</t>
  </si>
  <si>
    <t>Unemployed</t>
  </si>
  <si>
    <t>Gender</t>
  </si>
  <si>
    <t>Ethnicity</t>
  </si>
  <si>
    <t>Hispanic</t>
  </si>
  <si>
    <t>Black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</si>
  <si>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</si>
  <si>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</si>
  <si>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</si>
  <si>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</si>
  <si>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</si>
  <si>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</si>
  <si>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</si>
  <si>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</si>
  <si>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</si>
  <si>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</si>
  <si>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Percentage of
YTD Customers</t>
  </si>
  <si>
    <t>Year to Year Change</t>
  </si>
  <si>
    <t>Rapid Response*</t>
  </si>
  <si>
    <t>Percent Change
by Category</t>
  </si>
  <si>
    <t xml:space="preserve">o </t>
  </si>
  <si>
    <t>% of Area Total</t>
  </si>
  <si>
    <t>% of  Area Total</t>
  </si>
  <si>
    <t>Table 6 - Education</t>
  </si>
  <si>
    <t>Table 4 - Ethnicity</t>
  </si>
  <si>
    <t xml:space="preserve">Table 5 - Gender and Age </t>
  </si>
  <si>
    <t>Table 8 - Year to Year Trend Analysis</t>
  </si>
  <si>
    <t>Table 8: Year to Year</t>
  </si>
  <si>
    <t>Merrimack Valley</t>
  </si>
  <si>
    <t>Data Source: OSCCAR Statewide All Offices and OSCCAR Statewide Rapid Response.</t>
  </si>
  <si>
    <t>Table 1 - Planned versus Actual Job Seekers Served</t>
  </si>
  <si>
    <t>Table 5 - Gender &amp; Age</t>
  </si>
  <si>
    <t>OSCCAR is the One-Stop Career Center Activity Report</t>
  </si>
  <si>
    <t>South Shore</t>
  </si>
  <si>
    <t>OSCCAR Report Date 12/31/2016</t>
  </si>
  <si>
    <t>FY17 Quarter Ending December 31, 2016</t>
  </si>
  <si>
    <t>FY16 Qtr 2</t>
  </si>
  <si>
    <t>FY17 Qtr 2</t>
  </si>
  <si>
    <t>12/31/15
YTD Customers</t>
  </si>
  <si>
    <t>12/31/16
YTD Customers</t>
  </si>
  <si>
    <t>FY16 to FY17
Change by Category</t>
  </si>
  <si>
    <t>OSCCAR Summary by WDB Area</t>
  </si>
  <si>
    <r>
      <t xml:space="preserve">Compiled by Department of Career Services from WDB Plans; monthly </t>
    </r>
    <r>
      <rPr>
        <i/>
        <sz val="10"/>
        <rFont val="Times New Roman"/>
        <family val="1"/>
      </rPr>
      <t>WDB Area OSCCARs,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Statewide Rapid Response OSCCAR</t>
    </r>
    <r>
      <rPr>
        <sz val="10"/>
        <rFont val="Times New Roman"/>
        <family val="1"/>
      </rPr>
      <t>.</t>
    </r>
  </si>
  <si>
    <t xml:space="preserve">**The Statewide All Offices total is not equal to the sum of the WDB counts for the following reasons:  </t>
  </si>
  <si>
    <t xml:space="preserve">    b) Individuals receiving Rapid Response services are not included in the WDB counts.</t>
  </si>
  <si>
    <t xml:space="preserve">    c) Other Workforce Development Systems (e.g., CBO's) are not included in the WDB counts.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</si>
</sst>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10.5"/>
      <color indexed="22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 style="thin"/>
      <top style="thick">
        <color indexed="12"/>
      </top>
      <bottom style="thin"/>
    </border>
    <border>
      <left style="thick">
        <color indexed="12"/>
      </left>
      <right>
        <color indexed="63"/>
      </right>
      <top style="medium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ck">
        <color indexed="39"/>
      </right>
      <top style="thick">
        <color indexed="12"/>
      </top>
      <bottom style="thin"/>
    </border>
    <border>
      <left style="thin"/>
      <right style="thick">
        <color indexed="39"/>
      </right>
      <top style="thin"/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2"/>
      </right>
      <top style="thin">
        <color indexed="8"/>
      </top>
      <bottom>
        <color indexed="63"/>
      </bottom>
    </border>
    <border>
      <left style="thin"/>
      <right style="thick">
        <color indexed="12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12"/>
      </right>
      <top style="medium"/>
      <bottom style="thin">
        <color indexed="8"/>
      </bottom>
    </border>
    <border>
      <left style="thick">
        <color indexed="12"/>
      </left>
      <right style="thin"/>
      <top style="medium"/>
      <bottom style="thin"/>
    </border>
    <border>
      <left style="thin"/>
      <right style="thick">
        <color rgb="FF0000FF"/>
      </right>
      <top style="thin"/>
      <bottom style="thin"/>
    </border>
    <border>
      <left style="thin"/>
      <right style="thin"/>
      <top style="thin"/>
      <bottom style="thick">
        <color rgb="FF0000FF"/>
      </bottom>
    </border>
    <border>
      <left style="thick">
        <color rgb="FF0033CC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>
        <color indexed="8"/>
      </top>
      <bottom style="thick">
        <color indexed="12"/>
      </bottom>
    </border>
    <border>
      <left style="thick">
        <color indexed="12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7" fontId="3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28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34" borderId="31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1" fillId="34" borderId="32" xfId="0" applyFont="1" applyFill="1" applyBorder="1" applyAlignment="1">
      <alignment/>
    </xf>
    <xf numFmtId="0" fontId="4" fillId="0" borderId="33" xfId="0" applyFont="1" applyBorder="1" applyAlignment="1">
      <alignment horizontal="center" wrapText="1"/>
    </xf>
    <xf numFmtId="165" fontId="20" fillId="34" borderId="16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165" fontId="20" fillId="0" borderId="39" xfId="0" applyNumberFormat="1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165" fontId="20" fillId="0" borderId="41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34" borderId="22" xfId="0" applyNumberFormat="1" applyFont="1" applyFill="1" applyBorder="1" applyAlignment="1">
      <alignment horizontal="center"/>
    </xf>
    <xf numFmtId="3" fontId="20" fillId="34" borderId="40" xfId="0" applyNumberFormat="1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3" fontId="23" fillId="34" borderId="22" xfId="0" applyNumberFormat="1" applyFont="1" applyFill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43" xfId="0" applyNumberFormat="1" applyFont="1" applyBorder="1" applyAlignment="1">
      <alignment horizontal="center"/>
    </xf>
    <xf numFmtId="165" fontId="20" fillId="0" borderId="4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3" fillId="0" borderId="11" xfId="60" applyFont="1" applyBorder="1" applyAlignment="1">
      <alignment horizontal="center"/>
    </xf>
    <xf numFmtId="3" fontId="26" fillId="0" borderId="11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9" fontId="3" fillId="0" borderId="17" xfId="6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3" fontId="3" fillId="0" borderId="45" xfId="0" applyNumberFormat="1" applyFont="1" applyFill="1" applyBorder="1" applyAlignment="1">
      <alignment horizontal="center"/>
    </xf>
    <xf numFmtId="165" fontId="23" fillId="34" borderId="16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46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9" fontId="3" fillId="0" borderId="48" xfId="0" applyNumberFormat="1" applyFont="1" applyBorder="1" applyAlignment="1">
      <alignment horizontal="center"/>
    </xf>
    <xf numFmtId="9" fontId="3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" fontId="26" fillId="0" borderId="11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165" fontId="21" fillId="0" borderId="56" xfId="0" applyNumberFormat="1" applyFont="1" applyBorder="1" applyAlignment="1">
      <alignment horizontal="center"/>
    </xf>
    <xf numFmtId="3" fontId="21" fillId="0" borderId="57" xfId="0" applyNumberFormat="1" applyFont="1" applyBorder="1" applyAlignment="1">
      <alignment horizontal="center"/>
    </xf>
    <xf numFmtId="165" fontId="21" fillId="0" borderId="58" xfId="0" applyNumberFormat="1" applyFont="1" applyBorder="1" applyAlignment="1">
      <alignment horizontal="center"/>
    </xf>
    <xf numFmtId="3" fontId="21" fillId="0" borderId="5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60" xfId="0" applyFont="1" applyBorder="1" applyAlignment="1">
      <alignment horizontal="center"/>
    </xf>
    <xf numFmtId="0" fontId="0" fillId="0" borderId="60" xfId="0" applyBorder="1" applyAlignment="1">
      <alignment/>
    </xf>
    <xf numFmtId="3" fontId="3" fillId="0" borderId="60" xfId="0" applyNumberFormat="1" applyFont="1" applyBorder="1" applyAlignment="1">
      <alignment horizontal="center"/>
    </xf>
    <xf numFmtId="3" fontId="26" fillId="0" borderId="6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3" fontId="20" fillId="0" borderId="63" xfId="0" applyNumberFormat="1" applyFont="1" applyBorder="1" applyAlignment="1">
      <alignment horizontal="center"/>
    </xf>
    <xf numFmtId="3" fontId="20" fillId="34" borderId="63" xfId="0" applyNumberFormat="1" applyFont="1" applyFill="1" applyBorder="1" applyAlignment="1">
      <alignment horizontal="center"/>
    </xf>
    <xf numFmtId="3" fontId="20" fillId="0" borderId="64" xfId="0" applyNumberFormat="1" applyFont="1" applyBorder="1" applyAlignment="1">
      <alignment horizontal="center"/>
    </xf>
    <xf numFmtId="3" fontId="21" fillId="0" borderId="65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27" xfId="0" applyFont="1" applyFill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1" name="Text Box 32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2" name="Text Box 33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3" name="Text Box 34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4" name="Text Box 35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5" name="Text Box 36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6" name="Text Box 37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7" name="Text Box 38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8" name="Text Box 39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9" name="Text Box 40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40" name="Text Box 41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.7109375" style="2" customWidth="1"/>
    <col min="2" max="2" width="0.85546875" style="2" customWidth="1"/>
    <col min="3" max="3" width="18.7109375" style="2" customWidth="1"/>
    <col min="4" max="4" width="20.7109375" style="2" customWidth="1"/>
    <col min="5" max="5" width="63.28125" style="2" customWidth="1"/>
    <col min="6" max="6" width="20.7109375" style="2" customWidth="1"/>
    <col min="7" max="7" width="0.85546875" style="2" customWidth="1"/>
    <col min="8" max="8" width="1.7109375" style="2" customWidth="1"/>
    <col min="9" max="9" width="16.57421875" style="2" customWidth="1"/>
    <col min="10" max="10" width="21.421875" style="2" customWidth="1"/>
    <col min="11" max="11" width="11.57421875" style="2" customWidth="1"/>
    <col min="12" max="12" width="10.421875" style="2" customWidth="1"/>
    <col min="13" max="14" width="9.140625" style="2" customWidth="1"/>
    <col min="15" max="15" width="11.00390625" style="2" customWidth="1"/>
    <col min="16" max="16384" width="9.140625" style="2" customWidth="1"/>
  </cols>
  <sheetData>
    <row r="1" ht="13.5" thickBot="1"/>
    <row r="2" spans="2:7" ht="4.5" customHeight="1" thickBot="1" thickTop="1">
      <c r="B2" s="47"/>
      <c r="C2" s="48"/>
      <c r="D2" s="48"/>
      <c r="E2" s="48"/>
      <c r="F2" s="48"/>
      <c r="G2" s="48"/>
    </row>
    <row r="3" spans="2:7" ht="15.75" customHeight="1" thickBot="1" thickTop="1">
      <c r="B3" s="47"/>
      <c r="C3" s="49"/>
      <c r="D3" s="49"/>
      <c r="E3" s="49"/>
      <c r="F3" s="80"/>
      <c r="G3" s="83"/>
    </row>
    <row r="4" spans="2:7" ht="18" customHeight="1" thickBot="1" thickTop="1">
      <c r="B4" s="47"/>
      <c r="C4" s="84"/>
      <c r="D4" s="79"/>
      <c r="E4" s="79"/>
      <c r="F4" s="79"/>
      <c r="G4" s="83"/>
    </row>
    <row r="5" spans="2:7" ht="21.75" thickBot="1" thickTop="1">
      <c r="B5" s="47"/>
      <c r="C5" s="155" t="s">
        <v>0</v>
      </c>
      <c r="D5" s="156"/>
      <c r="E5" s="156"/>
      <c r="F5" s="156"/>
      <c r="G5" s="83"/>
    </row>
    <row r="6" spans="2:7" ht="23.25" customHeight="1" thickBot="1" thickTop="1">
      <c r="B6" s="47"/>
      <c r="C6" s="85"/>
      <c r="D6" s="157" t="s">
        <v>149</v>
      </c>
      <c r="E6" s="158"/>
      <c r="F6" s="81"/>
      <c r="G6" s="83"/>
    </row>
    <row r="7" spans="2:7" ht="17.25" thickBot="1" thickTop="1">
      <c r="B7" s="47"/>
      <c r="C7" s="85"/>
      <c r="D7" s="157" t="s">
        <v>143</v>
      </c>
      <c r="E7" s="158"/>
      <c r="F7" s="81"/>
      <c r="G7" s="83"/>
    </row>
    <row r="8" spans="2:7" ht="16.5" customHeight="1" thickBot="1" thickTop="1">
      <c r="B8" s="47"/>
      <c r="C8" s="85"/>
      <c r="D8" s="50"/>
      <c r="E8" s="51"/>
      <c r="F8" s="81"/>
      <c r="G8" s="83"/>
    </row>
    <row r="9" spans="2:7" ht="20.25" thickBot="1" thickTop="1">
      <c r="B9" s="47"/>
      <c r="C9" s="85"/>
      <c r="D9" s="50"/>
      <c r="E9" s="52" t="s">
        <v>91</v>
      </c>
      <c r="F9" s="81"/>
      <c r="G9" s="83"/>
    </row>
    <row r="10" spans="2:7" ht="20.25" thickBot="1" thickTop="1">
      <c r="B10" s="47"/>
      <c r="C10" s="85"/>
      <c r="D10" s="50"/>
      <c r="E10" s="52"/>
      <c r="F10" s="81"/>
      <c r="G10" s="83"/>
    </row>
    <row r="11" spans="2:20" ht="20.25" thickBot="1" thickTop="1">
      <c r="B11" s="47"/>
      <c r="C11" s="85"/>
      <c r="D11" s="53"/>
      <c r="E11" s="52" t="s">
        <v>138</v>
      </c>
      <c r="F11" s="56"/>
      <c r="G11" s="83"/>
      <c r="S11" s="46"/>
      <c r="T11" s="46"/>
    </row>
    <row r="12" spans="2:7" ht="20.25" thickBot="1" thickTop="1">
      <c r="B12" s="47"/>
      <c r="C12" s="85"/>
      <c r="D12" s="53"/>
      <c r="E12" s="52" t="s">
        <v>40</v>
      </c>
      <c r="F12" s="56"/>
      <c r="G12" s="83"/>
    </row>
    <row r="13" spans="2:7" ht="20.25" thickBot="1" thickTop="1">
      <c r="B13" s="47"/>
      <c r="C13" s="85"/>
      <c r="D13" s="54"/>
      <c r="E13" s="52" t="s">
        <v>54</v>
      </c>
      <c r="F13" s="56"/>
      <c r="G13" s="83"/>
    </row>
    <row r="14" spans="2:7" ht="20.25" thickBot="1" thickTop="1">
      <c r="B14" s="47"/>
      <c r="C14" s="85"/>
      <c r="D14" s="54"/>
      <c r="E14" s="52" t="s">
        <v>132</v>
      </c>
      <c r="F14" s="56"/>
      <c r="G14" s="83"/>
    </row>
    <row r="15" spans="2:7" ht="20.25" thickBot="1" thickTop="1">
      <c r="B15" s="47"/>
      <c r="C15" s="85"/>
      <c r="D15" s="54"/>
      <c r="E15" s="52" t="s">
        <v>139</v>
      </c>
      <c r="F15" s="56"/>
      <c r="G15" s="83"/>
    </row>
    <row r="16" spans="2:7" ht="20.25" thickBot="1" thickTop="1">
      <c r="B16" s="47"/>
      <c r="C16" s="85"/>
      <c r="D16" s="54"/>
      <c r="E16" s="52" t="s">
        <v>131</v>
      </c>
      <c r="F16" s="56"/>
      <c r="G16" s="83"/>
    </row>
    <row r="17" spans="2:7" ht="20.25" thickBot="1" thickTop="1">
      <c r="B17" s="47"/>
      <c r="C17" s="85"/>
      <c r="D17" s="54"/>
      <c r="E17" s="52"/>
      <c r="F17" s="56"/>
      <c r="G17" s="83"/>
    </row>
    <row r="18" spans="2:7" ht="24.75" customHeight="1" thickBot="1" thickTop="1">
      <c r="B18" s="47"/>
      <c r="C18" s="56"/>
      <c r="D18" s="53"/>
      <c r="E18" s="55" t="s">
        <v>92</v>
      </c>
      <c r="F18" s="82"/>
      <c r="G18" s="83"/>
    </row>
    <row r="19" spans="2:7" ht="24.75" customHeight="1" thickBot="1" thickTop="1">
      <c r="B19" s="47"/>
      <c r="C19" s="56"/>
      <c r="D19" s="53"/>
      <c r="E19" s="55"/>
      <c r="F19" s="82"/>
      <c r="G19" s="83"/>
    </row>
    <row r="20" spans="2:7" ht="20.25" thickBot="1" thickTop="1">
      <c r="B20" s="47"/>
      <c r="C20" s="85"/>
      <c r="D20" s="54"/>
      <c r="E20" s="52" t="s">
        <v>93</v>
      </c>
      <c r="F20" s="56"/>
      <c r="G20" s="83"/>
    </row>
    <row r="21" spans="2:7" ht="20.25" thickBot="1" thickTop="1">
      <c r="B21" s="47"/>
      <c r="C21" s="85"/>
      <c r="D21" s="54"/>
      <c r="E21" s="52" t="s">
        <v>135</v>
      </c>
      <c r="F21" s="56"/>
      <c r="G21" s="83"/>
    </row>
    <row r="22" spans="2:7" ht="20.25" thickBot="1" thickTop="1">
      <c r="B22" s="47"/>
      <c r="C22" s="85"/>
      <c r="D22" s="53"/>
      <c r="E22" s="52"/>
      <c r="F22" s="56"/>
      <c r="G22" s="83"/>
    </row>
    <row r="23" spans="2:7" ht="14.25" thickBot="1" thickTop="1">
      <c r="B23" s="47"/>
      <c r="C23" s="56"/>
      <c r="D23" s="56"/>
      <c r="E23" s="57"/>
      <c r="F23" s="56"/>
      <c r="G23" s="83"/>
    </row>
    <row r="24" spans="2:7" ht="14.25" thickBot="1" thickTop="1">
      <c r="B24" s="47"/>
      <c r="C24" s="58"/>
      <c r="D24" s="58"/>
      <c r="E24" s="58"/>
      <c r="F24" s="58"/>
      <c r="G24" s="83"/>
    </row>
    <row r="25" spans="2:7" ht="4.5" customHeight="1" thickTop="1">
      <c r="B25" s="47"/>
      <c r="C25" s="48" t="s">
        <v>94</v>
      </c>
      <c r="D25" s="48"/>
      <c r="E25" s="48"/>
      <c r="F25" s="48"/>
      <c r="G25" s="83"/>
    </row>
    <row r="26" s="56" customFormat="1" ht="12.75" customHeight="1">
      <c r="C26" s="59" t="s">
        <v>140</v>
      </c>
    </row>
    <row r="27" spans="1:9" ht="26.25" customHeight="1">
      <c r="A27" s="56"/>
      <c r="B27" s="56"/>
      <c r="C27" s="153" t="s">
        <v>150</v>
      </c>
      <c r="D27" s="154"/>
      <c r="E27" s="154"/>
      <c r="F27" s="154"/>
      <c r="G27" s="56"/>
      <c r="H27" s="56"/>
      <c r="I27" s="56"/>
    </row>
    <row r="28" spans="1:9" ht="12.75">
      <c r="A28" s="56"/>
      <c r="B28" s="56"/>
      <c r="C28" s="56"/>
      <c r="D28" s="56"/>
      <c r="E28" s="56"/>
      <c r="F28" s="127" t="s">
        <v>142</v>
      </c>
      <c r="G28" s="56"/>
      <c r="H28" s="56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</sheetData>
  <sheetProtection/>
  <mergeCells count="4">
    <mergeCell ref="C27:F27"/>
    <mergeCell ref="C5:F5"/>
    <mergeCell ref="D6:E6"/>
    <mergeCell ref="D7:E7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8.7109375" style="3" customWidth="1"/>
    <col min="2" max="2" width="7.421875" style="3" customWidth="1"/>
    <col min="3" max="3" width="7.28125" style="3" customWidth="1"/>
    <col min="4" max="4" width="7.00390625" style="3" customWidth="1"/>
    <col min="5" max="6" width="7.28125" style="3" customWidth="1"/>
    <col min="7" max="10" width="6.7109375" style="3" customWidth="1"/>
    <col min="11" max="12" width="7.28125" style="3" customWidth="1"/>
    <col min="13" max="16" width="6.7109375" style="3" customWidth="1"/>
    <col min="17" max="16384" width="9.140625" style="3" customWidth="1"/>
  </cols>
  <sheetData>
    <row r="1" spans="1:16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ht="15.75">
      <c r="A2" s="171" t="s">
        <v>149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0"/>
      <c r="R2" s="10"/>
    </row>
    <row r="3" spans="1:18" ht="15.75">
      <c r="A3" s="171" t="s">
        <v>143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1"/>
      <c r="R3" s="11"/>
    </row>
    <row r="5" spans="1:18" ht="18.75">
      <c r="A5" s="170" t="s">
        <v>30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2"/>
      <c r="R5" s="12"/>
    </row>
    <row r="6" ht="6.75" customHeight="1" thickBot="1"/>
    <row r="7" spans="1:16" ht="13.5" thickTop="1">
      <c r="A7" s="27" t="s">
        <v>1</v>
      </c>
      <c r="B7" s="172" t="s">
        <v>21</v>
      </c>
      <c r="C7" s="172"/>
      <c r="D7" s="172"/>
      <c r="E7" s="159" t="s">
        <v>24</v>
      </c>
      <c r="F7" s="160"/>
      <c r="G7" s="161"/>
      <c r="H7" s="159" t="s">
        <v>26</v>
      </c>
      <c r="I7" s="160"/>
      <c r="J7" s="161"/>
      <c r="K7" s="159" t="s">
        <v>28</v>
      </c>
      <c r="L7" s="160"/>
      <c r="M7" s="161"/>
      <c r="N7" s="172" t="s">
        <v>37</v>
      </c>
      <c r="O7" s="172"/>
      <c r="P7" s="173"/>
    </row>
    <row r="8" spans="1:16" ht="25.5" customHeight="1">
      <c r="A8" s="28"/>
      <c r="B8" s="163" t="s">
        <v>22</v>
      </c>
      <c r="C8" s="163"/>
      <c r="D8" s="163"/>
      <c r="E8" s="166" t="s">
        <v>109</v>
      </c>
      <c r="F8" s="167"/>
      <c r="G8" s="168"/>
      <c r="H8" s="165" t="s">
        <v>25</v>
      </c>
      <c r="I8" s="165"/>
      <c r="J8" s="165"/>
      <c r="K8" s="165" t="s">
        <v>27</v>
      </c>
      <c r="L8" s="165"/>
      <c r="M8" s="165"/>
      <c r="N8" s="163" t="s">
        <v>29</v>
      </c>
      <c r="O8" s="163"/>
      <c r="P8" s="164"/>
    </row>
    <row r="9" spans="1:16" ht="25.5">
      <c r="A9" s="102"/>
      <c r="B9" s="99" t="s">
        <v>18</v>
      </c>
      <c r="C9" s="99" t="s">
        <v>19</v>
      </c>
      <c r="D9" s="6" t="s">
        <v>20</v>
      </c>
      <c r="E9" s="99" t="s">
        <v>18</v>
      </c>
      <c r="F9" s="99" t="s">
        <v>19</v>
      </c>
      <c r="G9" s="6" t="s">
        <v>20</v>
      </c>
      <c r="H9" s="99" t="s">
        <v>18</v>
      </c>
      <c r="I9" s="99" t="s">
        <v>19</v>
      </c>
      <c r="J9" s="6" t="s">
        <v>20</v>
      </c>
      <c r="K9" s="99" t="s">
        <v>18</v>
      </c>
      <c r="L9" s="99" t="s">
        <v>19</v>
      </c>
      <c r="M9" s="6" t="s">
        <v>20</v>
      </c>
      <c r="N9" s="99" t="s">
        <v>18</v>
      </c>
      <c r="O9" s="99" t="s">
        <v>19</v>
      </c>
      <c r="P9" s="24" t="s">
        <v>20</v>
      </c>
    </row>
    <row r="10" spans="1:16" ht="13.5" customHeight="1">
      <c r="A10" s="29" t="s">
        <v>2</v>
      </c>
      <c r="B10" s="4">
        <v>2880</v>
      </c>
      <c r="C10" s="128">
        <v>1670</v>
      </c>
      <c r="D10" s="5">
        <f>C10/B10</f>
        <v>0.5798611111111112</v>
      </c>
      <c r="E10" s="7">
        <v>2675</v>
      </c>
      <c r="F10" s="128">
        <v>1612</v>
      </c>
      <c r="G10" s="100">
        <f>F10/E10</f>
        <v>0.6026168224299066</v>
      </c>
      <c r="H10" s="7">
        <v>195</v>
      </c>
      <c r="I10" s="128">
        <v>92</v>
      </c>
      <c r="J10" s="100">
        <f>I10/H10</f>
        <v>0.4717948717948718</v>
      </c>
      <c r="K10" s="4">
        <v>1420</v>
      </c>
      <c r="L10" s="128">
        <v>843</v>
      </c>
      <c r="M10" s="5">
        <f>L10/K10</f>
        <v>0.5936619718309859</v>
      </c>
      <c r="N10" s="4">
        <v>190</v>
      </c>
      <c r="O10" s="128">
        <v>115</v>
      </c>
      <c r="P10" s="16">
        <f>O10/N10</f>
        <v>0.6052631578947368</v>
      </c>
    </row>
    <row r="11" spans="1:16" ht="13.5" customHeight="1">
      <c r="A11" s="29" t="s">
        <v>3</v>
      </c>
      <c r="B11" s="4">
        <v>14000</v>
      </c>
      <c r="C11" s="128">
        <v>8148</v>
      </c>
      <c r="D11" s="5">
        <f aca="true" t="shared" si="0" ref="D11:D27">C11/B11</f>
        <v>0.582</v>
      </c>
      <c r="E11" s="7">
        <v>12600</v>
      </c>
      <c r="F11" s="128">
        <v>7383</v>
      </c>
      <c r="G11" s="100">
        <f aca="true" t="shared" si="1" ref="G11:G25">F11/E11</f>
        <v>0.585952380952381</v>
      </c>
      <c r="H11" s="7">
        <v>840</v>
      </c>
      <c r="I11" s="128">
        <v>448</v>
      </c>
      <c r="J11" s="100">
        <f aca="true" t="shared" si="2" ref="J11:J27">I11/H11</f>
        <v>0.5333333333333333</v>
      </c>
      <c r="K11" s="4">
        <v>7280</v>
      </c>
      <c r="L11" s="128">
        <v>4419</v>
      </c>
      <c r="M11" s="5">
        <f>L11/K11</f>
        <v>0.6070054945054945</v>
      </c>
      <c r="N11" s="4">
        <v>525</v>
      </c>
      <c r="O11" s="128">
        <v>283</v>
      </c>
      <c r="P11" s="16">
        <f aca="true" t="shared" si="3" ref="P11:P27">O11/N11</f>
        <v>0.539047619047619</v>
      </c>
    </row>
    <row r="12" spans="1:16" ht="13.5" customHeight="1">
      <c r="A12" s="29" t="s">
        <v>4</v>
      </c>
      <c r="B12" s="4">
        <v>13700</v>
      </c>
      <c r="C12" s="128">
        <v>9547</v>
      </c>
      <c r="D12" s="5">
        <f t="shared" si="0"/>
        <v>0.6968613138686132</v>
      </c>
      <c r="E12" s="7">
        <v>13015</v>
      </c>
      <c r="F12" s="128">
        <v>8873</v>
      </c>
      <c r="G12" s="100">
        <f t="shared" si="1"/>
        <v>0.6817518248175183</v>
      </c>
      <c r="H12" s="7">
        <v>1054</v>
      </c>
      <c r="I12" s="128">
        <v>624</v>
      </c>
      <c r="J12" s="100">
        <f t="shared" si="2"/>
        <v>0.5920303605313093</v>
      </c>
      <c r="K12" s="4">
        <v>7124</v>
      </c>
      <c r="L12" s="128">
        <v>5158</v>
      </c>
      <c r="M12" s="5">
        <f aca="true" t="shared" si="4" ref="M12:M27">L12/K12</f>
        <v>0.7240314430095453</v>
      </c>
      <c r="N12" s="4">
        <v>753</v>
      </c>
      <c r="O12" s="128">
        <v>442</v>
      </c>
      <c r="P12" s="16">
        <f t="shared" si="3"/>
        <v>0.5869853917662683</v>
      </c>
    </row>
    <row r="13" spans="1:16" ht="13.5" customHeight="1">
      <c r="A13" s="29" t="s">
        <v>5</v>
      </c>
      <c r="B13" s="4">
        <v>5600</v>
      </c>
      <c r="C13" s="128">
        <v>3217</v>
      </c>
      <c r="D13" s="5">
        <f t="shared" si="0"/>
        <v>0.5744642857142858</v>
      </c>
      <c r="E13" s="7">
        <v>5125</v>
      </c>
      <c r="F13" s="128">
        <v>3042</v>
      </c>
      <c r="G13" s="100">
        <f t="shared" si="1"/>
        <v>0.5935609756097561</v>
      </c>
      <c r="H13" s="7">
        <v>300</v>
      </c>
      <c r="I13" s="128">
        <v>160</v>
      </c>
      <c r="J13" s="100">
        <f t="shared" si="2"/>
        <v>0.5333333333333333</v>
      </c>
      <c r="K13" s="4">
        <v>3136</v>
      </c>
      <c r="L13" s="128">
        <v>2354</v>
      </c>
      <c r="M13" s="5">
        <f t="shared" si="4"/>
        <v>0.7506377551020408</v>
      </c>
      <c r="N13" s="4">
        <v>300</v>
      </c>
      <c r="O13" s="128">
        <v>197</v>
      </c>
      <c r="P13" s="16">
        <f t="shared" si="3"/>
        <v>0.6566666666666666</v>
      </c>
    </row>
    <row r="14" spans="1:16" ht="13.5" customHeight="1">
      <c r="A14" s="29" t="s">
        <v>6</v>
      </c>
      <c r="B14" s="4">
        <v>2950</v>
      </c>
      <c r="C14" s="128">
        <v>1825</v>
      </c>
      <c r="D14" s="5">
        <f t="shared" si="0"/>
        <v>0.6186440677966102</v>
      </c>
      <c r="E14" s="7">
        <v>2626</v>
      </c>
      <c r="F14" s="128">
        <v>1673</v>
      </c>
      <c r="G14" s="100">
        <f t="shared" si="1"/>
        <v>0.6370906321401371</v>
      </c>
      <c r="H14" s="7">
        <v>253</v>
      </c>
      <c r="I14" s="128">
        <v>199</v>
      </c>
      <c r="J14" s="100">
        <f t="shared" si="2"/>
        <v>0.7865612648221344</v>
      </c>
      <c r="K14" s="4">
        <v>1888</v>
      </c>
      <c r="L14" s="128">
        <v>1126</v>
      </c>
      <c r="M14" s="5">
        <f t="shared" si="4"/>
        <v>0.5963983050847458</v>
      </c>
      <c r="N14" s="4">
        <v>207</v>
      </c>
      <c r="O14" s="128">
        <v>137</v>
      </c>
      <c r="P14" s="16">
        <f t="shared" si="3"/>
        <v>0.6618357487922706</v>
      </c>
    </row>
    <row r="15" spans="1:16" ht="13.5" customHeight="1">
      <c r="A15" s="29" t="s">
        <v>7</v>
      </c>
      <c r="B15" s="4">
        <v>12385</v>
      </c>
      <c r="C15" s="128">
        <v>7023</v>
      </c>
      <c r="D15" s="5">
        <f t="shared" si="0"/>
        <v>0.5670569236980219</v>
      </c>
      <c r="E15" s="7">
        <v>11766</v>
      </c>
      <c r="F15" s="128">
        <v>6746</v>
      </c>
      <c r="G15" s="100">
        <f t="shared" si="1"/>
        <v>0.5733469318374979</v>
      </c>
      <c r="H15" s="7">
        <v>673</v>
      </c>
      <c r="I15" s="128">
        <v>444</v>
      </c>
      <c r="J15" s="100">
        <f t="shared" si="2"/>
        <v>0.6597325408618128</v>
      </c>
      <c r="K15" s="4">
        <v>8546</v>
      </c>
      <c r="L15" s="128">
        <v>5064</v>
      </c>
      <c r="M15" s="5">
        <f t="shared" si="4"/>
        <v>0.5925579218347765</v>
      </c>
      <c r="N15" s="4">
        <v>867</v>
      </c>
      <c r="O15" s="128">
        <v>444</v>
      </c>
      <c r="P15" s="16">
        <f t="shared" si="3"/>
        <v>0.5121107266435986</v>
      </c>
    </row>
    <row r="16" spans="1:16" ht="13.5" customHeight="1">
      <c r="A16" s="29" t="s">
        <v>8</v>
      </c>
      <c r="B16" s="4">
        <v>4800</v>
      </c>
      <c r="C16" s="128">
        <v>2544</v>
      </c>
      <c r="D16" s="5">
        <f t="shared" si="0"/>
        <v>0.53</v>
      </c>
      <c r="E16" s="7">
        <v>4000</v>
      </c>
      <c r="F16" s="128">
        <v>2375</v>
      </c>
      <c r="G16" s="100">
        <f t="shared" si="1"/>
        <v>0.59375</v>
      </c>
      <c r="H16" s="7">
        <v>390</v>
      </c>
      <c r="I16" s="128">
        <v>206</v>
      </c>
      <c r="J16" s="100">
        <f t="shared" si="2"/>
        <v>0.5282051282051282</v>
      </c>
      <c r="K16" s="4">
        <v>2700</v>
      </c>
      <c r="L16" s="128">
        <v>1617</v>
      </c>
      <c r="M16" s="5">
        <f t="shared" si="4"/>
        <v>0.5988888888888889</v>
      </c>
      <c r="N16" s="4">
        <v>370</v>
      </c>
      <c r="O16" s="128">
        <v>189</v>
      </c>
      <c r="P16" s="16">
        <f t="shared" si="3"/>
        <v>0.5108108108108108</v>
      </c>
    </row>
    <row r="17" spans="1:16" ht="13.5" customHeight="1">
      <c r="A17" s="29" t="s">
        <v>9</v>
      </c>
      <c r="B17" s="4">
        <v>6000</v>
      </c>
      <c r="C17" s="128">
        <v>3432</v>
      </c>
      <c r="D17" s="5">
        <f t="shared" si="0"/>
        <v>0.572</v>
      </c>
      <c r="E17" s="7">
        <v>5500</v>
      </c>
      <c r="F17" s="128">
        <v>3301</v>
      </c>
      <c r="G17" s="100">
        <f t="shared" si="1"/>
        <v>0.6001818181818181</v>
      </c>
      <c r="H17" s="7">
        <v>400</v>
      </c>
      <c r="I17" s="128">
        <v>216</v>
      </c>
      <c r="J17" s="100">
        <f t="shared" si="2"/>
        <v>0.54</v>
      </c>
      <c r="K17" s="4">
        <v>3900</v>
      </c>
      <c r="L17" s="128">
        <v>2688</v>
      </c>
      <c r="M17" s="5">
        <f t="shared" si="4"/>
        <v>0.6892307692307692</v>
      </c>
      <c r="N17" s="4">
        <v>400</v>
      </c>
      <c r="O17" s="128">
        <v>227</v>
      </c>
      <c r="P17" s="16">
        <f t="shared" si="3"/>
        <v>0.5675</v>
      </c>
    </row>
    <row r="18" spans="1:16" ht="13.5" customHeight="1">
      <c r="A18" s="29" t="s">
        <v>10</v>
      </c>
      <c r="B18" s="4">
        <v>7000</v>
      </c>
      <c r="C18" s="128">
        <v>3586</v>
      </c>
      <c r="D18" s="5">
        <f t="shared" si="0"/>
        <v>0.5122857142857142</v>
      </c>
      <c r="E18" s="7">
        <v>6300</v>
      </c>
      <c r="F18" s="128">
        <v>3269</v>
      </c>
      <c r="G18" s="100">
        <f t="shared" si="1"/>
        <v>0.5188888888888888</v>
      </c>
      <c r="H18" s="7">
        <v>450</v>
      </c>
      <c r="I18" s="128">
        <v>209</v>
      </c>
      <c r="J18" s="100">
        <f t="shared" si="2"/>
        <v>0.46444444444444444</v>
      </c>
      <c r="K18" s="4">
        <v>3000</v>
      </c>
      <c r="L18" s="128">
        <v>1705</v>
      </c>
      <c r="M18" s="5">
        <f t="shared" si="4"/>
        <v>0.5683333333333334</v>
      </c>
      <c r="N18" s="4">
        <v>350</v>
      </c>
      <c r="O18" s="128">
        <v>207</v>
      </c>
      <c r="P18" s="16">
        <f t="shared" si="3"/>
        <v>0.5914285714285714</v>
      </c>
    </row>
    <row r="19" spans="1:16" ht="13.5" customHeight="1">
      <c r="A19" s="29" t="s">
        <v>11</v>
      </c>
      <c r="B19" s="4">
        <v>21000</v>
      </c>
      <c r="C19" s="128">
        <v>12939</v>
      </c>
      <c r="D19" s="5">
        <f t="shared" si="0"/>
        <v>0.6161428571428571</v>
      </c>
      <c r="E19" s="7">
        <v>19221</v>
      </c>
      <c r="F19" s="128">
        <v>11911</v>
      </c>
      <c r="G19" s="100">
        <f t="shared" si="1"/>
        <v>0.6196868008948546</v>
      </c>
      <c r="H19" s="7">
        <v>1670</v>
      </c>
      <c r="I19" s="128">
        <v>1018</v>
      </c>
      <c r="J19" s="100">
        <f t="shared" si="2"/>
        <v>0.6095808383233533</v>
      </c>
      <c r="K19" s="4">
        <v>9368</v>
      </c>
      <c r="L19" s="128">
        <v>5855</v>
      </c>
      <c r="M19" s="5">
        <f t="shared" si="4"/>
        <v>0.625</v>
      </c>
      <c r="N19" s="4">
        <v>693</v>
      </c>
      <c r="O19" s="128">
        <v>455</v>
      </c>
      <c r="P19" s="16">
        <f t="shared" si="3"/>
        <v>0.6565656565656566</v>
      </c>
    </row>
    <row r="20" spans="1:16" ht="13.5" customHeight="1">
      <c r="A20" s="29" t="s">
        <v>136</v>
      </c>
      <c r="B20" s="4">
        <v>10000</v>
      </c>
      <c r="C20" s="128">
        <v>5615</v>
      </c>
      <c r="D20" s="5">
        <f t="shared" si="0"/>
        <v>0.5615</v>
      </c>
      <c r="E20" s="7">
        <v>9000</v>
      </c>
      <c r="F20" s="128">
        <v>5116</v>
      </c>
      <c r="G20" s="100">
        <f t="shared" si="1"/>
        <v>0.5684444444444444</v>
      </c>
      <c r="H20" s="7">
        <v>420</v>
      </c>
      <c r="I20" s="128">
        <v>243</v>
      </c>
      <c r="J20" s="100">
        <f t="shared" si="2"/>
        <v>0.5785714285714286</v>
      </c>
      <c r="K20" s="4">
        <v>6200</v>
      </c>
      <c r="L20" s="128">
        <v>3493</v>
      </c>
      <c r="M20" s="5">
        <f t="shared" si="4"/>
        <v>0.5633870967741935</v>
      </c>
      <c r="N20" s="4">
        <v>500</v>
      </c>
      <c r="O20" s="128">
        <v>247</v>
      </c>
      <c r="P20" s="16">
        <f t="shared" si="3"/>
        <v>0.494</v>
      </c>
    </row>
    <row r="21" spans="1:16" ht="13.5" customHeight="1">
      <c r="A21" s="29" t="s">
        <v>12</v>
      </c>
      <c r="B21" s="4">
        <v>17573</v>
      </c>
      <c r="C21" s="128">
        <v>10512</v>
      </c>
      <c r="D21" s="5">
        <f t="shared" si="0"/>
        <v>0.5981904057360724</v>
      </c>
      <c r="E21" s="7">
        <v>16685</v>
      </c>
      <c r="F21" s="128">
        <v>9724</v>
      </c>
      <c r="G21" s="100">
        <f t="shared" si="1"/>
        <v>0.5827989211866946</v>
      </c>
      <c r="H21" s="7">
        <v>1186</v>
      </c>
      <c r="I21" s="128">
        <v>741</v>
      </c>
      <c r="J21" s="100">
        <f t="shared" si="2"/>
        <v>0.6247892074198989</v>
      </c>
      <c r="K21" s="4">
        <v>11305</v>
      </c>
      <c r="L21" s="128">
        <v>6818</v>
      </c>
      <c r="M21" s="5">
        <f t="shared" si="4"/>
        <v>0.6030959752321982</v>
      </c>
      <c r="N21" s="4">
        <v>831</v>
      </c>
      <c r="O21" s="128">
        <v>468</v>
      </c>
      <c r="P21" s="16">
        <f t="shared" si="3"/>
        <v>0.5631768953068592</v>
      </c>
    </row>
    <row r="22" spans="1:16" ht="13.5" customHeight="1">
      <c r="A22" s="29" t="s">
        <v>13</v>
      </c>
      <c r="B22" s="4">
        <v>12000</v>
      </c>
      <c r="C22" s="128">
        <v>6236</v>
      </c>
      <c r="D22" s="5">
        <f t="shared" si="0"/>
        <v>0.5196666666666667</v>
      </c>
      <c r="E22" s="7">
        <v>11500</v>
      </c>
      <c r="F22" s="128">
        <v>5923</v>
      </c>
      <c r="G22" s="100">
        <f t="shared" si="1"/>
        <v>0.5150434782608696</v>
      </c>
      <c r="H22" s="7">
        <v>600</v>
      </c>
      <c r="I22" s="128">
        <v>358</v>
      </c>
      <c r="J22" s="100">
        <f t="shared" si="2"/>
        <v>0.5966666666666667</v>
      </c>
      <c r="K22" s="4">
        <v>7000</v>
      </c>
      <c r="L22" s="128">
        <v>5547</v>
      </c>
      <c r="M22" s="5">
        <f t="shared" si="4"/>
        <v>0.7924285714285715</v>
      </c>
      <c r="N22" s="4">
        <v>750</v>
      </c>
      <c r="O22" s="128">
        <v>338</v>
      </c>
      <c r="P22" s="16">
        <f t="shared" si="3"/>
        <v>0.45066666666666666</v>
      </c>
    </row>
    <row r="23" spans="1:16" ht="13.5" customHeight="1">
      <c r="A23" s="29" t="s">
        <v>14</v>
      </c>
      <c r="B23" s="4">
        <v>5200</v>
      </c>
      <c r="C23" s="128">
        <v>3333</v>
      </c>
      <c r="D23" s="5">
        <f t="shared" si="0"/>
        <v>0.6409615384615385</v>
      </c>
      <c r="E23" s="7">
        <v>4900</v>
      </c>
      <c r="F23" s="128">
        <v>3169</v>
      </c>
      <c r="G23" s="100">
        <f t="shared" si="1"/>
        <v>0.646734693877551</v>
      </c>
      <c r="H23" s="7">
        <v>350</v>
      </c>
      <c r="I23" s="128">
        <v>211</v>
      </c>
      <c r="J23" s="100">
        <f t="shared" si="2"/>
        <v>0.6028571428571429</v>
      </c>
      <c r="K23" s="4">
        <v>3700</v>
      </c>
      <c r="L23" s="128">
        <v>2518</v>
      </c>
      <c r="M23" s="5">
        <f t="shared" si="4"/>
        <v>0.6805405405405406</v>
      </c>
      <c r="N23" s="4">
        <v>420</v>
      </c>
      <c r="O23" s="128">
        <v>214</v>
      </c>
      <c r="P23" s="16">
        <f t="shared" si="3"/>
        <v>0.5095238095238095</v>
      </c>
    </row>
    <row r="24" spans="1:16" ht="13.5" customHeight="1">
      <c r="A24" s="29" t="s">
        <v>15</v>
      </c>
      <c r="B24" s="4">
        <v>7000</v>
      </c>
      <c r="C24" s="128">
        <v>4497</v>
      </c>
      <c r="D24" s="5">
        <f t="shared" si="0"/>
        <v>0.6424285714285715</v>
      </c>
      <c r="E24" s="7">
        <v>5250</v>
      </c>
      <c r="F24" s="128">
        <v>4111</v>
      </c>
      <c r="G24" s="100">
        <f t="shared" si="1"/>
        <v>0.783047619047619</v>
      </c>
      <c r="H24" s="7">
        <v>560</v>
      </c>
      <c r="I24" s="128">
        <v>465</v>
      </c>
      <c r="J24" s="100">
        <f t="shared" si="2"/>
        <v>0.8303571428571429</v>
      </c>
      <c r="K24" s="4">
        <v>3150</v>
      </c>
      <c r="L24" s="128">
        <v>2647</v>
      </c>
      <c r="M24" s="5">
        <f t="shared" si="4"/>
        <v>0.8403174603174604</v>
      </c>
      <c r="N24" s="4">
        <v>560</v>
      </c>
      <c r="O24" s="128">
        <v>316</v>
      </c>
      <c r="P24" s="16">
        <f t="shared" si="3"/>
        <v>0.5642857142857143</v>
      </c>
    </row>
    <row r="25" spans="1:16" ht="13.5" customHeight="1">
      <c r="A25" s="29" t="s">
        <v>141</v>
      </c>
      <c r="B25" s="4">
        <v>10606</v>
      </c>
      <c r="C25" s="128">
        <v>6003</v>
      </c>
      <c r="D25" s="5">
        <f t="shared" si="0"/>
        <v>0.5660003771450123</v>
      </c>
      <c r="E25" s="7">
        <v>10197</v>
      </c>
      <c r="F25" s="128">
        <v>5793</v>
      </c>
      <c r="G25" s="100">
        <f t="shared" si="1"/>
        <v>0.5681082671373934</v>
      </c>
      <c r="H25" s="7">
        <v>686</v>
      </c>
      <c r="I25" s="128">
        <v>337</v>
      </c>
      <c r="J25" s="100">
        <f t="shared" si="2"/>
        <v>0.4912536443148688</v>
      </c>
      <c r="K25" s="4">
        <v>7450</v>
      </c>
      <c r="L25" s="128">
        <v>4390</v>
      </c>
      <c r="M25" s="5">
        <f t="shared" si="4"/>
        <v>0.5892617449664429</v>
      </c>
      <c r="N25" s="4">
        <v>525</v>
      </c>
      <c r="O25" s="128">
        <v>300</v>
      </c>
      <c r="P25" s="16">
        <f t="shared" si="3"/>
        <v>0.5714285714285714</v>
      </c>
    </row>
    <row r="26" spans="1:16" ht="12.75">
      <c r="A26" s="29" t="s">
        <v>16</v>
      </c>
      <c r="B26" s="4" t="s">
        <v>23</v>
      </c>
      <c r="C26" s="4">
        <v>1467</v>
      </c>
      <c r="D26" s="5" t="s">
        <v>23</v>
      </c>
      <c r="E26" s="7" t="s">
        <v>23</v>
      </c>
      <c r="F26" s="7">
        <v>1346</v>
      </c>
      <c r="G26" s="100" t="s">
        <v>23</v>
      </c>
      <c r="H26" s="7" t="s">
        <v>23</v>
      </c>
      <c r="I26" s="7">
        <v>21</v>
      </c>
      <c r="J26" s="100" t="s">
        <v>23</v>
      </c>
      <c r="K26" s="4" t="s">
        <v>23</v>
      </c>
      <c r="L26" s="4">
        <v>632</v>
      </c>
      <c r="M26" s="5" t="s">
        <v>23</v>
      </c>
      <c r="N26" s="4" t="s">
        <v>23</v>
      </c>
      <c r="O26" s="4">
        <v>76</v>
      </c>
      <c r="P26" s="16" t="s">
        <v>23</v>
      </c>
    </row>
    <row r="27" spans="1:16" ht="13.5" thickBot="1">
      <c r="A27" s="30" t="s">
        <v>17</v>
      </c>
      <c r="B27" s="17">
        <f>SUM(B10:B26)</f>
        <v>152694</v>
      </c>
      <c r="C27" s="17">
        <v>87826</v>
      </c>
      <c r="D27" s="25">
        <f t="shared" si="0"/>
        <v>0.5751764967844185</v>
      </c>
      <c r="E27" s="17">
        <f>SUM(E10:E26)</f>
        <v>140360</v>
      </c>
      <c r="F27" s="17">
        <v>81752</v>
      </c>
      <c r="G27" s="105">
        <f>F27/E27</f>
        <v>0.5824451410658307</v>
      </c>
      <c r="H27" s="17">
        <f>SUM(H10:H26)</f>
        <v>10027</v>
      </c>
      <c r="I27" s="17">
        <v>5806</v>
      </c>
      <c r="J27" s="105">
        <f t="shared" si="2"/>
        <v>0.5790366011768225</v>
      </c>
      <c r="K27" s="17">
        <f>SUM(K10:K26)</f>
        <v>87167</v>
      </c>
      <c r="L27" s="17">
        <v>53727</v>
      </c>
      <c r="M27" s="25">
        <f t="shared" si="4"/>
        <v>0.6163685798524671</v>
      </c>
      <c r="N27" s="17">
        <f>SUM(N10:N26)</f>
        <v>8241</v>
      </c>
      <c r="O27" s="17">
        <v>4413</v>
      </c>
      <c r="P27" s="18">
        <f t="shared" si="3"/>
        <v>0.535493265380415</v>
      </c>
    </row>
    <row r="28" spans="1:17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 t="s">
        <v>151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 customHeight="1">
      <c r="A30" s="162" t="s">
        <v>32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9"/>
    </row>
    <row r="31" spans="1:17" ht="12.75" customHeight="1">
      <c r="A31" s="162" t="s">
        <v>152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9"/>
    </row>
    <row r="32" spans="1:17" ht="12.75">
      <c r="A32" s="169" t="s">
        <v>153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20"/>
    </row>
  </sheetData>
  <sheetProtection/>
  <mergeCells count="17">
    <mergeCell ref="A32:P32"/>
    <mergeCell ref="A1:P1"/>
    <mergeCell ref="A2:P2"/>
    <mergeCell ref="A3:P3"/>
    <mergeCell ref="K7:M7"/>
    <mergeCell ref="N7:P7"/>
    <mergeCell ref="B7:D7"/>
    <mergeCell ref="H7:J7"/>
    <mergeCell ref="A5:P5"/>
    <mergeCell ref="K8:M8"/>
    <mergeCell ref="E7:G7"/>
    <mergeCell ref="A31:P31"/>
    <mergeCell ref="N8:P8"/>
    <mergeCell ref="B8:D8"/>
    <mergeCell ref="H8:J8"/>
    <mergeCell ref="A30:P30"/>
    <mergeCell ref="E8:G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28" sqref="A28:P32"/>
    </sheetView>
  </sheetViews>
  <sheetFormatPr defaultColWidth="9.140625" defaultRowHeight="12.75"/>
  <cols>
    <col min="1" max="1" width="21.8515625" style="3" customWidth="1"/>
    <col min="2" max="2" width="10.140625" style="3" customWidth="1"/>
    <col min="3" max="4" width="7.421875" style="3" customWidth="1"/>
    <col min="5" max="5" width="11.00390625" style="3" customWidth="1"/>
    <col min="6" max="6" width="7.7109375" style="3" customWidth="1"/>
    <col min="7" max="7" width="10.8515625" style="3" customWidth="1"/>
    <col min="8" max="8" width="6.8515625" style="3" customWidth="1"/>
    <col min="9" max="9" width="9.57421875" style="3" customWidth="1"/>
    <col min="10" max="10" width="7.00390625" style="3" customWidth="1"/>
    <col min="11" max="11" width="8.140625" style="3" customWidth="1"/>
    <col min="12" max="12" width="6.8515625" style="3" customWidth="1"/>
    <col min="13" max="16384" width="9.140625" style="3" customWidth="1"/>
  </cols>
  <sheetData>
    <row r="1" spans="1:12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6" ht="15.75">
      <c r="A2" s="171" t="str">
        <f>'1. Plan and Actual'!A2</f>
        <v>OSCCAR Summary by WDB Area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33"/>
      <c r="N2" s="133"/>
      <c r="O2" s="133"/>
      <c r="P2" s="133"/>
    </row>
    <row r="3" spans="1:16" ht="15.75">
      <c r="A3" s="171" t="str">
        <f>'1. Plan and Actual'!A3</f>
        <v>FY17 Quarter Ending December 31, 2016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33"/>
      <c r="N3" s="133"/>
      <c r="O3" s="133"/>
      <c r="P3" s="133"/>
    </row>
    <row r="5" spans="1:13" ht="18.75">
      <c r="A5" s="170" t="s">
        <v>40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2"/>
    </row>
    <row r="6" ht="6.75" customHeight="1" thickBot="1"/>
    <row r="7" spans="1:12" ht="13.5" thickTop="1">
      <c r="A7" s="180" t="s">
        <v>1</v>
      </c>
      <c r="B7" s="172" t="s">
        <v>21</v>
      </c>
      <c r="C7" s="172" t="s">
        <v>24</v>
      </c>
      <c r="D7" s="172"/>
      <c r="E7" s="174" t="s">
        <v>41</v>
      </c>
      <c r="F7" s="174"/>
      <c r="G7" s="174"/>
      <c r="H7" s="174"/>
      <c r="I7" s="174"/>
      <c r="J7" s="174"/>
      <c r="K7" s="174"/>
      <c r="L7" s="175"/>
    </row>
    <row r="8" spans="1:12" ht="12.75">
      <c r="A8" s="181"/>
      <c r="B8" s="178"/>
      <c r="C8" s="178"/>
      <c r="D8" s="178"/>
      <c r="E8" s="178" t="s">
        <v>26</v>
      </c>
      <c r="F8" s="178"/>
      <c r="G8" s="178" t="s">
        <v>28</v>
      </c>
      <c r="H8" s="178"/>
      <c r="I8" s="178" t="s">
        <v>37</v>
      </c>
      <c r="J8" s="178"/>
      <c r="K8" s="178" t="s">
        <v>39</v>
      </c>
      <c r="L8" s="179"/>
    </row>
    <row r="9" spans="1:12" s="21" customFormat="1" ht="38.25">
      <c r="A9" s="106"/>
      <c r="B9" s="6" t="s">
        <v>22</v>
      </c>
      <c r="C9" s="6" t="s">
        <v>33</v>
      </c>
      <c r="D9" s="6" t="s">
        <v>34</v>
      </c>
      <c r="E9" s="6" t="s">
        <v>35</v>
      </c>
      <c r="F9" s="6" t="s">
        <v>34</v>
      </c>
      <c r="G9" s="6" t="s">
        <v>36</v>
      </c>
      <c r="H9" s="6" t="s">
        <v>34</v>
      </c>
      <c r="I9" s="6" t="s">
        <v>38</v>
      </c>
      <c r="J9" s="6" t="s">
        <v>34</v>
      </c>
      <c r="K9" s="6" t="s">
        <v>29</v>
      </c>
      <c r="L9" s="24" t="s">
        <v>34</v>
      </c>
    </row>
    <row r="10" spans="1:12" ht="13.5" customHeight="1">
      <c r="A10" s="29" t="s">
        <v>2</v>
      </c>
      <c r="B10" s="101">
        <f>'1. Plan and Actual'!C10</f>
        <v>1670</v>
      </c>
      <c r="C10" s="128">
        <v>812</v>
      </c>
      <c r="D10" s="5">
        <f>C10/B10</f>
        <v>0.48622754491017967</v>
      </c>
      <c r="E10" s="128">
        <f>'1. Plan and Actual'!F10</f>
        <v>1612</v>
      </c>
      <c r="F10" s="5">
        <f>E10/B10</f>
        <v>0.9652694610778443</v>
      </c>
      <c r="G10" s="128">
        <f>'1. Plan and Actual'!I10</f>
        <v>92</v>
      </c>
      <c r="H10" s="5">
        <f>G10/B10</f>
        <v>0.055089820359281436</v>
      </c>
      <c r="I10" s="101">
        <f>'1. Plan and Actual'!L10</f>
        <v>843</v>
      </c>
      <c r="J10" s="5">
        <f>I10/B10</f>
        <v>0.5047904191616767</v>
      </c>
      <c r="K10" s="128">
        <f>'1. Plan and Actual'!O10</f>
        <v>115</v>
      </c>
      <c r="L10" s="16">
        <f>K10/B10</f>
        <v>0.0688622754491018</v>
      </c>
    </row>
    <row r="11" spans="1:12" ht="13.5" customHeight="1">
      <c r="A11" s="29" t="s">
        <v>3</v>
      </c>
      <c r="B11" s="101">
        <f>'1. Plan and Actual'!C11</f>
        <v>8148</v>
      </c>
      <c r="C11" s="128">
        <v>5109</v>
      </c>
      <c r="D11" s="5">
        <f aca="true" t="shared" si="0" ref="D11:D27">C11/B11</f>
        <v>0.6270250368188512</v>
      </c>
      <c r="E11" s="128">
        <f>'1. Plan and Actual'!F11</f>
        <v>7383</v>
      </c>
      <c r="F11" s="5">
        <f aca="true" t="shared" si="1" ref="F11:F27">E11/B11</f>
        <v>0.9061119293078056</v>
      </c>
      <c r="G11" s="128">
        <f>'1. Plan and Actual'!I11</f>
        <v>448</v>
      </c>
      <c r="H11" s="5">
        <f aca="true" t="shared" si="2" ref="H11:H27">G11/B11</f>
        <v>0.054982817869415807</v>
      </c>
      <c r="I11" s="101">
        <f>'1. Plan and Actual'!L11</f>
        <v>4419</v>
      </c>
      <c r="J11" s="5">
        <f aca="true" t="shared" si="3" ref="J11:J27">I11/B11</f>
        <v>0.542341678939617</v>
      </c>
      <c r="K11" s="128">
        <f>'1. Plan and Actual'!O11</f>
        <v>283</v>
      </c>
      <c r="L11" s="16">
        <f aca="true" t="shared" si="4" ref="L11:L27">K11/B11</f>
        <v>0.03473244968090329</v>
      </c>
    </row>
    <row r="12" spans="1:12" ht="13.5" customHeight="1">
      <c r="A12" s="29" t="s">
        <v>4</v>
      </c>
      <c r="B12" s="101">
        <f>'1. Plan and Actual'!C12</f>
        <v>9547</v>
      </c>
      <c r="C12" s="128">
        <v>5278</v>
      </c>
      <c r="D12" s="5">
        <f t="shared" si="0"/>
        <v>0.55284382528543</v>
      </c>
      <c r="E12" s="128">
        <f>'1. Plan and Actual'!F12</f>
        <v>8873</v>
      </c>
      <c r="F12" s="5">
        <f t="shared" si="1"/>
        <v>0.9294019063580182</v>
      </c>
      <c r="G12" s="128">
        <f>'1. Plan and Actual'!I12</f>
        <v>624</v>
      </c>
      <c r="H12" s="5">
        <f t="shared" si="2"/>
        <v>0.06536084633916414</v>
      </c>
      <c r="I12" s="101">
        <f>'1. Plan and Actual'!L12</f>
        <v>5158</v>
      </c>
      <c r="J12" s="5">
        <f t="shared" si="3"/>
        <v>0.5402744317586676</v>
      </c>
      <c r="K12" s="128">
        <f>'1. Plan and Actual'!O12</f>
        <v>442</v>
      </c>
      <c r="L12" s="16">
        <f t="shared" si="4"/>
        <v>0.04629726615690793</v>
      </c>
    </row>
    <row r="13" spans="1:12" ht="13.5" customHeight="1">
      <c r="A13" s="29" t="s">
        <v>5</v>
      </c>
      <c r="B13" s="101">
        <f>'1. Plan and Actual'!C13</f>
        <v>3217</v>
      </c>
      <c r="C13" s="128">
        <v>1542</v>
      </c>
      <c r="D13" s="5">
        <f t="shared" si="0"/>
        <v>0.4793285669878769</v>
      </c>
      <c r="E13" s="128">
        <f>'1. Plan and Actual'!F13</f>
        <v>3042</v>
      </c>
      <c r="F13" s="5">
        <f t="shared" si="1"/>
        <v>0.9456014920733603</v>
      </c>
      <c r="G13" s="128">
        <f>'1. Plan and Actual'!I13</f>
        <v>160</v>
      </c>
      <c r="H13" s="5">
        <f t="shared" si="2"/>
        <v>0.049735778675784895</v>
      </c>
      <c r="I13" s="101">
        <f>'1. Plan and Actual'!L13</f>
        <v>2354</v>
      </c>
      <c r="J13" s="5">
        <f t="shared" si="3"/>
        <v>0.7317376437674852</v>
      </c>
      <c r="K13" s="128">
        <f>'1. Plan and Actual'!O13</f>
        <v>197</v>
      </c>
      <c r="L13" s="16">
        <f t="shared" si="4"/>
        <v>0.06123717749456015</v>
      </c>
    </row>
    <row r="14" spans="1:12" ht="13.5" customHeight="1">
      <c r="A14" s="29" t="s">
        <v>6</v>
      </c>
      <c r="B14" s="101">
        <f>'1. Plan and Actual'!C14</f>
        <v>1825</v>
      </c>
      <c r="C14" s="128">
        <v>944</v>
      </c>
      <c r="D14" s="5">
        <f t="shared" si="0"/>
        <v>0.5172602739726028</v>
      </c>
      <c r="E14" s="128">
        <f>'1. Plan and Actual'!F14</f>
        <v>1673</v>
      </c>
      <c r="F14" s="5">
        <f t="shared" si="1"/>
        <v>0.9167123287671233</v>
      </c>
      <c r="G14" s="128">
        <f>'1. Plan and Actual'!I14</f>
        <v>199</v>
      </c>
      <c r="H14" s="5">
        <f t="shared" si="2"/>
        <v>0.10904109589041096</v>
      </c>
      <c r="I14" s="101">
        <f>'1. Plan and Actual'!L14</f>
        <v>1126</v>
      </c>
      <c r="J14" s="5">
        <f t="shared" si="3"/>
        <v>0.616986301369863</v>
      </c>
      <c r="K14" s="128">
        <f>'1. Plan and Actual'!O14</f>
        <v>137</v>
      </c>
      <c r="L14" s="16">
        <f t="shared" si="4"/>
        <v>0.07506849315068494</v>
      </c>
    </row>
    <row r="15" spans="1:12" ht="13.5" customHeight="1">
      <c r="A15" s="29" t="s">
        <v>7</v>
      </c>
      <c r="B15" s="101">
        <f>'1. Plan and Actual'!C15</f>
        <v>7023</v>
      </c>
      <c r="C15" s="128">
        <v>3675</v>
      </c>
      <c r="D15" s="5">
        <f t="shared" si="0"/>
        <v>0.523280649295173</v>
      </c>
      <c r="E15" s="128">
        <f>'1. Plan and Actual'!F15</f>
        <v>6746</v>
      </c>
      <c r="F15" s="5">
        <f t="shared" si="1"/>
        <v>0.9605581660259148</v>
      </c>
      <c r="G15" s="128">
        <f>'1. Plan and Actual'!I15</f>
        <v>444</v>
      </c>
      <c r="H15" s="5">
        <f t="shared" si="2"/>
        <v>0.06322084579239641</v>
      </c>
      <c r="I15" s="101">
        <f>'1. Plan and Actual'!L15</f>
        <v>5064</v>
      </c>
      <c r="J15" s="5">
        <f t="shared" si="3"/>
        <v>0.7210593763348996</v>
      </c>
      <c r="K15" s="128">
        <f>'1. Plan and Actual'!O15</f>
        <v>444</v>
      </c>
      <c r="L15" s="16">
        <f t="shared" si="4"/>
        <v>0.06322084579239641</v>
      </c>
    </row>
    <row r="16" spans="1:12" ht="13.5" customHeight="1">
      <c r="A16" s="29" t="s">
        <v>8</v>
      </c>
      <c r="B16" s="101">
        <f>'1. Plan and Actual'!C16</f>
        <v>2544</v>
      </c>
      <c r="C16" s="128">
        <v>1275</v>
      </c>
      <c r="D16" s="5">
        <f t="shared" si="0"/>
        <v>0.5011792452830188</v>
      </c>
      <c r="E16" s="128">
        <f>'1. Plan and Actual'!F16</f>
        <v>2375</v>
      </c>
      <c r="F16" s="5">
        <f t="shared" si="1"/>
        <v>0.9335691823899371</v>
      </c>
      <c r="G16" s="128">
        <f>'1. Plan and Actual'!I16</f>
        <v>206</v>
      </c>
      <c r="H16" s="5">
        <f t="shared" si="2"/>
        <v>0.0809748427672956</v>
      </c>
      <c r="I16" s="101">
        <f>'1. Plan and Actual'!L16</f>
        <v>1617</v>
      </c>
      <c r="J16" s="5">
        <f t="shared" si="3"/>
        <v>0.6356132075471698</v>
      </c>
      <c r="K16" s="128">
        <f>'1. Plan and Actual'!O16</f>
        <v>189</v>
      </c>
      <c r="L16" s="16">
        <f t="shared" si="4"/>
        <v>0.07429245283018868</v>
      </c>
    </row>
    <row r="17" spans="1:12" ht="13.5" customHeight="1">
      <c r="A17" s="29" t="s">
        <v>9</v>
      </c>
      <c r="B17" s="101">
        <f>'1. Plan and Actual'!C17</f>
        <v>3432</v>
      </c>
      <c r="C17" s="128">
        <v>1889</v>
      </c>
      <c r="D17" s="5">
        <f t="shared" si="0"/>
        <v>0.5504079254079254</v>
      </c>
      <c r="E17" s="128">
        <f>'1. Plan and Actual'!F17</f>
        <v>3301</v>
      </c>
      <c r="F17" s="5">
        <f t="shared" si="1"/>
        <v>0.9618298368298368</v>
      </c>
      <c r="G17" s="128">
        <f>'1. Plan and Actual'!I17</f>
        <v>216</v>
      </c>
      <c r="H17" s="5">
        <f t="shared" si="2"/>
        <v>0.06293706293706294</v>
      </c>
      <c r="I17" s="101">
        <f>'1. Plan and Actual'!L17</f>
        <v>2688</v>
      </c>
      <c r="J17" s="5">
        <f t="shared" si="3"/>
        <v>0.7832167832167832</v>
      </c>
      <c r="K17" s="128">
        <f>'1. Plan and Actual'!O17</f>
        <v>227</v>
      </c>
      <c r="L17" s="16">
        <f t="shared" si="4"/>
        <v>0.06614219114219114</v>
      </c>
    </row>
    <row r="18" spans="1:12" ht="13.5" customHeight="1">
      <c r="A18" s="29" t="s">
        <v>10</v>
      </c>
      <c r="B18" s="101">
        <f>'1. Plan and Actual'!C18</f>
        <v>3586</v>
      </c>
      <c r="C18" s="128">
        <v>1162</v>
      </c>
      <c r="D18" s="5">
        <f t="shared" si="0"/>
        <v>0.32403792526491915</v>
      </c>
      <c r="E18" s="128">
        <f>'1. Plan and Actual'!F18</f>
        <v>3269</v>
      </c>
      <c r="F18" s="5">
        <f t="shared" si="1"/>
        <v>0.9116006692693809</v>
      </c>
      <c r="G18" s="128">
        <f>'1. Plan and Actual'!I18</f>
        <v>209</v>
      </c>
      <c r="H18" s="5">
        <f t="shared" si="2"/>
        <v>0.05828220858895705</v>
      </c>
      <c r="I18" s="101">
        <f>'1. Plan and Actual'!L18</f>
        <v>1705</v>
      </c>
      <c r="J18" s="5">
        <f t="shared" si="3"/>
        <v>0.4754601226993865</v>
      </c>
      <c r="K18" s="128">
        <f>'1. Plan and Actual'!O18</f>
        <v>207</v>
      </c>
      <c r="L18" s="16">
        <f t="shared" si="4"/>
        <v>0.0577244841048522</v>
      </c>
    </row>
    <row r="19" spans="1:12" ht="13.5" customHeight="1">
      <c r="A19" s="29" t="s">
        <v>11</v>
      </c>
      <c r="B19" s="101">
        <f>'1. Plan and Actual'!C19</f>
        <v>12939</v>
      </c>
      <c r="C19" s="128">
        <v>5308</v>
      </c>
      <c r="D19" s="5">
        <f t="shared" si="0"/>
        <v>0.41023263003323285</v>
      </c>
      <c r="E19" s="128">
        <f>'1. Plan and Actual'!F19</f>
        <v>11911</v>
      </c>
      <c r="F19" s="5">
        <f t="shared" si="1"/>
        <v>0.9205502743643249</v>
      </c>
      <c r="G19" s="128">
        <f>'1. Plan and Actual'!I19</f>
        <v>1018</v>
      </c>
      <c r="H19" s="5">
        <f t="shared" si="2"/>
        <v>0.07867686838240977</v>
      </c>
      <c r="I19" s="101">
        <f>'1. Plan and Actual'!L19</f>
        <v>5855</v>
      </c>
      <c r="J19" s="5">
        <f t="shared" si="3"/>
        <v>0.45250792178684596</v>
      </c>
      <c r="K19" s="128">
        <f>'1. Plan and Actual'!O19</f>
        <v>455</v>
      </c>
      <c r="L19" s="16">
        <f t="shared" si="4"/>
        <v>0.03516500502357214</v>
      </c>
    </row>
    <row r="20" spans="1:12" ht="13.5" customHeight="1">
      <c r="A20" s="29" t="s">
        <v>136</v>
      </c>
      <c r="B20" s="101">
        <f>'1. Plan and Actual'!C20</f>
        <v>5615</v>
      </c>
      <c r="C20" s="128">
        <v>3122</v>
      </c>
      <c r="D20" s="5">
        <f t="shared" si="0"/>
        <v>0.5560106856634016</v>
      </c>
      <c r="E20" s="128">
        <f>'1. Plan and Actual'!F20</f>
        <v>5116</v>
      </c>
      <c r="F20" s="5">
        <f t="shared" si="1"/>
        <v>0.9111308993766697</v>
      </c>
      <c r="G20" s="128">
        <f>'1. Plan and Actual'!I20</f>
        <v>243</v>
      </c>
      <c r="H20" s="5">
        <f t="shared" si="2"/>
        <v>0.04327693677649154</v>
      </c>
      <c r="I20" s="101">
        <f>'1. Plan and Actual'!L20</f>
        <v>3493</v>
      </c>
      <c r="J20" s="5">
        <f t="shared" si="3"/>
        <v>0.6220837043633125</v>
      </c>
      <c r="K20" s="128">
        <f>'1. Plan and Actual'!O20</f>
        <v>247</v>
      </c>
      <c r="L20" s="16">
        <f t="shared" si="4"/>
        <v>0.0439893143365984</v>
      </c>
    </row>
    <row r="21" spans="1:12" ht="13.5" customHeight="1">
      <c r="A21" s="29" t="s">
        <v>12</v>
      </c>
      <c r="B21" s="101">
        <f>'1. Plan and Actual'!C21</f>
        <v>10512</v>
      </c>
      <c r="C21" s="128">
        <v>5284</v>
      </c>
      <c r="D21" s="5">
        <f t="shared" si="0"/>
        <v>0.5026636225266362</v>
      </c>
      <c r="E21" s="128">
        <f>'1. Plan and Actual'!F21</f>
        <v>9724</v>
      </c>
      <c r="F21" s="5">
        <f t="shared" si="1"/>
        <v>0.9250380517503806</v>
      </c>
      <c r="G21" s="128">
        <f>'1. Plan and Actual'!I21</f>
        <v>741</v>
      </c>
      <c r="H21" s="5">
        <f t="shared" si="2"/>
        <v>0.07049086757990868</v>
      </c>
      <c r="I21" s="101">
        <f>'1. Plan and Actual'!L21</f>
        <v>6818</v>
      </c>
      <c r="J21" s="5">
        <f t="shared" si="3"/>
        <v>0.6485920852359208</v>
      </c>
      <c r="K21" s="128">
        <f>'1. Plan and Actual'!O21</f>
        <v>468</v>
      </c>
      <c r="L21" s="16">
        <f t="shared" si="4"/>
        <v>0.04452054794520548</v>
      </c>
    </row>
    <row r="22" spans="1:12" ht="13.5" customHeight="1">
      <c r="A22" s="29" t="s">
        <v>13</v>
      </c>
      <c r="B22" s="101">
        <f>'1. Plan and Actual'!C22</f>
        <v>6236</v>
      </c>
      <c r="C22" s="128">
        <v>3644</v>
      </c>
      <c r="D22" s="5">
        <f t="shared" si="0"/>
        <v>0.5843489416292496</v>
      </c>
      <c r="E22" s="128">
        <f>'1. Plan and Actual'!F22</f>
        <v>5923</v>
      </c>
      <c r="F22" s="5">
        <f t="shared" si="1"/>
        <v>0.949807568954458</v>
      </c>
      <c r="G22" s="128">
        <f>'1. Plan and Actual'!I22</f>
        <v>358</v>
      </c>
      <c r="H22" s="5">
        <f t="shared" si="2"/>
        <v>0.05740859525336754</v>
      </c>
      <c r="I22" s="101">
        <f>'1. Plan and Actual'!L22</f>
        <v>5547</v>
      </c>
      <c r="J22" s="5">
        <f t="shared" si="3"/>
        <v>0.8895125080179602</v>
      </c>
      <c r="K22" s="128">
        <f>'1. Plan and Actual'!O22</f>
        <v>338</v>
      </c>
      <c r="L22" s="16">
        <f t="shared" si="4"/>
        <v>0.05420141116100064</v>
      </c>
    </row>
    <row r="23" spans="1:12" ht="13.5" customHeight="1">
      <c r="A23" s="29" t="s">
        <v>14</v>
      </c>
      <c r="B23" s="101">
        <f>'1. Plan and Actual'!C23</f>
        <v>3333</v>
      </c>
      <c r="C23" s="128">
        <v>1910</v>
      </c>
      <c r="D23" s="5">
        <f t="shared" si="0"/>
        <v>0.573057305730573</v>
      </c>
      <c r="E23" s="128">
        <f>'1. Plan and Actual'!F23</f>
        <v>3169</v>
      </c>
      <c r="F23" s="5">
        <f t="shared" si="1"/>
        <v>0.9507950795079508</v>
      </c>
      <c r="G23" s="128">
        <f>'1. Plan and Actual'!I23</f>
        <v>211</v>
      </c>
      <c r="H23" s="5">
        <f t="shared" si="2"/>
        <v>0.0633063306330633</v>
      </c>
      <c r="I23" s="101">
        <f>'1. Plan and Actual'!L23</f>
        <v>2518</v>
      </c>
      <c r="J23" s="5">
        <f t="shared" si="3"/>
        <v>0.7554755475547554</v>
      </c>
      <c r="K23" s="128">
        <f>'1. Plan and Actual'!O23</f>
        <v>214</v>
      </c>
      <c r="L23" s="16">
        <f t="shared" si="4"/>
        <v>0.06420642064206421</v>
      </c>
    </row>
    <row r="24" spans="1:12" ht="13.5" customHeight="1">
      <c r="A24" s="29" t="s">
        <v>15</v>
      </c>
      <c r="B24" s="101">
        <f>'1. Plan and Actual'!C24</f>
        <v>4497</v>
      </c>
      <c r="C24" s="128">
        <v>2610</v>
      </c>
      <c r="D24" s="5">
        <f t="shared" si="0"/>
        <v>0.580386924616411</v>
      </c>
      <c r="E24" s="128">
        <f>'1. Plan and Actual'!F24</f>
        <v>4111</v>
      </c>
      <c r="F24" s="5">
        <f t="shared" si="1"/>
        <v>0.9141649988881476</v>
      </c>
      <c r="G24" s="128">
        <f>'1. Plan and Actual'!I24</f>
        <v>465</v>
      </c>
      <c r="H24" s="5">
        <f t="shared" si="2"/>
        <v>0.10340226817878585</v>
      </c>
      <c r="I24" s="101">
        <f>'1. Plan and Actual'!L24</f>
        <v>2647</v>
      </c>
      <c r="J24" s="5">
        <f t="shared" si="3"/>
        <v>0.5886146319768735</v>
      </c>
      <c r="K24" s="128">
        <f>'1. Plan and Actual'!O24</f>
        <v>316</v>
      </c>
      <c r="L24" s="16">
        <f t="shared" si="4"/>
        <v>0.07026906826773405</v>
      </c>
    </row>
    <row r="25" spans="1:12" ht="13.5" customHeight="1">
      <c r="A25" s="29" t="s">
        <v>141</v>
      </c>
      <c r="B25" s="101">
        <f>'1. Plan and Actual'!C25</f>
        <v>6003</v>
      </c>
      <c r="C25" s="128">
        <v>3563</v>
      </c>
      <c r="D25" s="5">
        <f t="shared" si="0"/>
        <v>0.593536565050808</v>
      </c>
      <c r="E25" s="128">
        <f>'1. Plan and Actual'!F25</f>
        <v>5793</v>
      </c>
      <c r="F25" s="5">
        <f t="shared" si="1"/>
        <v>0.9650174912543729</v>
      </c>
      <c r="G25" s="128">
        <f>'1. Plan and Actual'!I25</f>
        <v>337</v>
      </c>
      <c r="H25" s="5">
        <f t="shared" si="2"/>
        <v>0.05613859736798268</v>
      </c>
      <c r="I25" s="101">
        <f>'1. Plan and Actual'!L25</f>
        <v>4390</v>
      </c>
      <c r="J25" s="5">
        <f t="shared" si="3"/>
        <v>0.7313010161585873</v>
      </c>
      <c r="K25" s="128">
        <f>'1. Plan and Actual'!O25</f>
        <v>300</v>
      </c>
      <c r="L25" s="16">
        <f t="shared" si="4"/>
        <v>0.04997501249375312</v>
      </c>
    </row>
    <row r="26" spans="1:12" ht="12.75">
      <c r="A26" s="29" t="s">
        <v>126</v>
      </c>
      <c r="B26" s="4">
        <f>'1. Plan and Actual'!C26</f>
        <v>1467</v>
      </c>
      <c r="C26" s="4">
        <v>1053</v>
      </c>
      <c r="D26" s="5">
        <f t="shared" si="0"/>
        <v>0.7177914110429447</v>
      </c>
      <c r="E26" s="128">
        <f>'1. Plan and Actual'!F26</f>
        <v>1346</v>
      </c>
      <c r="F26" s="5">
        <f t="shared" si="1"/>
        <v>0.9175187457396047</v>
      </c>
      <c r="G26" s="128">
        <f>'1. Plan and Actual'!I26</f>
        <v>21</v>
      </c>
      <c r="H26" s="5">
        <f t="shared" si="2"/>
        <v>0.014314928425357873</v>
      </c>
      <c r="I26" s="4">
        <f>'1. Plan and Actual'!L26</f>
        <v>632</v>
      </c>
      <c r="J26" s="5">
        <f t="shared" si="3"/>
        <v>0.43081117927743695</v>
      </c>
      <c r="K26" s="4">
        <f>'1. Plan and Actual'!O26</f>
        <v>76</v>
      </c>
      <c r="L26" s="16">
        <f t="shared" si="4"/>
        <v>0.051806407634628494</v>
      </c>
    </row>
    <row r="27" spans="1:12" ht="13.5" thickBot="1">
      <c r="A27" s="30" t="s">
        <v>17</v>
      </c>
      <c r="B27" s="17">
        <f>'1. Plan and Actual'!C27</f>
        <v>87826</v>
      </c>
      <c r="C27" s="17">
        <v>46360</v>
      </c>
      <c r="D27" s="25">
        <f t="shared" si="0"/>
        <v>0.527861908774167</v>
      </c>
      <c r="E27" s="146">
        <f>'1. Plan and Actual'!F27</f>
        <v>81752</v>
      </c>
      <c r="F27" s="25">
        <f t="shared" si="1"/>
        <v>0.9308405255846788</v>
      </c>
      <c r="G27" s="146">
        <f>'1. Plan and Actual'!I27</f>
        <v>5806</v>
      </c>
      <c r="H27" s="25">
        <f t="shared" si="2"/>
        <v>0.06610798624553094</v>
      </c>
      <c r="I27" s="17">
        <f>+'1. Plan and Actual'!L27</f>
        <v>53727</v>
      </c>
      <c r="J27" s="25">
        <f t="shared" si="3"/>
        <v>0.6117436749937376</v>
      </c>
      <c r="K27" s="17">
        <f>+'1. Plan and Actual'!O27</f>
        <v>4413</v>
      </c>
      <c r="L27" s="18">
        <f t="shared" si="4"/>
        <v>0.05024707945255391</v>
      </c>
    </row>
    <row r="28" spans="1:12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151</v>
      </c>
      <c r="B29"/>
      <c r="C29"/>
      <c r="D29"/>
      <c r="E29"/>
      <c r="F29"/>
      <c r="G29"/>
      <c r="H29"/>
      <c r="I29"/>
      <c r="J29"/>
      <c r="K29"/>
      <c r="L29"/>
    </row>
    <row r="30" spans="1:12" ht="12.75">
      <c r="A30" s="176" t="s">
        <v>32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1:12" ht="12.75">
      <c r="A31" s="176" t="s">
        <v>152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  <row r="32" spans="1:16" ht="12.75">
      <c r="A32" s="169" t="s">
        <v>153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</sheetData>
  <sheetProtection/>
  <mergeCells count="15">
    <mergeCell ref="B7:B8"/>
    <mergeCell ref="C7:D8"/>
    <mergeCell ref="E8:F8"/>
    <mergeCell ref="G8:H8"/>
    <mergeCell ref="I8:J8"/>
    <mergeCell ref="A1:L1"/>
    <mergeCell ref="A2:L2"/>
    <mergeCell ref="A3:L3"/>
    <mergeCell ref="A5:L5"/>
    <mergeCell ref="A32:P32"/>
    <mergeCell ref="E7:L7"/>
    <mergeCell ref="A30:L30"/>
    <mergeCell ref="A31:L31"/>
    <mergeCell ref="K8:L8"/>
    <mergeCell ref="A7:A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27" sqref="A27:P31"/>
    </sheetView>
  </sheetViews>
  <sheetFormatPr defaultColWidth="9.140625" defaultRowHeight="12.75"/>
  <cols>
    <col min="1" max="1" width="20.8515625" style="3" customWidth="1"/>
    <col min="2" max="2" width="10.7109375" style="3" customWidth="1"/>
    <col min="3" max="3" width="10.421875" style="3" customWidth="1"/>
    <col min="4" max="4" width="10.7109375" style="3" customWidth="1"/>
    <col min="5" max="5" width="9.8515625" style="3" customWidth="1"/>
    <col min="6" max="6" width="9.140625" style="3" customWidth="1"/>
    <col min="7" max="7" width="11.7109375" style="3" customWidth="1"/>
    <col min="8" max="8" width="10.00390625" style="3" customWidth="1"/>
    <col min="9" max="9" width="9.140625" style="3" customWidth="1"/>
    <col min="10" max="10" width="11.8515625" style="3" customWidth="1"/>
    <col min="11" max="16384" width="9.140625" style="3" customWidth="1"/>
  </cols>
  <sheetData>
    <row r="1" spans="1:10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.75">
      <c r="A2" s="171" t="str">
        <f>'1. Plan and Actual'!A2</f>
        <v>OSCCAR Summary by WDB Area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75">
      <c r="A3" s="171" t="str">
        <f>'1. Plan and Actual'!A3</f>
        <v>FY17 Quarter Ending December 31, 2016</v>
      </c>
      <c r="B3" s="182"/>
      <c r="C3" s="182"/>
      <c r="D3" s="182"/>
      <c r="E3" s="182"/>
      <c r="F3" s="182"/>
      <c r="G3" s="182"/>
      <c r="H3" s="182"/>
      <c r="I3" s="182"/>
      <c r="J3" s="182"/>
    </row>
    <row r="5" spans="1:10" ht="18.75">
      <c r="A5" s="183" t="s">
        <v>54</v>
      </c>
      <c r="B5" s="183"/>
      <c r="C5" s="183"/>
      <c r="D5" s="183"/>
      <c r="E5" s="183"/>
      <c r="F5" s="183"/>
      <c r="G5" s="183"/>
      <c r="H5" s="183"/>
      <c r="I5" s="183"/>
      <c r="J5" s="183"/>
    </row>
    <row r="6" ht="6.75" customHeight="1" thickBot="1"/>
    <row r="7" spans="1:10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5" t="s">
        <v>52</v>
      </c>
    </row>
    <row r="8" spans="1:10" s="21" customFormat="1" ht="38.25">
      <c r="A8" s="28"/>
      <c r="B8" s="6" t="s">
        <v>42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49</v>
      </c>
      <c r="I8" s="6" t="s">
        <v>51</v>
      </c>
      <c r="J8" s="24" t="s">
        <v>53</v>
      </c>
    </row>
    <row r="9" spans="1:10" ht="13.5" customHeight="1">
      <c r="A9" s="29" t="s">
        <v>2</v>
      </c>
      <c r="B9" s="128">
        <v>783</v>
      </c>
      <c r="C9" s="128">
        <v>850</v>
      </c>
      <c r="D9" s="128">
        <v>679</v>
      </c>
      <c r="E9" s="128">
        <v>396</v>
      </c>
      <c r="F9" s="128">
        <v>1180</v>
      </c>
      <c r="G9" s="128">
        <v>459</v>
      </c>
      <c r="H9" s="128">
        <v>287</v>
      </c>
      <c r="I9" s="128">
        <v>70</v>
      </c>
      <c r="J9" s="129">
        <v>0</v>
      </c>
    </row>
    <row r="10" spans="1:10" ht="13.5" customHeight="1">
      <c r="A10" s="29" t="s">
        <v>3</v>
      </c>
      <c r="B10" s="128">
        <v>3696</v>
      </c>
      <c r="C10" s="128">
        <v>5190</v>
      </c>
      <c r="D10" s="128">
        <v>3899</v>
      </c>
      <c r="E10" s="128">
        <v>3632</v>
      </c>
      <c r="F10" s="128">
        <v>4782</v>
      </c>
      <c r="G10" s="128">
        <v>1161</v>
      </c>
      <c r="H10" s="128">
        <v>698</v>
      </c>
      <c r="I10" s="128">
        <v>111</v>
      </c>
      <c r="J10" s="129">
        <v>57</v>
      </c>
    </row>
    <row r="11" spans="1:10" ht="13.5" customHeight="1">
      <c r="A11" s="29" t="s">
        <v>4</v>
      </c>
      <c r="B11" s="128">
        <v>2733</v>
      </c>
      <c r="C11" s="128">
        <v>3732</v>
      </c>
      <c r="D11" s="128">
        <v>4566</v>
      </c>
      <c r="E11" s="128">
        <v>6511</v>
      </c>
      <c r="F11" s="128">
        <v>4566</v>
      </c>
      <c r="G11" s="128">
        <v>2161</v>
      </c>
      <c r="H11" s="128">
        <v>2854</v>
      </c>
      <c r="I11" s="128">
        <v>134</v>
      </c>
      <c r="J11" s="129">
        <v>9</v>
      </c>
    </row>
    <row r="12" spans="1:10" ht="13.5" customHeight="1">
      <c r="A12" s="29" t="s">
        <v>5</v>
      </c>
      <c r="B12" s="128">
        <v>1932</v>
      </c>
      <c r="C12" s="128">
        <v>2009</v>
      </c>
      <c r="D12" s="128">
        <v>2060</v>
      </c>
      <c r="E12" s="128">
        <v>1476</v>
      </c>
      <c r="F12" s="128">
        <v>2281</v>
      </c>
      <c r="G12" s="128">
        <v>103</v>
      </c>
      <c r="H12" s="128">
        <v>645</v>
      </c>
      <c r="I12" s="128">
        <v>110</v>
      </c>
      <c r="J12" s="129">
        <v>29</v>
      </c>
    </row>
    <row r="13" spans="1:10" ht="13.5" customHeight="1">
      <c r="A13" s="29" t="s">
        <v>6</v>
      </c>
      <c r="B13" s="128">
        <v>1033</v>
      </c>
      <c r="C13" s="128">
        <v>1093</v>
      </c>
      <c r="D13" s="128">
        <v>906</v>
      </c>
      <c r="E13" s="128">
        <v>544</v>
      </c>
      <c r="F13" s="128">
        <v>1389</v>
      </c>
      <c r="G13" s="128">
        <v>147</v>
      </c>
      <c r="H13" s="128">
        <v>363</v>
      </c>
      <c r="I13" s="128">
        <v>42</v>
      </c>
      <c r="J13" s="129">
        <v>17</v>
      </c>
    </row>
    <row r="14" spans="1:10" ht="13.5" customHeight="1">
      <c r="A14" s="29" t="s">
        <v>7</v>
      </c>
      <c r="B14" s="128">
        <v>4706</v>
      </c>
      <c r="C14" s="128">
        <v>5859</v>
      </c>
      <c r="D14" s="128">
        <v>4267</v>
      </c>
      <c r="E14" s="128">
        <v>1568</v>
      </c>
      <c r="F14" s="128">
        <v>5310</v>
      </c>
      <c r="G14" s="128">
        <v>398</v>
      </c>
      <c r="H14" s="128">
        <v>185</v>
      </c>
      <c r="I14" s="128">
        <v>246</v>
      </c>
      <c r="J14" s="129">
        <v>24</v>
      </c>
    </row>
    <row r="15" spans="1:10" ht="13.5" customHeight="1">
      <c r="A15" s="29" t="s">
        <v>8</v>
      </c>
      <c r="B15" s="128">
        <v>643</v>
      </c>
      <c r="C15" s="128">
        <v>994</v>
      </c>
      <c r="D15" s="128">
        <v>870</v>
      </c>
      <c r="E15" s="128">
        <v>983</v>
      </c>
      <c r="F15" s="128">
        <v>1680</v>
      </c>
      <c r="G15" s="128">
        <v>373</v>
      </c>
      <c r="H15" s="128">
        <v>543</v>
      </c>
      <c r="I15" s="128">
        <v>86</v>
      </c>
      <c r="J15" s="129">
        <v>1</v>
      </c>
    </row>
    <row r="16" spans="1:10" ht="13.5" customHeight="1">
      <c r="A16" s="29" t="s">
        <v>9</v>
      </c>
      <c r="B16" s="128">
        <v>2226</v>
      </c>
      <c r="C16" s="128">
        <v>2673</v>
      </c>
      <c r="D16" s="128">
        <v>2204</v>
      </c>
      <c r="E16" s="128">
        <v>633</v>
      </c>
      <c r="F16" s="128">
        <v>3203</v>
      </c>
      <c r="G16" s="128">
        <v>425</v>
      </c>
      <c r="H16" s="128">
        <v>268</v>
      </c>
      <c r="I16" s="128">
        <v>111</v>
      </c>
      <c r="J16" s="129">
        <v>0</v>
      </c>
    </row>
    <row r="17" spans="1:10" ht="13.5" customHeight="1">
      <c r="A17" s="29" t="s">
        <v>10</v>
      </c>
      <c r="B17" s="128">
        <v>1348</v>
      </c>
      <c r="C17" s="128">
        <v>1428</v>
      </c>
      <c r="D17" s="128">
        <v>1260</v>
      </c>
      <c r="E17" s="128">
        <v>1647</v>
      </c>
      <c r="F17" s="128">
        <v>2692</v>
      </c>
      <c r="G17" s="128">
        <v>225</v>
      </c>
      <c r="H17" s="128">
        <v>350</v>
      </c>
      <c r="I17" s="128">
        <v>302</v>
      </c>
      <c r="J17" s="129">
        <v>0</v>
      </c>
    </row>
    <row r="18" spans="1:10" ht="13.5" customHeight="1">
      <c r="A18" s="29" t="s">
        <v>11</v>
      </c>
      <c r="B18" s="128">
        <v>3898</v>
      </c>
      <c r="C18" s="128">
        <v>10732</v>
      </c>
      <c r="D18" s="128">
        <v>10417</v>
      </c>
      <c r="E18" s="128">
        <v>3945</v>
      </c>
      <c r="F18" s="128">
        <v>10015</v>
      </c>
      <c r="G18" s="128">
        <v>1150</v>
      </c>
      <c r="H18" s="128">
        <v>710</v>
      </c>
      <c r="I18" s="128">
        <v>498</v>
      </c>
      <c r="J18" s="129">
        <v>1330</v>
      </c>
    </row>
    <row r="19" spans="1:10" ht="13.5" customHeight="1">
      <c r="A19" s="29" t="s">
        <v>136</v>
      </c>
      <c r="B19" s="128">
        <v>2607</v>
      </c>
      <c r="C19" s="128">
        <v>4343</v>
      </c>
      <c r="D19" s="128">
        <v>3882</v>
      </c>
      <c r="E19" s="128">
        <v>2680</v>
      </c>
      <c r="F19" s="128">
        <v>4587</v>
      </c>
      <c r="G19" s="128">
        <v>1004</v>
      </c>
      <c r="H19" s="128">
        <v>674</v>
      </c>
      <c r="I19" s="128">
        <v>168</v>
      </c>
      <c r="J19" s="129">
        <v>217</v>
      </c>
    </row>
    <row r="20" spans="1:10" ht="13.5" customHeight="1">
      <c r="A20" s="29" t="s">
        <v>12</v>
      </c>
      <c r="B20" s="128">
        <v>4243</v>
      </c>
      <c r="C20" s="128">
        <v>6357</v>
      </c>
      <c r="D20" s="128">
        <v>4357</v>
      </c>
      <c r="E20" s="128">
        <v>7432</v>
      </c>
      <c r="F20" s="128">
        <v>7028</v>
      </c>
      <c r="G20" s="128">
        <v>428</v>
      </c>
      <c r="H20" s="128">
        <v>364</v>
      </c>
      <c r="I20" s="128">
        <v>561</v>
      </c>
      <c r="J20" s="129">
        <v>4</v>
      </c>
    </row>
    <row r="21" spans="1:10" ht="13.5" customHeight="1">
      <c r="A21" s="29" t="s">
        <v>13</v>
      </c>
      <c r="B21" s="128">
        <v>4041</v>
      </c>
      <c r="C21" s="128">
        <v>4818</v>
      </c>
      <c r="D21" s="128">
        <v>4153</v>
      </c>
      <c r="E21" s="128">
        <v>2002</v>
      </c>
      <c r="F21" s="128">
        <v>4822</v>
      </c>
      <c r="G21" s="128">
        <v>91</v>
      </c>
      <c r="H21" s="128">
        <v>1201</v>
      </c>
      <c r="I21" s="128">
        <v>131</v>
      </c>
      <c r="J21" s="129">
        <v>8</v>
      </c>
    </row>
    <row r="22" spans="1:10" ht="13.5" customHeight="1">
      <c r="A22" s="29" t="s">
        <v>14</v>
      </c>
      <c r="B22" s="128">
        <v>1898</v>
      </c>
      <c r="C22" s="128">
        <v>2180</v>
      </c>
      <c r="D22" s="128">
        <v>2018</v>
      </c>
      <c r="E22" s="128">
        <v>201</v>
      </c>
      <c r="F22" s="128">
        <v>2753</v>
      </c>
      <c r="G22" s="128">
        <v>129</v>
      </c>
      <c r="H22" s="128">
        <v>438</v>
      </c>
      <c r="I22" s="128">
        <v>84</v>
      </c>
      <c r="J22" s="129">
        <v>0</v>
      </c>
    </row>
    <row r="23" spans="1:10" ht="13.5" customHeight="1">
      <c r="A23" s="29" t="s">
        <v>15</v>
      </c>
      <c r="B23" s="128">
        <v>2693</v>
      </c>
      <c r="C23" s="128">
        <v>2811</v>
      </c>
      <c r="D23" s="128">
        <v>2986</v>
      </c>
      <c r="E23" s="128">
        <v>693</v>
      </c>
      <c r="F23" s="128">
        <v>2810</v>
      </c>
      <c r="G23" s="128">
        <v>151</v>
      </c>
      <c r="H23" s="128">
        <v>502</v>
      </c>
      <c r="I23" s="128">
        <v>96</v>
      </c>
      <c r="J23" s="129">
        <v>8</v>
      </c>
    </row>
    <row r="24" spans="1:10" ht="13.5" customHeight="1">
      <c r="A24" s="29" t="s">
        <v>141</v>
      </c>
      <c r="B24" s="128">
        <v>3899</v>
      </c>
      <c r="C24" s="128">
        <v>4200</v>
      </c>
      <c r="D24" s="128">
        <v>3164</v>
      </c>
      <c r="E24" s="128">
        <v>2420</v>
      </c>
      <c r="F24" s="128">
        <v>4477</v>
      </c>
      <c r="G24" s="128">
        <v>707</v>
      </c>
      <c r="H24" s="128">
        <v>94</v>
      </c>
      <c r="I24" s="128">
        <v>102</v>
      </c>
      <c r="J24" s="129">
        <v>3</v>
      </c>
    </row>
    <row r="25" spans="1:10" ht="12.75">
      <c r="A25" s="29" t="s">
        <v>126</v>
      </c>
      <c r="B25" s="4">
        <v>130</v>
      </c>
      <c r="C25" s="4">
        <v>1286</v>
      </c>
      <c r="D25" s="4">
        <v>413</v>
      </c>
      <c r="E25" s="4">
        <v>0</v>
      </c>
      <c r="F25" s="4">
        <v>1135</v>
      </c>
      <c r="G25" s="4">
        <v>4</v>
      </c>
      <c r="H25" s="4">
        <v>35</v>
      </c>
      <c r="I25" s="4">
        <v>0</v>
      </c>
      <c r="J25" s="32">
        <v>1</v>
      </c>
    </row>
    <row r="26" spans="1:10" ht="13.5" thickBot="1">
      <c r="A26" s="30" t="s">
        <v>17</v>
      </c>
      <c r="B26" s="17">
        <v>41902</v>
      </c>
      <c r="C26" s="17">
        <v>58740</v>
      </c>
      <c r="D26" s="17">
        <v>51287</v>
      </c>
      <c r="E26" s="17">
        <v>36078</v>
      </c>
      <c r="F26" s="17">
        <v>62836</v>
      </c>
      <c r="G26" s="17">
        <v>9011</v>
      </c>
      <c r="H26" s="17">
        <v>10118</v>
      </c>
      <c r="I26" s="17">
        <v>2907</v>
      </c>
      <c r="J26" s="33">
        <v>1714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151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6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1:12" ht="12.75" customHeight="1">
      <c r="A30" s="176" t="s">
        <v>152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1:16" ht="12.75">
      <c r="A31" s="169" t="s">
        <v>153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1:J1"/>
    <mergeCell ref="A2:J2"/>
    <mergeCell ref="A3:J3"/>
    <mergeCell ref="A5:J5"/>
    <mergeCell ref="A29:L29"/>
    <mergeCell ref="A30:L30"/>
  </mergeCells>
  <printOptions horizontalCentered="1" verticalCentered="1"/>
  <pageMargins left="0.5" right="0.5" top="1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27" sqref="A27:P31"/>
    </sheetView>
  </sheetViews>
  <sheetFormatPr defaultColWidth="9.140625" defaultRowHeight="12.75"/>
  <cols>
    <col min="1" max="1" width="21.00390625" style="3" customWidth="1"/>
    <col min="2" max="2" width="9.8515625" style="3" customWidth="1"/>
    <col min="3" max="3" width="7.8515625" style="3" customWidth="1"/>
    <col min="4" max="4" width="6.421875" style="3" customWidth="1"/>
    <col min="5" max="5" width="9.57421875" style="3" customWidth="1"/>
    <col min="6" max="6" width="6.421875" style="3" customWidth="1"/>
    <col min="7" max="7" width="9.140625" style="3" customWidth="1"/>
    <col min="8" max="8" width="6.421875" style="3" customWidth="1"/>
    <col min="9" max="9" width="9.140625" style="3" customWidth="1"/>
    <col min="10" max="10" width="6.421875" style="3" customWidth="1"/>
    <col min="11" max="11" width="7.00390625" style="3" customWidth="1"/>
    <col min="12" max="12" width="6.421875" style="3" customWidth="1"/>
    <col min="13" max="13" width="9.140625" style="3" customWidth="1"/>
    <col min="14" max="14" width="6.421875" style="3" customWidth="1"/>
    <col min="15" max="15" width="7.00390625" style="3" customWidth="1"/>
    <col min="16" max="16" width="6.421875" style="3" customWidth="1"/>
    <col min="17" max="16384" width="9.140625" style="3" customWidth="1"/>
  </cols>
  <sheetData>
    <row r="1" spans="1:16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5.75">
      <c r="A2" s="171" t="str">
        <f>'1. Plan and Actual'!A2</f>
        <v>OSCCAR Summary by WDB Area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.75">
      <c r="A3" s="171" t="str">
        <f>'1. Plan and Actual'!A3</f>
        <v>FY17 Quarter Ending December 31, 2016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ht="8.25" customHeight="1"/>
    <row r="5" spans="1:16" ht="18.75">
      <c r="A5" s="170" t="s">
        <v>132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ht="6.75" customHeight="1" thickBot="1"/>
    <row r="7" spans="1:16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3" t="s">
        <v>52</v>
      </c>
      <c r="K7" s="13" t="s">
        <v>64</v>
      </c>
      <c r="L7" s="13" t="s">
        <v>66</v>
      </c>
      <c r="M7" s="13" t="s">
        <v>77</v>
      </c>
      <c r="N7" s="13" t="s">
        <v>78</v>
      </c>
      <c r="O7" s="13" t="s">
        <v>128</v>
      </c>
      <c r="P7" s="86" t="s">
        <v>81</v>
      </c>
    </row>
    <row r="8" spans="1:16" s="21" customFormat="1" ht="51">
      <c r="A8" s="28"/>
      <c r="B8" s="6" t="s">
        <v>22</v>
      </c>
      <c r="C8" s="6" t="s">
        <v>57</v>
      </c>
      <c r="D8" s="6" t="s">
        <v>129</v>
      </c>
      <c r="E8" s="6" t="s">
        <v>58</v>
      </c>
      <c r="F8" s="6" t="s">
        <v>129</v>
      </c>
      <c r="G8" s="6" t="s">
        <v>59</v>
      </c>
      <c r="H8" s="6" t="s">
        <v>129</v>
      </c>
      <c r="I8" s="6" t="s">
        <v>60</v>
      </c>
      <c r="J8" s="6" t="s">
        <v>129</v>
      </c>
      <c r="K8" s="6" t="s">
        <v>61</v>
      </c>
      <c r="L8" s="6" t="s">
        <v>129</v>
      </c>
      <c r="M8" s="6" t="s">
        <v>62</v>
      </c>
      <c r="N8" s="6" t="s">
        <v>129</v>
      </c>
      <c r="O8" s="6" t="s">
        <v>63</v>
      </c>
      <c r="P8" s="87" t="s">
        <v>130</v>
      </c>
    </row>
    <row r="9" spans="1:16" ht="13.5" customHeight="1">
      <c r="A9" s="29" t="s">
        <v>2</v>
      </c>
      <c r="B9" s="101">
        <f>'1. Plan and Actual'!C10</f>
        <v>1670</v>
      </c>
      <c r="C9" s="128">
        <v>1265</v>
      </c>
      <c r="D9" s="5">
        <f>C9/B9</f>
        <v>0.7574850299401198</v>
      </c>
      <c r="E9" s="128">
        <v>248</v>
      </c>
      <c r="F9" s="5">
        <f>E9/B9</f>
        <v>0.14850299401197606</v>
      </c>
      <c r="G9" s="128">
        <v>113</v>
      </c>
      <c r="H9" s="5">
        <f>G9/B9</f>
        <v>0.06766467065868263</v>
      </c>
      <c r="I9" s="128">
        <v>18</v>
      </c>
      <c r="J9" s="75">
        <f>I9/B9</f>
        <v>0.010778443113772455</v>
      </c>
      <c r="K9" s="128">
        <v>15</v>
      </c>
      <c r="L9" s="75">
        <f>K9/B9</f>
        <v>0.008982035928143712</v>
      </c>
      <c r="M9" s="128">
        <v>4</v>
      </c>
      <c r="N9" s="75">
        <f>M9/B9</f>
        <v>0.0023952095808383233</v>
      </c>
      <c r="O9" s="128">
        <v>67</v>
      </c>
      <c r="P9" s="16">
        <f>O9/B9</f>
        <v>0.040119760479041915</v>
      </c>
    </row>
    <row r="10" spans="1:16" ht="13.5" customHeight="1">
      <c r="A10" s="29" t="s">
        <v>3</v>
      </c>
      <c r="B10" s="101">
        <f>'1. Plan and Actual'!C11</f>
        <v>8148</v>
      </c>
      <c r="C10" s="128">
        <v>2772</v>
      </c>
      <c r="D10" s="5">
        <f aca="true" t="shared" si="0" ref="D10:D26">C10/B10</f>
        <v>0.3402061855670103</v>
      </c>
      <c r="E10" s="128">
        <v>3384</v>
      </c>
      <c r="F10" s="5">
        <f aca="true" t="shared" si="1" ref="F10:F26">E10/B10</f>
        <v>0.41531664212076586</v>
      </c>
      <c r="G10" s="128">
        <v>1231</v>
      </c>
      <c r="H10" s="5">
        <f aca="true" t="shared" si="2" ref="H10:H26">G10/B10</f>
        <v>0.15108001963672066</v>
      </c>
      <c r="I10" s="128">
        <v>121</v>
      </c>
      <c r="J10" s="75">
        <f aca="true" t="shared" si="3" ref="J10:J26">I10/B10</f>
        <v>0.01485027000490918</v>
      </c>
      <c r="K10" s="128">
        <v>561</v>
      </c>
      <c r="L10" s="5">
        <f aca="true" t="shared" si="4" ref="L10:L26">K10/B10</f>
        <v>0.06885125184094257</v>
      </c>
      <c r="M10" s="128">
        <v>32</v>
      </c>
      <c r="N10" s="75">
        <f aca="true" t="shared" si="5" ref="N10:N26">M10/B10</f>
        <v>0.0039273441335297005</v>
      </c>
      <c r="O10" s="128">
        <v>685</v>
      </c>
      <c r="P10" s="16">
        <f aca="true" t="shared" si="6" ref="P10:P26">O10/B10</f>
        <v>0.08406971035837016</v>
      </c>
    </row>
    <row r="11" spans="1:16" ht="13.5" customHeight="1">
      <c r="A11" s="29" t="s">
        <v>4</v>
      </c>
      <c r="B11" s="101">
        <f>'1. Plan and Actual'!C12</f>
        <v>9547</v>
      </c>
      <c r="C11" s="128">
        <v>6708</v>
      </c>
      <c r="D11" s="5">
        <f t="shared" si="0"/>
        <v>0.7026290981460145</v>
      </c>
      <c r="E11" s="128">
        <v>1340</v>
      </c>
      <c r="F11" s="5">
        <f t="shared" si="1"/>
        <v>0.14035822771551273</v>
      </c>
      <c r="G11" s="128">
        <v>1332</v>
      </c>
      <c r="H11" s="5">
        <f t="shared" si="2"/>
        <v>0.1395202681470619</v>
      </c>
      <c r="I11" s="128">
        <v>89</v>
      </c>
      <c r="J11" s="75">
        <f t="shared" si="3"/>
        <v>0.009322300199015398</v>
      </c>
      <c r="K11" s="128">
        <v>240</v>
      </c>
      <c r="L11" s="5">
        <f t="shared" si="4"/>
        <v>0.025138787053524667</v>
      </c>
      <c r="M11" s="128">
        <v>31</v>
      </c>
      <c r="N11" s="75">
        <f t="shared" si="5"/>
        <v>0.0032470933277469363</v>
      </c>
      <c r="O11" s="128">
        <v>527</v>
      </c>
      <c r="P11" s="16">
        <f t="shared" si="6"/>
        <v>0.055200586571697914</v>
      </c>
    </row>
    <row r="12" spans="1:16" ht="13.5" customHeight="1">
      <c r="A12" s="29" t="s">
        <v>5</v>
      </c>
      <c r="B12" s="101">
        <f>'1. Plan and Actual'!C13</f>
        <v>3217</v>
      </c>
      <c r="C12" s="128">
        <v>1445</v>
      </c>
      <c r="D12" s="5">
        <f t="shared" si="0"/>
        <v>0.4491762511656823</v>
      </c>
      <c r="E12" s="128">
        <v>1152</v>
      </c>
      <c r="F12" s="5">
        <f t="shared" si="1"/>
        <v>0.35809760646565125</v>
      </c>
      <c r="G12" s="128">
        <v>255</v>
      </c>
      <c r="H12" s="5">
        <f t="shared" si="2"/>
        <v>0.07926639726453218</v>
      </c>
      <c r="I12" s="128">
        <v>43</v>
      </c>
      <c r="J12" s="75">
        <f t="shared" si="3"/>
        <v>0.01336649051911719</v>
      </c>
      <c r="K12" s="128">
        <v>69</v>
      </c>
      <c r="L12" s="5">
        <f t="shared" si="4"/>
        <v>0.021448554553932235</v>
      </c>
      <c r="M12" s="128">
        <v>10</v>
      </c>
      <c r="N12" s="75">
        <f t="shared" si="5"/>
        <v>0.003108486167236556</v>
      </c>
      <c r="O12" s="128">
        <v>287</v>
      </c>
      <c r="P12" s="16">
        <f t="shared" si="6"/>
        <v>0.08921355299968915</v>
      </c>
    </row>
    <row r="13" spans="1:16" ht="13.5" customHeight="1">
      <c r="A13" s="29" t="s">
        <v>6</v>
      </c>
      <c r="B13" s="101">
        <f>'1. Plan and Actual'!C14</f>
        <v>1825</v>
      </c>
      <c r="C13" s="128">
        <v>1503</v>
      </c>
      <c r="D13" s="5">
        <f t="shared" si="0"/>
        <v>0.8235616438356165</v>
      </c>
      <c r="E13" s="128">
        <v>153</v>
      </c>
      <c r="F13" s="5">
        <f t="shared" si="1"/>
        <v>0.08383561643835616</v>
      </c>
      <c r="G13" s="128">
        <v>111</v>
      </c>
      <c r="H13" s="5">
        <f t="shared" si="2"/>
        <v>0.060821917808219175</v>
      </c>
      <c r="I13" s="128">
        <v>71</v>
      </c>
      <c r="J13" s="75">
        <f t="shared" si="3"/>
        <v>0.03890410958904109</v>
      </c>
      <c r="K13" s="128">
        <v>17</v>
      </c>
      <c r="L13" s="5">
        <f t="shared" si="4"/>
        <v>0.009315068493150684</v>
      </c>
      <c r="M13" s="128">
        <v>4</v>
      </c>
      <c r="N13" s="75">
        <f t="shared" si="5"/>
        <v>0.002191780821917808</v>
      </c>
      <c r="O13" s="128">
        <v>68</v>
      </c>
      <c r="P13" s="16">
        <f t="shared" si="6"/>
        <v>0.03726027397260274</v>
      </c>
    </row>
    <row r="14" spans="1:16" ht="13.5" customHeight="1">
      <c r="A14" s="29" t="s">
        <v>7</v>
      </c>
      <c r="B14" s="101">
        <f>'1. Plan and Actual'!C15</f>
        <v>7023</v>
      </c>
      <c r="C14" s="128">
        <v>5345</v>
      </c>
      <c r="D14" s="5">
        <f t="shared" si="0"/>
        <v>0.7610707674782856</v>
      </c>
      <c r="E14" s="128">
        <v>632</v>
      </c>
      <c r="F14" s="5">
        <f t="shared" si="1"/>
        <v>0.08999003274953724</v>
      </c>
      <c r="G14" s="128">
        <v>896</v>
      </c>
      <c r="H14" s="5">
        <f t="shared" si="2"/>
        <v>0.12758080592339457</v>
      </c>
      <c r="I14" s="128">
        <v>80</v>
      </c>
      <c r="J14" s="75">
        <f t="shared" si="3"/>
        <v>0.011391143386017372</v>
      </c>
      <c r="K14" s="128">
        <v>268</v>
      </c>
      <c r="L14" s="5">
        <f t="shared" si="4"/>
        <v>0.038160330343158196</v>
      </c>
      <c r="M14" s="128">
        <v>14</v>
      </c>
      <c r="N14" s="75">
        <f t="shared" si="5"/>
        <v>0.0019934500925530402</v>
      </c>
      <c r="O14" s="128">
        <v>262</v>
      </c>
      <c r="P14" s="16">
        <f t="shared" si="6"/>
        <v>0.037305994589206894</v>
      </c>
    </row>
    <row r="15" spans="1:16" ht="13.5" customHeight="1">
      <c r="A15" s="29" t="s">
        <v>8</v>
      </c>
      <c r="B15" s="101">
        <f>'1. Plan and Actual'!C16</f>
        <v>2544</v>
      </c>
      <c r="C15" s="128">
        <v>2132</v>
      </c>
      <c r="D15" s="5">
        <f t="shared" si="0"/>
        <v>0.8380503144654088</v>
      </c>
      <c r="E15" s="128">
        <v>164</v>
      </c>
      <c r="F15" s="5">
        <f t="shared" si="1"/>
        <v>0.06446540880503145</v>
      </c>
      <c r="G15" s="128">
        <v>194</v>
      </c>
      <c r="H15" s="5">
        <f t="shared" si="2"/>
        <v>0.07625786163522012</v>
      </c>
      <c r="I15" s="128">
        <v>38</v>
      </c>
      <c r="J15" s="75">
        <f t="shared" si="3"/>
        <v>0.014937106918238994</v>
      </c>
      <c r="K15" s="128">
        <v>50</v>
      </c>
      <c r="L15" s="5">
        <f t="shared" si="4"/>
        <v>0.019654088050314465</v>
      </c>
      <c r="M15" s="128">
        <v>6</v>
      </c>
      <c r="N15" s="75">
        <f t="shared" si="5"/>
        <v>0.0023584905660377358</v>
      </c>
      <c r="O15" s="128">
        <v>63</v>
      </c>
      <c r="P15" s="16">
        <f t="shared" si="6"/>
        <v>0.024764150943396228</v>
      </c>
    </row>
    <row r="16" spans="1:16" ht="13.5" customHeight="1">
      <c r="A16" s="29" t="s">
        <v>9</v>
      </c>
      <c r="B16" s="101">
        <f>'1. Plan and Actual'!C17</f>
        <v>3432</v>
      </c>
      <c r="C16" s="128">
        <v>2325</v>
      </c>
      <c r="D16" s="5">
        <f t="shared" si="0"/>
        <v>0.6774475524475524</v>
      </c>
      <c r="E16" s="128">
        <v>243</v>
      </c>
      <c r="F16" s="5">
        <f t="shared" si="1"/>
        <v>0.07080419580419581</v>
      </c>
      <c r="G16" s="128">
        <v>445</v>
      </c>
      <c r="H16" s="5">
        <f t="shared" si="2"/>
        <v>0.12966200466200467</v>
      </c>
      <c r="I16" s="128">
        <v>22</v>
      </c>
      <c r="J16" s="75">
        <f t="shared" si="3"/>
        <v>0.00641025641025641</v>
      </c>
      <c r="K16" s="128">
        <v>495</v>
      </c>
      <c r="L16" s="5">
        <f t="shared" si="4"/>
        <v>0.14423076923076922</v>
      </c>
      <c r="M16" s="128">
        <v>5</v>
      </c>
      <c r="N16" s="75">
        <f t="shared" si="5"/>
        <v>0.001456876456876457</v>
      </c>
      <c r="O16" s="128">
        <v>119</v>
      </c>
      <c r="P16" s="16">
        <f t="shared" si="6"/>
        <v>0.03467365967365967</v>
      </c>
    </row>
    <row r="17" spans="1:16" ht="13.5" customHeight="1">
      <c r="A17" s="29" t="s">
        <v>10</v>
      </c>
      <c r="B17" s="101">
        <f>'1. Plan and Actual'!C18</f>
        <v>3586</v>
      </c>
      <c r="C17" s="128">
        <v>2024</v>
      </c>
      <c r="D17" s="5">
        <f t="shared" si="0"/>
        <v>0.5644171779141104</v>
      </c>
      <c r="E17" s="128">
        <v>550</v>
      </c>
      <c r="F17" s="5">
        <f t="shared" si="1"/>
        <v>0.15337423312883436</v>
      </c>
      <c r="G17" s="128">
        <v>785</v>
      </c>
      <c r="H17" s="5">
        <f t="shared" si="2"/>
        <v>0.2189068600111545</v>
      </c>
      <c r="I17" s="128">
        <v>87</v>
      </c>
      <c r="J17" s="75">
        <f t="shared" si="3"/>
        <v>0.02426101505856107</v>
      </c>
      <c r="K17" s="128">
        <v>28</v>
      </c>
      <c r="L17" s="5">
        <f t="shared" si="4"/>
        <v>0.007808142777467931</v>
      </c>
      <c r="M17" s="128">
        <v>13</v>
      </c>
      <c r="N17" s="75">
        <f t="shared" si="5"/>
        <v>0.003625209146681539</v>
      </c>
      <c r="O17" s="128">
        <v>610</v>
      </c>
      <c r="P17" s="16">
        <f t="shared" si="6"/>
        <v>0.1701059676519799</v>
      </c>
    </row>
    <row r="18" spans="1:16" ht="13.5" customHeight="1">
      <c r="A18" s="29" t="s">
        <v>11</v>
      </c>
      <c r="B18" s="101">
        <f>'1. Plan and Actual'!C19</f>
        <v>12939</v>
      </c>
      <c r="C18" s="128">
        <v>4787</v>
      </c>
      <c r="D18" s="5">
        <f t="shared" si="0"/>
        <v>0.3699667671381096</v>
      </c>
      <c r="E18" s="128">
        <v>2147</v>
      </c>
      <c r="F18" s="5">
        <f t="shared" si="1"/>
        <v>0.16593245227606462</v>
      </c>
      <c r="G18" s="128">
        <v>5628</v>
      </c>
      <c r="H18" s="5">
        <f t="shared" si="2"/>
        <v>0.43496406213772315</v>
      </c>
      <c r="I18" s="128">
        <v>85</v>
      </c>
      <c r="J18" s="75">
        <f t="shared" si="3"/>
        <v>0.006569286652755236</v>
      </c>
      <c r="K18" s="128">
        <v>188</v>
      </c>
      <c r="L18" s="5">
        <f t="shared" si="4"/>
        <v>0.014529716361388051</v>
      </c>
      <c r="M18" s="128">
        <v>21</v>
      </c>
      <c r="N18" s="75">
        <f t="shared" si="5"/>
        <v>0.001623000231857176</v>
      </c>
      <c r="O18" s="128">
        <v>1112</v>
      </c>
      <c r="P18" s="16">
        <f t="shared" si="6"/>
        <v>0.0859417265631038</v>
      </c>
    </row>
    <row r="19" spans="1:16" ht="13.5" customHeight="1">
      <c r="A19" s="29" t="s">
        <v>136</v>
      </c>
      <c r="B19" s="101">
        <f>'1. Plan and Actual'!C20</f>
        <v>5615</v>
      </c>
      <c r="C19" s="128">
        <v>3140</v>
      </c>
      <c r="D19" s="5">
        <f t="shared" si="0"/>
        <v>0.5592163846838825</v>
      </c>
      <c r="E19" s="128">
        <v>294</v>
      </c>
      <c r="F19" s="5">
        <f t="shared" si="1"/>
        <v>0.05235975066785396</v>
      </c>
      <c r="G19" s="128">
        <v>2232</v>
      </c>
      <c r="H19" s="5">
        <f t="shared" si="2"/>
        <v>0.397506678539626</v>
      </c>
      <c r="I19" s="128">
        <v>36</v>
      </c>
      <c r="J19" s="75">
        <f t="shared" si="3"/>
        <v>0.006411398040961709</v>
      </c>
      <c r="K19" s="128">
        <v>176</v>
      </c>
      <c r="L19" s="5">
        <f t="shared" si="4"/>
        <v>0.03134461264470169</v>
      </c>
      <c r="M19" s="128">
        <v>8</v>
      </c>
      <c r="N19" s="75">
        <f t="shared" si="5"/>
        <v>0.0014247551202137133</v>
      </c>
      <c r="O19" s="128">
        <v>554</v>
      </c>
      <c r="P19" s="16">
        <f t="shared" si="6"/>
        <v>0.09866429207479964</v>
      </c>
    </row>
    <row r="20" spans="1:16" ht="13.5" customHeight="1">
      <c r="A20" s="29" t="s">
        <v>12</v>
      </c>
      <c r="B20" s="101">
        <f>'1. Plan and Actual'!C21</f>
        <v>10512</v>
      </c>
      <c r="C20" s="128">
        <v>6824</v>
      </c>
      <c r="D20" s="5">
        <f t="shared" si="0"/>
        <v>0.6491628614916286</v>
      </c>
      <c r="E20" s="128">
        <v>1281</v>
      </c>
      <c r="F20" s="5">
        <f t="shared" si="1"/>
        <v>0.1218607305936073</v>
      </c>
      <c r="G20" s="128">
        <v>1519</v>
      </c>
      <c r="H20" s="5">
        <f t="shared" si="2"/>
        <v>0.1445015220700152</v>
      </c>
      <c r="I20" s="128">
        <v>77</v>
      </c>
      <c r="J20" s="75">
        <f t="shared" si="3"/>
        <v>0.007324961948249619</v>
      </c>
      <c r="K20" s="128">
        <v>792</v>
      </c>
      <c r="L20" s="5">
        <f t="shared" si="4"/>
        <v>0.07534246575342465</v>
      </c>
      <c r="M20" s="128">
        <v>15</v>
      </c>
      <c r="N20" s="75">
        <f t="shared" si="5"/>
        <v>0.0014269406392694063</v>
      </c>
      <c r="O20" s="128">
        <v>816</v>
      </c>
      <c r="P20" s="16">
        <f t="shared" si="6"/>
        <v>0.0776255707762557</v>
      </c>
    </row>
    <row r="21" spans="1:16" ht="13.5" customHeight="1">
      <c r="A21" s="29" t="s">
        <v>13</v>
      </c>
      <c r="B21" s="101">
        <f>'1. Plan and Actual'!C22</f>
        <v>6236</v>
      </c>
      <c r="C21" s="128">
        <v>4833</v>
      </c>
      <c r="D21" s="5">
        <f t="shared" si="0"/>
        <v>0.7750160359204619</v>
      </c>
      <c r="E21" s="128">
        <v>550</v>
      </c>
      <c r="F21" s="5">
        <f t="shared" si="1"/>
        <v>0.0881975625400898</v>
      </c>
      <c r="G21" s="128">
        <v>467</v>
      </c>
      <c r="H21" s="5">
        <f t="shared" si="2"/>
        <v>0.07488774855676716</v>
      </c>
      <c r="I21" s="128">
        <v>54</v>
      </c>
      <c r="J21" s="75">
        <f t="shared" si="3"/>
        <v>0.008659397049390635</v>
      </c>
      <c r="K21" s="128">
        <v>395</v>
      </c>
      <c r="L21" s="5">
        <f t="shared" si="4"/>
        <v>0.06334188582424631</v>
      </c>
      <c r="M21" s="128">
        <v>13</v>
      </c>
      <c r="N21" s="75">
        <f t="shared" si="5"/>
        <v>0.002084669660038486</v>
      </c>
      <c r="O21" s="128">
        <v>185</v>
      </c>
      <c r="P21" s="16">
        <f t="shared" si="6"/>
        <v>0.029666452854393843</v>
      </c>
    </row>
    <row r="22" spans="1:16" ht="13.5" customHeight="1">
      <c r="A22" s="29" t="s">
        <v>14</v>
      </c>
      <c r="B22" s="101">
        <f>'1. Plan and Actual'!C23</f>
        <v>3333</v>
      </c>
      <c r="C22" s="128">
        <v>2624</v>
      </c>
      <c r="D22" s="5">
        <f t="shared" si="0"/>
        <v>0.7872787278727873</v>
      </c>
      <c r="E22" s="128">
        <v>208</v>
      </c>
      <c r="F22" s="5">
        <f t="shared" si="1"/>
        <v>0.06240624062406241</v>
      </c>
      <c r="G22" s="128">
        <v>463</v>
      </c>
      <c r="H22" s="5">
        <f t="shared" si="2"/>
        <v>0.13891389138913893</v>
      </c>
      <c r="I22" s="128">
        <v>32</v>
      </c>
      <c r="J22" s="75">
        <f t="shared" si="3"/>
        <v>0.009600960096009602</v>
      </c>
      <c r="K22" s="128">
        <v>85</v>
      </c>
      <c r="L22" s="5">
        <f t="shared" si="4"/>
        <v>0.025502550255025503</v>
      </c>
      <c r="M22" s="128">
        <v>9</v>
      </c>
      <c r="N22" s="75">
        <f t="shared" si="5"/>
        <v>0.0027002700270027003</v>
      </c>
      <c r="O22" s="128">
        <v>98</v>
      </c>
      <c r="P22" s="16">
        <f t="shared" si="6"/>
        <v>0.029402940294029404</v>
      </c>
    </row>
    <row r="23" spans="1:16" ht="13.5" customHeight="1">
      <c r="A23" s="29" t="s">
        <v>15</v>
      </c>
      <c r="B23" s="101">
        <f>'1. Plan and Actual'!C24</f>
        <v>4497</v>
      </c>
      <c r="C23" s="128">
        <v>3304</v>
      </c>
      <c r="D23" s="5">
        <f t="shared" si="0"/>
        <v>0.7347120302423839</v>
      </c>
      <c r="E23" s="128">
        <v>608</v>
      </c>
      <c r="F23" s="5">
        <f t="shared" si="1"/>
        <v>0.13520124527462754</v>
      </c>
      <c r="G23" s="128">
        <v>830</v>
      </c>
      <c r="H23" s="5">
        <f t="shared" si="2"/>
        <v>0.18456748943740273</v>
      </c>
      <c r="I23" s="128">
        <v>49</v>
      </c>
      <c r="J23" s="75">
        <f t="shared" si="3"/>
        <v>0.01089615299088281</v>
      </c>
      <c r="K23" s="128">
        <v>155</v>
      </c>
      <c r="L23" s="5">
        <f t="shared" si="4"/>
        <v>0.03446742272626195</v>
      </c>
      <c r="M23" s="128">
        <v>6</v>
      </c>
      <c r="N23" s="75">
        <f t="shared" si="5"/>
        <v>0.00133422281521014</v>
      </c>
      <c r="O23" s="128">
        <v>226</v>
      </c>
      <c r="P23" s="16">
        <f t="shared" si="6"/>
        <v>0.05025572603958194</v>
      </c>
    </row>
    <row r="24" spans="1:16" ht="13.5" customHeight="1">
      <c r="A24" s="29" t="s">
        <v>141</v>
      </c>
      <c r="B24" s="101">
        <f>'1. Plan and Actual'!C25</f>
        <v>6003</v>
      </c>
      <c r="C24" s="128">
        <v>4247</v>
      </c>
      <c r="D24" s="5">
        <f t="shared" si="0"/>
        <v>0.7074795935365651</v>
      </c>
      <c r="E24" s="128">
        <v>905</v>
      </c>
      <c r="F24" s="5">
        <f t="shared" si="1"/>
        <v>0.15075795435615524</v>
      </c>
      <c r="G24" s="128">
        <v>280</v>
      </c>
      <c r="H24" s="5">
        <f t="shared" si="2"/>
        <v>0.04664334499416958</v>
      </c>
      <c r="I24" s="128">
        <v>65</v>
      </c>
      <c r="J24" s="75">
        <f t="shared" si="3"/>
        <v>0.01082791937364651</v>
      </c>
      <c r="K24" s="128">
        <v>407</v>
      </c>
      <c r="L24" s="5">
        <f t="shared" si="4"/>
        <v>0.06779943361652507</v>
      </c>
      <c r="M24" s="128">
        <v>13</v>
      </c>
      <c r="N24" s="75">
        <f t="shared" si="5"/>
        <v>0.002165583874729302</v>
      </c>
      <c r="O24" s="128">
        <v>193</v>
      </c>
      <c r="P24" s="16">
        <f t="shared" si="6"/>
        <v>0.032150591370981176</v>
      </c>
    </row>
    <row r="25" spans="1:16" ht="12.75">
      <c r="A25" s="29" t="s">
        <v>126</v>
      </c>
      <c r="B25" s="101">
        <f>'1. Plan and Actual'!C26</f>
        <v>1467</v>
      </c>
      <c r="C25" s="4">
        <v>1098</v>
      </c>
      <c r="D25" s="5">
        <f t="shared" si="0"/>
        <v>0.7484662576687117</v>
      </c>
      <c r="E25" s="4">
        <v>69</v>
      </c>
      <c r="F25" s="5">
        <f t="shared" si="1"/>
        <v>0.04703476482617587</v>
      </c>
      <c r="G25" s="4">
        <v>234</v>
      </c>
      <c r="H25" s="5">
        <f t="shared" si="2"/>
        <v>0.15950920245398773</v>
      </c>
      <c r="I25" s="4">
        <v>6</v>
      </c>
      <c r="J25" s="75">
        <f t="shared" si="3"/>
        <v>0.00408997955010225</v>
      </c>
      <c r="K25" s="4">
        <v>103</v>
      </c>
      <c r="L25" s="5">
        <f t="shared" si="4"/>
        <v>0.07021131561008861</v>
      </c>
      <c r="M25" s="4">
        <v>1</v>
      </c>
      <c r="N25" s="75">
        <f t="shared" si="5"/>
        <v>0.0006816632583503749</v>
      </c>
      <c r="O25" s="4">
        <v>90</v>
      </c>
      <c r="P25" s="16">
        <f t="shared" si="6"/>
        <v>0.06134969325153374</v>
      </c>
    </row>
    <row r="26" spans="1:16" ht="13.5" thickBot="1">
      <c r="A26" s="30" t="s">
        <v>17</v>
      </c>
      <c r="B26" s="17">
        <f>'1. Plan and Actual'!C27</f>
        <v>87826</v>
      </c>
      <c r="C26" s="17">
        <v>53723</v>
      </c>
      <c r="D26" s="25">
        <f t="shared" si="0"/>
        <v>0.6116981303941885</v>
      </c>
      <c r="E26" s="17">
        <v>13431</v>
      </c>
      <c r="F26" s="25">
        <f t="shared" si="1"/>
        <v>0.15292737913601895</v>
      </c>
      <c r="G26" s="17">
        <v>16645</v>
      </c>
      <c r="H26" s="25">
        <f t="shared" si="2"/>
        <v>0.1895224648737276</v>
      </c>
      <c r="I26" s="17">
        <v>931</v>
      </c>
      <c r="J26" s="109">
        <f t="shared" si="3"/>
        <v>0.010600505545054996</v>
      </c>
      <c r="K26" s="17">
        <v>3834</v>
      </c>
      <c r="L26" s="25">
        <f t="shared" si="4"/>
        <v>0.043654498667820466</v>
      </c>
      <c r="M26" s="17">
        <v>198</v>
      </c>
      <c r="N26" s="109">
        <f t="shared" si="5"/>
        <v>0.002254457677680869</v>
      </c>
      <c r="O26" s="17">
        <v>5761</v>
      </c>
      <c r="P26" s="18">
        <f t="shared" si="6"/>
        <v>0.06559560950060346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151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6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1:12" ht="12.75" customHeight="1">
      <c r="A30" s="176" t="s">
        <v>152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1:16" ht="12.75">
      <c r="A31" s="169" t="s">
        <v>153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1:P1"/>
    <mergeCell ref="A2:P2"/>
    <mergeCell ref="A3:P3"/>
    <mergeCell ref="A5:P5"/>
    <mergeCell ref="A29:L29"/>
    <mergeCell ref="A30:L30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27" sqref="A27:P31"/>
    </sheetView>
  </sheetViews>
  <sheetFormatPr defaultColWidth="9.140625" defaultRowHeight="12.75"/>
  <cols>
    <col min="1" max="1" width="21.28125" style="3" customWidth="1"/>
    <col min="2" max="2" width="10.140625" style="3" customWidth="1"/>
    <col min="3" max="3" width="8.28125" style="3" customWidth="1"/>
    <col min="4" max="4" width="7.421875" style="3" customWidth="1"/>
    <col min="5" max="5" width="8.7109375" style="3" customWidth="1"/>
    <col min="6" max="6" width="6.2812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6384" width="9.140625" style="3" customWidth="1"/>
  </cols>
  <sheetData>
    <row r="1" spans="1:14" ht="18.75">
      <c r="A1" s="170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171" t="str">
        <f>'1. Plan and Actual'!A2</f>
        <v>OSCCAR Summary by WDB Area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5.75">
      <c r="A3" s="171" t="str">
        <f>'1. Plan and Actual'!A3</f>
        <v>FY17 Quarter Ending December 31, 2016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5" spans="1:14" ht="18.75">
      <c r="A5" s="170" t="s">
        <v>133</v>
      </c>
      <c r="B5" s="170"/>
      <c r="C5" s="170"/>
      <c r="D5" s="170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ht="6.75" customHeight="1" thickBot="1"/>
    <row r="7" spans="1:14" ht="13.5" thickTop="1">
      <c r="A7" s="27" t="s">
        <v>1</v>
      </c>
      <c r="B7" s="14" t="s">
        <v>21</v>
      </c>
      <c r="C7" s="1" t="s">
        <v>24</v>
      </c>
      <c r="D7" s="123" t="s">
        <v>26</v>
      </c>
      <c r="E7" s="31" t="s">
        <v>28</v>
      </c>
      <c r="F7" s="14" t="s">
        <v>37</v>
      </c>
      <c r="G7" s="63" t="s">
        <v>39</v>
      </c>
      <c r="H7" s="120" t="s">
        <v>48</v>
      </c>
      <c r="I7" s="31" t="s">
        <v>50</v>
      </c>
      <c r="J7" s="14" t="s">
        <v>52</v>
      </c>
      <c r="K7" s="63" t="s">
        <v>64</v>
      </c>
      <c r="L7" s="120" t="s">
        <v>66</v>
      </c>
      <c r="M7" s="31" t="s">
        <v>77</v>
      </c>
      <c r="N7" s="15" t="s">
        <v>78</v>
      </c>
    </row>
    <row r="8" spans="1:14" s="21" customFormat="1" ht="38.25">
      <c r="A8" s="28"/>
      <c r="B8" s="8" t="s">
        <v>22</v>
      </c>
      <c r="C8" s="124" t="s">
        <v>56</v>
      </c>
      <c r="D8" s="24" t="s">
        <v>129</v>
      </c>
      <c r="E8" s="23" t="s">
        <v>67</v>
      </c>
      <c r="F8" s="8" t="s">
        <v>129</v>
      </c>
      <c r="G8" s="69" t="s">
        <v>68</v>
      </c>
      <c r="H8" s="115" t="s">
        <v>129</v>
      </c>
      <c r="I8" s="23" t="s">
        <v>69</v>
      </c>
      <c r="J8" s="8" t="s">
        <v>129</v>
      </c>
      <c r="K8" s="69" t="s">
        <v>70</v>
      </c>
      <c r="L8" s="115" t="s">
        <v>129</v>
      </c>
      <c r="M8" s="23" t="s">
        <v>71</v>
      </c>
      <c r="N8" s="24" t="s">
        <v>129</v>
      </c>
    </row>
    <row r="9" spans="1:14" ht="13.5" customHeight="1">
      <c r="A9" s="29" t="s">
        <v>2</v>
      </c>
      <c r="B9" s="110">
        <f>'1. Plan and Actual'!C10</f>
        <v>1670</v>
      </c>
      <c r="C9" s="130">
        <v>764</v>
      </c>
      <c r="D9" s="16">
        <f>C9/B9</f>
        <v>0.45748502994011975</v>
      </c>
      <c r="E9" s="131">
        <v>78</v>
      </c>
      <c r="F9" s="118">
        <f>E9/B9</f>
        <v>0.046706586826347304</v>
      </c>
      <c r="G9" s="132">
        <v>97</v>
      </c>
      <c r="H9" s="121">
        <f>G9/B9</f>
        <v>0.05808383233532934</v>
      </c>
      <c r="I9" s="131">
        <v>787</v>
      </c>
      <c r="J9" s="118">
        <f>I9/B9</f>
        <v>0.47125748502994014</v>
      </c>
      <c r="K9" s="132">
        <v>320</v>
      </c>
      <c r="L9" s="121">
        <f>K9/B9</f>
        <v>0.19161676646706588</v>
      </c>
      <c r="M9" s="131">
        <v>388</v>
      </c>
      <c r="N9" s="16">
        <f>M9/B9</f>
        <v>0.23233532934131737</v>
      </c>
    </row>
    <row r="10" spans="1:14" ht="13.5" customHeight="1">
      <c r="A10" s="29" t="s">
        <v>3</v>
      </c>
      <c r="B10" s="110">
        <f>'1. Plan and Actual'!C11</f>
        <v>8148</v>
      </c>
      <c r="C10" s="130">
        <v>4338</v>
      </c>
      <c r="D10" s="16">
        <f aca="true" t="shared" si="0" ref="D10:D24">C10/B10</f>
        <v>0.53240058910162</v>
      </c>
      <c r="E10" s="131">
        <v>51</v>
      </c>
      <c r="F10" s="118">
        <f aca="true" t="shared" si="1" ref="F10:F26">E10/B10</f>
        <v>0.0062592047128129605</v>
      </c>
      <c r="G10" s="132">
        <v>177</v>
      </c>
      <c r="H10" s="121">
        <f aca="true" t="shared" si="2" ref="H10:H26">G10/B10</f>
        <v>0.021723122238586155</v>
      </c>
      <c r="I10" s="131">
        <v>4722</v>
      </c>
      <c r="J10" s="118">
        <f aca="true" t="shared" si="3" ref="J10:J26">I10/B10</f>
        <v>0.5795287187039765</v>
      </c>
      <c r="K10" s="132">
        <v>1597</v>
      </c>
      <c r="L10" s="121">
        <f aca="true" t="shared" si="4" ref="L10:L26">K10/B10</f>
        <v>0.19599901816396662</v>
      </c>
      <c r="M10" s="131">
        <v>1601</v>
      </c>
      <c r="N10" s="16">
        <f aca="true" t="shared" si="5" ref="N10:N26">M10/B10</f>
        <v>0.19648993618065783</v>
      </c>
    </row>
    <row r="11" spans="1:14" ht="13.5" customHeight="1">
      <c r="A11" s="29" t="s">
        <v>4</v>
      </c>
      <c r="B11" s="110">
        <f>'1. Plan and Actual'!C12</f>
        <v>9547</v>
      </c>
      <c r="C11" s="130">
        <v>4320</v>
      </c>
      <c r="D11" s="16">
        <f t="shared" si="0"/>
        <v>0.452498166963444</v>
      </c>
      <c r="E11" s="131">
        <v>407</v>
      </c>
      <c r="F11" s="118">
        <f t="shared" si="1"/>
        <v>0.04263119304493558</v>
      </c>
      <c r="G11" s="132">
        <v>653</v>
      </c>
      <c r="H11" s="121">
        <f t="shared" si="2"/>
        <v>0.06839844977479836</v>
      </c>
      <c r="I11" s="131">
        <v>5132</v>
      </c>
      <c r="J11" s="118">
        <f t="shared" si="3"/>
        <v>0.5375510631612025</v>
      </c>
      <c r="K11" s="132">
        <v>1697</v>
      </c>
      <c r="L11" s="121">
        <f t="shared" si="4"/>
        <v>0.17775217345763067</v>
      </c>
      <c r="M11" s="131">
        <v>1658</v>
      </c>
      <c r="N11" s="16">
        <f t="shared" si="5"/>
        <v>0.1736671205614329</v>
      </c>
    </row>
    <row r="12" spans="1:14" ht="13.5" customHeight="1">
      <c r="A12" s="29" t="s">
        <v>5</v>
      </c>
      <c r="B12" s="110">
        <f>'1. Plan and Actual'!C13</f>
        <v>3217</v>
      </c>
      <c r="C12" s="130">
        <v>1590</v>
      </c>
      <c r="D12" s="16">
        <f t="shared" si="0"/>
        <v>0.4942493005906124</v>
      </c>
      <c r="E12" s="131">
        <v>21</v>
      </c>
      <c r="F12" s="118">
        <f t="shared" si="1"/>
        <v>0.006527820951196767</v>
      </c>
      <c r="G12" s="132">
        <v>85</v>
      </c>
      <c r="H12" s="121">
        <f t="shared" si="2"/>
        <v>0.026422132421510723</v>
      </c>
      <c r="I12" s="131">
        <v>1729</v>
      </c>
      <c r="J12" s="118">
        <f t="shared" si="3"/>
        <v>0.5374572583152005</v>
      </c>
      <c r="K12" s="132">
        <v>693</v>
      </c>
      <c r="L12" s="121">
        <f t="shared" si="4"/>
        <v>0.2154180913894933</v>
      </c>
      <c r="M12" s="131">
        <v>689</v>
      </c>
      <c r="N12" s="16">
        <f t="shared" si="5"/>
        <v>0.2141746969225987</v>
      </c>
    </row>
    <row r="13" spans="1:14" ht="13.5" customHeight="1">
      <c r="A13" s="29" t="s">
        <v>6</v>
      </c>
      <c r="B13" s="110">
        <f>'1. Plan and Actual'!C14</f>
        <v>1825</v>
      </c>
      <c r="C13" s="130">
        <v>949</v>
      </c>
      <c r="D13" s="16">
        <f t="shared" si="0"/>
        <v>0.52</v>
      </c>
      <c r="E13" s="131">
        <v>69</v>
      </c>
      <c r="F13" s="118">
        <f t="shared" si="1"/>
        <v>0.03780821917808219</v>
      </c>
      <c r="G13" s="132">
        <v>71</v>
      </c>
      <c r="H13" s="121">
        <f t="shared" si="2"/>
        <v>0.03890410958904109</v>
      </c>
      <c r="I13" s="131">
        <v>615</v>
      </c>
      <c r="J13" s="118">
        <f t="shared" si="3"/>
        <v>0.336986301369863</v>
      </c>
      <c r="K13" s="132">
        <v>390</v>
      </c>
      <c r="L13" s="121">
        <f t="shared" si="4"/>
        <v>0.2136986301369863</v>
      </c>
      <c r="M13" s="131">
        <v>680</v>
      </c>
      <c r="N13" s="16">
        <f t="shared" si="5"/>
        <v>0.3726027397260274</v>
      </c>
    </row>
    <row r="14" spans="1:14" ht="13.5" customHeight="1">
      <c r="A14" s="29" t="s">
        <v>7</v>
      </c>
      <c r="B14" s="110">
        <f>'1. Plan and Actual'!C15</f>
        <v>7023</v>
      </c>
      <c r="C14" s="130">
        <v>3304</v>
      </c>
      <c r="D14" s="16">
        <f t="shared" si="0"/>
        <v>0.47045422184251745</v>
      </c>
      <c r="E14" s="131">
        <v>104</v>
      </c>
      <c r="F14" s="118">
        <f t="shared" si="1"/>
        <v>0.014808486401822583</v>
      </c>
      <c r="G14" s="132">
        <v>238</v>
      </c>
      <c r="H14" s="121">
        <f t="shared" si="2"/>
        <v>0.03388865157340168</v>
      </c>
      <c r="I14" s="131">
        <v>3031</v>
      </c>
      <c r="J14" s="118">
        <f t="shared" si="3"/>
        <v>0.4315819450377332</v>
      </c>
      <c r="K14" s="132">
        <v>1661</v>
      </c>
      <c r="L14" s="121">
        <f t="shared" si="4"/>
        <v>0.23650861455218566</v>
      </c>
      <c r="M14" s="131">
        <v>1989</v>
      </c>
      <c r="N14" s="16">
        <f t="shared" si="5"/>
        <v>0.2832123024348569</v>
      </c>
    </row>
    <row r="15" spans="1:14" ht="13.5" customHeight="1">
      <c r="A15" s="29" t="s">
        <v>8</v>
      </c>
      <c r="B15" s="110">
        <f>'1. Plan and Actual'!C16</f>
        <v>2544</v>
      </c>
      <c r="C15" s="130">
        <v>1106</v>
      </c>
      <c r="D15" s="16">
        <f t="shared" si="0"/>
        <v>0.43474842767295596</v>
      </c>
      <c r="E15" s="131">
        <v>65</v>
      </c>
      <c r="F15" s="118">
        <f t="shared" si="1"/>
        <v>0.025550314465408806</v>
      </c>
      <c r="G15" s="132">
        <v>124</v>
      </c>
      <c r="H15" s="121">
        <f t="shared" si="2"/>
        <v>0.04874213836477988</v>
      </c>
      <c r="I15" s="131">
        <v>1094</v>
      </c>
      <c r="J15" s="118">
        <f t="shared" si="3"/>
        <v>0.4300314465408805</v>
      </c>
      <c r="K15" s="132">
        <v>503</v>
      </c>
      <c r="L15" s="121">
        <f t="shared" si="4"/>
        <v>0.19772012578616352</v>
      </c>
      <c r="M15" s="131">
        <v>758</v>
      </c>
      <c r="N15" s="16">
        <f t="shared" si="5"/>
        <v>0.2979559748427673</v>
      </c>
    </row>
    <row r="16" spans="1:14" ht="13.5" customHeight="1">
      <c r="A16" s="29" t="s">
        <v>9</v>
      </c>
      <c r="B16" s="110">
        <f>'1. Plan and Actual'!C17</f>
        <v>3432</v>
      </c>
      <c r="C16" s="130">
        <v>1522</v>
      </c>
      <c r="D16" s="16">
        <f t="shared" si="0"/>
        <v>0.44347319347319347</v>
      </c>
      <c r="E16" s="131">
        <v>87</v>
      </c>
      <c r="F16" s="118">
        <f t="shared" si="1"/>
        <v>0.025349650349650348</v>
      </c>
      <c r="G16" s="132">
        <v>87</v>
      </c>
      <c r="H16" s="121">
        <f t="shared" si="2"/>
        <v>0.025349650349650348</v>
      </c>
      <c r="I16" s="131">
        <v>1491</v>
      </c>
      <c r="J16" s="118">
        <f t="shared" si="3"/>
        <v>0.4344405594405594</v>
      </c>
      <c r="K16" s="132">
        <v>834</v>
      </c>
      <c r="L16" s="121">
        <f t="shared" si="4"/>
        <v>0.243006993006993</v>
      </c>
      <c r="M16" s="131">
        <v>933</v>
      </c>
      <c r="N16" s="16">
        <f t="shared" si="5"/>
        <v>0.2718531468531469</v>
      </c>
    </row>
    <row r="17" spans="1:14" ht="13.5" customHeight="1">
      <c r="A17" s="29" t="s">
        <v>10</v>
      </c>
      <c r="B17" s="110">
        <f>'1. Plan and Actual'!C18</f>
        <v>3586</v>
      </c>
      <c r="C17" s="130">
        <v>1777</v>
      </c>
      <c r="D17" s="16">
        <f t="shared" si="0"/>
        <v>0.4955382041271612</v>
      </c>
      <c r="E17" s="131">
        <v>262</v>
      </c>
      <c r="F17" s="118">
        <f t="shared" si="1"/>
        <v>0.07306190741773563</v>
      </c>
      <c r="G17" s="132">
        <v>209</v>
      </c>
      <c r="H17" s="121">
        <f t="shared" si="2"/>
        <v>0.05828220858895705</v>
      </c>
      <c r="I17" s="131">
        <v>1958</v>
      </c>
      <c r="J17" s="118">
        <f t="shared" si="3"/>
        <v>0.5460122699386503</v>
      </c>
      <c r="K17" s="132">
        <v>581</v>
      </c>
      <c r="L17" s="121">
        <f t="shared" si="4"/>
        <v>0.16201896263245957</v>
      </c>
      <c r="M17" s="131">
        <v>576</v>
      </c>
      <c r="N17" s="16">
        <f t="shared" si="5"/>
        <v>0.16062465142219742</v>
      </c>
    </row>
    <row r="18" spans="1:14" ht="13.5" customHeight="1">
      <c r="A18" s="29" t="s">
        <v>11</v>
      </c>
      <c r="B18" s="110">
        <f>'1. Plan and Actual'!C19</f>
        <v>12939</v>
      </c>
      <c r="C18" s="130">
        <v>6354</v>
      </c>
      <c r="D18" s="16">
        <f t="shared" si="0"/>
        <v>0.4910734987247855</v>
      </c>
      <c r="E18" s="131">
        <v>918</v>
      </c>
      <c r="F18" s="118">
        <f t="shared" si="1"/>
        <v>0.07094829584975655</v>
      </c>
      <c r="G18" s="132">
        <v>1011</v>
      </c>
      <c r="H18" s="121">
        <f t="shared" si="2"/>
        <v>0.07813586830512405</v>
      </c>
      <c r="I18" s="131">
        <v>7312</v>
      </c>
      <c r="J18" s="118">
        <f t="shared" si="3"/>
        <v>0.5651132235876034</v>
      </c>
      <c r="K18" s="132">
        <v>1928</v>
      </c>
      <c r="L18" s="121">
        <f t="shared" si="4"/>
        <v>0.14900687842955407</v>
      </c>
      <c r="M18" s="131">
        <v>1770</v>
      </c>
      <c r="N18" s="16">
        <f t="shared" si="5"/>
        <v>0.13679573382796198</v>
      </c>
    </row>
    <row r="19" spans="1:14" ht="13.5" customHeight="1">
      <c r="A19" s="29" t="s">
        <v>136</v>
      </c>
      <c r="B19" s="110">
        <f>'1. Plan and Actual'!C20</f>
        <v>5615</v>
      </c>
      <c r="C19" s="130">
        <v>2682</v>
      </c>
      <c r="D19" s="16">
        <f t="shared" si="0"/>
        <v>0.4776491540516474</v>
      </c>
      <c r="E19" s="131">
        <v>141</v>
      </c>
      <c r="F19" s="118">
        <f t="shared" si="1"/>
        <v>0.025111308993766696</v>
      </c>
      <c r="G19" s="132">
        <v>359</v>
      </c>
      <c r="H19" s="121">
        <f t="shared" si="2"/>
        <v>0.06393588601959038</v>
      </c>
      <c r="I19" s="131">
        <v>2590</v>
      </c>
      <c r="J19" s="118">
        <f t="shared" si="3"/>
        <v>0.46126447016918964</v>
      </c>
      <c r="K19" s="132">
        <v>1153</v>
      </c>
      <c r="L19" s="121">
        <f t="shared" si="4"/>
        <v>0.20534283170080142</v>
      </c>
      <c r="M19" s="131">
        <v>1372</v>
      </c>
      <c r="N19" s="16">
        <f t="shared" si="5"/>
        <v>0.24434550311665182</v>
      </c>
    </row>
    <row r="20" spans="1:14" ht="13.5" customHeight="1">
      <c r="A20" s="29" t="s">
        <v>12</v>
      </c>
      <c r="B20" s="110">
        <f>'1. Plan and Actual'!C21</f>
        <v>10512</v>
      </c>
      <c r="C20" s="130">
        <v>5017</v>
      </c>
      <c r="D20" s="16">
        <f t="shared" si="0"/>
        <v>0.4772640791476408</v>
      </c>
      <c r="E20" s="131">
        <v>726</v>
      </c>
      <c r="F20" s="118">
        <f t="shared" si="1"/>
        <v>0.06906392694063927</v>
      </c>
      <c r="G20" s="132">
        <v>299</v>
      </c>
      <c r="H20" s="121">
        <f t="shared" si="2"/>
        <v>0.028443683409436833</v>
      </c>
      <c r="I20" s="131">
        <v>4210</v>
      </c>
      <c r="J20" s="118">
        <f t="shared" si="3"/>
        <v>0.4004946727549467</v>
      </c>
      <c r="K20" s="132">
        <v>2286</v>
      </c>
      <c r="L20" s="121">
        <f t="shared" si="4"/>
        <v>0.21746575342465754</v>
      </c>
      <c r="M20" s="131">
        <v>2991</v>
      </c>
      <c r="N20" s="16">
        <f t="shared" si="5"/>
        <v>0.2845319634703196</v>
      </c>
    </row>
    <row r="21" spans="1:14" ht="13.5" customHeight="1">
      <c r="A21" s="29" t="s">
        <v>13</v>
      </c>
      <c r="B21" s="110">
        <f>'1. Plan and Actual'!C22</f>
        <v>6236</v>
      </c>
      <c r="C21" s="130">
        <v>3019</v>
      </c>
      <c r="D21" s="16">
        <f t="shared" si="0"/>
        <v>0.4841244387427838</v>
      </c>
      <c r="E21" s="131">
        <v>86</v>
      </c>
      <c r="F21" s="118">
        <f t="shared" si="1"/>
        <v>0.013790891597177678</v>
      </c>
      <c r="G21" s="132">
        <v>122</v>
      </c>
      <c r="H21" s="121">
        <f t="shared" si="2"/>
        <v>0.0195638229634381</v>
      </c>
      <c r="I21" s="131">
        <v>2213</v>
      </c>
      <c r="J21" s="118">
        <f t="shared" si="3"/>
        <v>0.3548749198203977</v>
      </c>
      <c r="K21" s="132">
        <v>1601</v>
      </c>
      <c r="L21" s="121">
        <f t="shared" si="4"/>
        <v>0.2567350865939705</v>
      </c>
      <c r="M21" s="131">
        <v>2214</v>
      </c>
      <c r="N21" s="16">
        <f t="shared" si="5"/>
        <v>0.355035279025016</v>
      </c>
    </row>
    <row r="22" spans="1:14" ht="13.5" customHeight="1">
      <c r="A22" s="29" t="s">
        <v>14</v>
      </c>
      <c r="B22" s="110">
        <f>'1. Plan and Actual'!C23</f>
        <v>3333</v>
      </c>
      <c r="C22" s="130">
        <v>1440</v>
      </c>
      <c r="D22" s="16">
        <f t="shared" si="0"/>
        <v>0.43204320432043203</v>
      </c>
      <c r="E22" s="131">
        <v>104</v>
      </c>
      <c r="F22" s="118">
        <f t="shared" si="1"/>
        <v>0.031203120312031204</v>
      </c>
      <c r="G22" s="132">
        <v>105</v>
      </c>
      <c r="H22" s="121">
        <f t="shared" si="2"/>
        <v>0.0315031503150315</v>
      </c>
      <c r="I22" s="131">
        <v>1409</v>
      </c>
      <c r="J22" s="118">
        <f t="shared" si="3"/>
        <v>0.4227422742274227</v>
      </c>
      <c r="K22" s="132">
        <v>737</v>
      </c>
      <c r="L22" s="121">
        <f t="shared" si="4"/>
        <v>0.22112211221122113</v>
      </c>
      <c r="M22" s="131">
        <v>978</v>
      </c>
      <c r="N22" s="16">
        <f t="shared" si="5"/>
        <v>0.2934293429342934</v>
      </c>
    </row>
    <row r="23" spans="1:14" ht="13.5" customHeight="1">
      <c r="A23" s="29" t="s">
        <v>15</v>
      </c>
      <c r="B23" s="110">
        <f>'1. Plan and Actual'!C24</f>
        <v>4497</v>
      </c>
      <c r="C23" s="130">
        <v>2204</v>
      </c>
      <c r="D23" s="16">
        <f t="shared" si="0"/>
        <v>0.4901045141205248</v>
      </c>
      <c r="E23" s="131">
        <v>288</v>
      </c>
      <c r="F23" s="118">
        <f t="shared" si="1"/>
        <v>0.06404269513008673</v>
      </c>
      <c r="G23" s="132">
        <v>196</v>
      </c>
      <c r="H23" s="121">
        <f t="shared" si="2"/>
        <v>0.04358461196353124</v>
      </c>
      <c r="I23" s="131">
        <v>1992</v>
      </c>
      <c r="J23" s="118">
        <f t="shared" si="3"/>
        <v>0.4429619746497665</v>
      </c>
      <c r="K23" s="132">
        <v>883</v>
      </c>
      <c r="L23" s="121">
        <f t="shared" si="4"/>
        <v>0.19635312430509227</v>
      </c>
      <c r="M23" s="131">
        <v>1138</v>
      </c>
      <c r="N23" s="16">
        <f t="shared" si="5"/>
        <v>0.2530575939515232</v>
      </c>
    </row>
    <row r="24" spans="1:17" ht="13.5" customHeight="1">
      <c r="A24" s="29" t="s">
        <v>141</v>
      </c>
      <c r="B24" s="110">
        <f>'1. Plan and Actual'!C25</f>
        <v>6003</v>
      </c>
      <c r="C24" s="130">
        <v>2986</v>
      </c>
      <c r="D24" s="16">
        <f t="shared" si="0"/>
        <v>0.49741795768782276</v>
      </c>
      <c r="E24" s="131">
        <v>104</v>
      </c>
      <c r="F24" s="118">
        <f t="shared" si="1"/>
        <v>0.017324670997834416</v>
      </c>
      <c r="G24" s="132">
        <v>124</v>
      </c>
      <c r="H24" s="121">
        <f t="shared" si="2"/>
        <v>0.020656338497417957</v>
      </c>
      <c r="I24" s="131">
        <v>2507</v>
      </c>
      <c r="J24" s="118">
        <f t="shared" si="3"/>
        <v>0.41762452107279696</v>
      </c>
      <c r="K24" s="132">
        <v>1423</v>
      </c>
      <c r="L24" s="121">
        <f t="shared" si="4"/>
        <v>0.237048142595369</v>
      </c>
      <c r="M24" s="131">
        <v>1845</v>
      </c>
      <c r="N24" s="16">
        <f t="shared" si="5"/>
        <v>0.3073463268365817</v>
      </c>
      <c r="Q24" s="22"/>
    </row>
    <row r="25" spans="1:14" ht="12.75">
      <c r="A25" s="29" t="s">
        <v>126</v>
      </c>
      <c r="B25" s="111">
        <f>'1. Plan and Actual'!C26</f>
        <v>1467</v>
      </c>
      <c r="C25" s="125">
        <v>534</v>
      </c>
      <c r="D25" s="16">
        <f>C25/B25</f>
        <v>0.36400817995910023</v>
      </c>
      <c r="E25" s="113">
        <v>1</v>
      </c>
      <c r="F25" s="118">
        <f>E25/B25</f>
        <v>0.0006816632583503749</v>
      </c>
      <c r="G25" s="116">
        <v>9</v>
      </c>
      <c r="H25" s="121">
        <f t="shared" si="2"/>
        <v>0.006134969325153374</v>
      </c>
      <c r="I25" s="113">
        <v>399</v>
      </c>
      <c r="J25" s="118">
        <f t="shared" si="3"/>
        <v>0.2719836400817996</v>
      </c>
      <c r="K25" s="116">
        <v>417</v>
      </c>
      <c r="L25" s="121">
        <f t="shared" si="4"/>
        <v>0.2842535787321063</v>
      </c>
      <c r="M25" s="113">
        <v>641</v>
      </c>
      <c r="N25" s="16">
        <f t="shared" si="5"/>
        <v>0.43694614860259035</v>
      </c>
    </row>
    <row r="26" spans="1:14" ht="13.5" thickBot="1">
      <c r="A26" s="30" t="s">
        <v>17</v>
      </c>
      <c r="B26" s="112">
        <f>'1. Plan and Actual'!C27</f>
        <v>87826</v>
      </c>
      <c r="C26" s="126">
        <v>42190</v>
      </c>
      <c r="D26" s="18">
        <f>C26/B26</f>
        <v>0.48038166374422153</v>
      </c>
      <c r="E26" s="114">
        <v>3559</v>
      </c>
      <c r="F26" s="119">
        <f t="shared" si="1"/>
        <v>0.040523307448819254</v>
      </c>
      <c r="G26" s="117">
        <v>4031</v>
      </c>
      <c r="H26" s="122">
        <f t="shared" si="2"/>
        <v>0.04589757019561406</v>
      </c>
      <c r="I26" s="114">
        <v>41659</v>
      </c>
      <c r="J26" s="119">
        <f t="shared" si="3"/>
        <v>0.4743356181540774</v>
      </c>
      <c r="K26" s="117">
        <v>17714</v>
      </c>
      <c r="L26" s="122">
        <f t="shared" si="4"/>
        <v>0.20169425910322683</v>
      </c>
      <c r="M26" s="114">
        <v>20863</v>
      </c>
      <c r="N26" s="18">
        <f t="shared" si="5"/>
        <v>0.23754924509826247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151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6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1:12" ht="12.75" customHeight="1">
      <c r="A30" s="176" t="s">
        <v>152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1:16" ht="12.75">
      <c r="A31" s="169" t="s">
        <v>153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1:N1"/>
    <mergeCell ref="A2:N2"/>
    <mergeCell ref="A3:N3"/>
    <mergeCell ref="A5:N5"/>
    <mergeCell ref="A29:L29"/>
    <mergeCell ref="A30:L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27" sqref="A27:P31"/>
    </sheetView>
  </sheetViews>
  <sheetFormatPr defaultColWidth="9.140625" defaultRowHeight="12.75"/>
  <cols>
    <col min="1" max="1" width="21.28125" style="22" customWidth="1"/>
    <col min="2" max="2" width="9.421875" style="22" customWidth="1"/>
    <col min="3" max="3" width="8.28125" style="22" customWidth="1"/>
    <col min="4" max="4" width="5.140625" style="22" customWidth="1"/>
    <col min="5" max="5" width="8.7109375" style="22" customWidth="1"/>
    <col min="6" max="6" width="5.140625" style="22" customWidth="1"/>
    <col min="7" max="7" width="9.421875" style="22" customWidth="1"/>
    <col min="8" max="8" width="5.140625" style="22" customWidth="1"/>
    <col min="9" max="9" width="8.7109375" style="22" customWidth="1"/>
    <col min="10" max="10" width="5.140625" style="22" customWidth="1"/>
    <col min="11" max="11" width="9.140625" style="22" customWidth="1"/>
    <col min="12" max="12" width="5.140625" style="22" customWidth="1"/>
    <col min="13" max="13" width="8.7109375" style="22" customWidth="1"/>
    <col min="14" max="14" width="5.140625" style="22" customWidth="1"/>
    <col min="15" max="15" width="10.7109375" style="22" customWidth="1"/>
    <col min="16" max="16" width="5.140625" style="22" customWidth="1"/>
    <col min="17" max="16384" width="9.140625" style="22" customWidth="1"/>
  </cols>
  <sheetData>
    <row r="1" spans="1:16" ht="18.75">
      <c r="A1" s="170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.75">
      <c r="A2" s="171" t="str">
        <f>'1. Plan and Actual'!A2</f>
        <v>OSCCAR Summary by WDB Area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.75">
      <c r="A3" s="187" t="str">
        <f>'1. Plan and Actual'!A3</f>
        <v>FY17 Quarter Ending December 31, 2016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8"/>
    </row>
    <row r="5" spans="1:16" ht="18.75">
      <c r="A5" s="170" t="s">
        <v>131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ht="6.75" customHeight="1" thickBot="1"/>
    <row r="7" spans="1:16" ht="13.5" thickTop="1">
      <c r="A7" s="34" t="s">
        <v>1</v>
      </c>
      <c r="B7" s="13" t="s">
        <v>21</v>
      </c>
      <c r="C7" s="103" t="s">
        <v>24</v>
      </c>
      <c r="D7" s="103" t="s">
        <v>26</v>
      </c>
      <c r="E7" s="103" t="s">
        <v>28</v>
      </c>
      <c r="F7" s="103" t="s">
        <v>37</v>
      </c>
      <c r="G7" s="103" t="s">
        <v>39</v>
      </c>
      <c r="H7" s="103" t="s">
        <v>48</v>
      </c>
      <c r="I7" s="103" t="s">
        <v>50</v>
      </c>
      <c r="J7" s="103" t="s">
        <v>52</v>
      </c>
      <c r="K7" s="103" t="s">
        <v>64</v>
      </c>
      <c r="L7" s="103" t="s">
        <v>66</v>
      </c>
      <c r="M7" s="103" t="s">
        <v>77</v>
      </c>
      <c r="N7" s="103" t="s">
        <v>78</v>
      </c>
      <c r="O7" s="103" t="s">
        <v>80</v>
      </c>
      <c r="P7" s="39" t="s">
        <v>81</v>
      </c>
    </row>
    <row r="8" spans="1:16" s="38" customFormat="1" ht="51">
      <c r="A8" s="35"/>
      <c r="B8" s="6" t="s">
        <v>22</v>
      </c>
      <c r="C8" s="104" t="s">
        <v>72</v>
      </c>
      <c r="D8" s="104" t="s">
        <v>129</v>
      </c>
      <c r="E8" s="104" t="s">
        <v>73</v>
      </c>
      <c r="F8" s="104" t="s">
        <v>129</v>
      </c>
      <c r="G8" s="104" t="s">
        <v>74</v>
      </c>
      <c r="H8" s="104" t="s">
        <v>129</v>
      </c>
      <c r="I8" s="104" t="s">
        <v>75</v>
      </c>
      <c r="J8" s="104" t="s">
        <v>129</v>
      </c>
      <c r="K8" s="104" t="s">
        <v>76</v>
      </c>
      <c r="L8" s="104" t="s">
        <v>129</v>
      </c>
      <c r="M8" s="104" t="s">
        <v>79</v>
      </c>
      <c r="N8" s="104" t="s">
        <v>129</v>
      </c>
      <c r="O8" s="104" t="s">
        <v>65</v>
      </c>
      <c r="P8" s="40" t="s">
        <v>129</v>
      </c>
    </row>
    <row r="9" spans="1:16" ht="13.5" customHeight="1">
      <c r="A9" s="36" t="s">
        <v>2</v>
      </c>
      <c r="B9" s="101">
        <f>'1. Plan and Actual'!C10</f>
        <v>1670</v>
      </c>
      <c r="C9" s="128">
        <v>206</v>
      </c>
      <c r="D9" s="5">
        <f>C9/B9</f>
        <v>0.12335329341317365</v>
      </c>
      <c r="E9" s="128">
        <v>580</v>
      </c>
      <c r="F9" s="5">
        <f>E9/B9</f>
        <v>0.3473053892215569</v>
      </c>
      <c r="G9" s="128">
        <v>231</v>
      </c>
      <c r="H9" s="5">
        <f>G9/B9</f>
        <v>0.13832335329341316</v>
      </c>
      <c r="I9" s="128">
        <v>139</v>
      </c>
      <c r="J9" s="5">
        <f>I9/B9</f>
        <v>0.08323353293413174</v>
      </c>
      <c r="K9" s="128">
        <v>187</v>
      </c>
      <c r="L9" s="5">
        <f>K9/B9</f>
        <v>0.11197604790419162</v>
      </c>
      <c r="M9" s="128">
        <v>76</v>
      </c>
      <c r="N9" s="5">
        <f>M9/B9</f>
        <v>0.045508982035928146</v>
      </c>
      <c r="O9" s="128">
        <v>249</v>
      </c>
      <c r="P9" s="16">
        <f>O9/B9</f>
        <v>0.14910179640718563</v>
      </c>
    </row>
    <row r="10" spans="1:16" ht="13.5" customHeight="1">
      <c r="A10" s="36" t="s">
        <v>3</v>
      </c>
      <c r="B10" s="101">
        <f>'1. Plan and Actual'!C11</f>
        <v>8148</v>
      </c>
      <c r="C10" s="128">
        <v>649</v>
      </c>
      <c r="D10" s="5">
        <f aca="true" t="shared" si="0" ref="D10:D26">C10/B10</f>
        <v>0.07965144820814923</v>
      </c>
      <c r="E10" s="128">
        <v>2305</v>
      </c>
      <c r="F10" s="5">
        <f aca="true" t="shared" si="1" ref="F10:F26">E10/B10</f>
        <v>0.28289150711831124</v>
      </c>
      <c r="G10" s="128">
        <v>1285</v>
      </c>
      <c r="H10" s="5">
        <f aca="true" t="shared" si="2" ref="H10:H26">G10/B10</f>
        <v>0.15770741286205203</v>
      </c>
      <c r="I10" s="128">
        <v>613</v>
      </c>
      <c r="J10" s="5">
        <f aca="true" t="shared" si="3" ref="J10:J26">I10/B10</f>
        <v>0.07523318605792832</v>
      </c>
      <c r="K10" s="128">
        <v>1780</v>
      </c>
      <c r="L10" s="5">
        <f aca="true" t="shared" si="4" ref="L10:L26">K10/B10</f>
        <v>0.2184585174275896</v>
      </c>
      <c r="M10" s="128">
        <v>1057</v>
      </c>
      <c r="N10" s="5">
        <f aca="true" t="shared" si="5" ref="N10:N26">M10/B10</f>
        <v>0.12972508591065293</v>
      </c>
      <c r="O10" s="128">
        <v>452</v>
      </c>
      <c r="P10" s="16">
        <f aca="true" t="shared" si="6" ref="P10:P26">O10/B10</f>
        <v>0.05547373588610702</v>
      </c>
    </row>
    <row r="11" spans="1:16" ht="13.5" customHeight="1">
      <c r="A11" s="36" t="s">
        <v>4</v>
      </c>
      <c r="B11" s="101">
        <f>'1. Plan and Actual'!C12</f>
        <v>9547</v>
      </c>
      <c r="C11" s="128">
        <v>1436</v>
      </c>
      <c r="D11" s="5">
        <f t="shared" si="0"/>
        <v>0.1504137425369226</v>
      </c>
      <c r="E11" s="128">
        <v>3582</v>
      </c>
      <c r="F11" s="5">
        <f t="shared" si="1"/>
        <v>0.37519639677385563</v>
      </c>
      <c r="G11" s="128">
        <v>1345</v>
      </c>
      <c r="H11" s="5">
        <f t="shared" si="2"/>
        <v>0.1408819524457945</v>
      </c>
      <c r="I11" s="128">
        <v>693</v>
      </c>
      <c r="J11" s="5">
        <f t="shared" si="3"/>
        <v>0.07258824761705247</v>
      </c>
      <c r="K11" s="128">
        <v>1025</v>
      </c>
      <c r="L11" s="5">
        <f t="shared" si="4"/>
        <v>0.1073635697077616</v>
      </c>
      <c r="M11" s="128">
        <v>381</v>
      </c>
      <c r="N11" s="5">
        <f t="shared" si="5"/>
        <v>0.03990782444747041</v>
      </c>
      <c r="O11" s="128">
        <v>1080</v>
      </c>
      <c r="P11" s="16">
        <f t="shared" si="6"/>
        <v>0.113124541740861</v>
      </c>
    </row>
    <row r="12" spans="1:16" ht="13.5" customHeight="1">
      <c r="A12" s="36" t="s">
        <v>5</v>
      </c>
      <c r="B12" s="101">
        <f>'1. Plan and Actual'!C13</f>
        <v>3217</v>
      </c>
      <c r="C12" s="128">
        <v>269</v>
      </c>
      <c r="D12" s="5">
        <f t="shared" si="0"/>
        <v>0.08361827789866336</v>
      </c>
      <c r="E12" s="128">
        <v>1178</v>
      </c>
      <c r="F12" s="5">
        <f t="shared" si="1"/>
        <v>0.3661796705004663</v>
      </c>
      <c r="G12" s="128">
        <v>630</v>
      </c>
      <c r="H12" s="5">
        <f t="shared" si="2"/>
        <v>0.19583462853590303</v>
      </c>
      <c r="I12" s="128">
        <v>346</v>
      </c>
      <c r="J12" s="5">
        <f t="shared" si="3"/>
        <v>0.10755362138638483</v>
      </c>
      <c r="K12" s="128">
        <v>458</v>
      </c>
      <c r="L12" s="5">
        <f t="shared" si="4"/>
        <v>0.14236866645943425</v>
      </c>
      <c r="M12" s="128">
        <v>203</v>
      </c>
      <c r="N12" s="5">
        <f t="shared" si="5"/>
        <v>0.06310226919490208</v>
      </c>
      <c r="O12" s="128">
        <v>131</v>
      </c>
      <c r="P12" s="16">
        <f t="shared" si="6"/>
        <v>0.04072116879079888</v>
      </c>
    </row>
    <row r="13" spans="1:16" ht="13.5" customHeight="1">
      <c r="A13" s="36" t="s">
        <v>6</v>
      </c>
      <c r="B13" s="101">
        <f>'1. Plan and Actual'!C14</f>
        <v>1825</v>
      </c>
      <c r="C13" s="128">
        <v>157</v>
      </c>
      <c r="D13" s="5">
        <f t="shared" si="0"/>
        <v>0.08602739726027397</v>
      </c>
      <c r="E13" s="128">
        <v>417</v>
      </c>
      <c r="F13" s="5">
        <f t="shared" si="1"/>
        <v>0.2284931506849315</v>
      </c>
      <c r="G13" s="128">
        <v>382</v>
      </c>
      <c r="H13" s="5">
        <f t="shared" si="2"/>
        <v>0.20931506849315068</v>
      </c>
      <c r="I13" s="128">
        <v>183</v>
      </c>
      <c r="J13" s="5">
        <f t="shared" si="3"/>
        <v>0.10027397260273972</v>
      </c>
      <c r="K13" s="128">
        <v>415</v>
      </c>
      <c r="L13" s="5">
        <f t="shared" si="4"/>
        <v>0.2273972602739726</v>
      </c>
      <c r="M13" s="128">
        <v>180</v>
      </c>
      <c r="N13" s="5">
        <f t="shared" si="5"/>
        <v>0.09863013698630137</v>
      </c>
      <c r="O13" s="128">
        <v>83</v>
      </c>
      <c r="P13" s="16">
        <f t="shared" si="6"/>
        <v>0.04547945205479452</v>
      </c>
    </row>
    <row r="14" spans="1:16" ht="13.5" customHeight="1">
      <c r="A14" s="36" t="s">
        <v>7</v>
      </c>
      <c r="B14" s="101">
        <f>'1. Plan and Actual'!C15</f>
        <v>7023</v>
      </c>
      <c r="C14" s="128">
        <v>558</v>
      </c>
      <c r="D14" s="5">
        <f t="shared" si="0"/>
        <v>0.07945322511747116</v>
      </c>
      <c r="E14" s="128">
        <v>2072</v>
      </c>
      <c r="F14" s="5">
        <f t="shared" si="1"/>
        <v>0.29503061369784994</v>
      </c>
      <c r="G14" s="128">
        <v>1099</v>
      </c>
      <c r="H14" s="5">
        <f t="shared" si="2"/>
        <v>0.15648583226541365</v>
      </c>
      <c r="I14" s="128">
        <v>697</v>
      </c>
      <c r="J14" s="5">
        <f t="shared" si="3"/>
        <v>0.09924533675067634</v>
      </c>
      <c r="K14" s="128">
        <v>1451</v>
      </c>
      <c r="L14" s="5">
        <f t="shared" si="4"/>
        <v>0.20660686316389007</v>
      </c>
      <c r="M14" s="128">
        <v>672</v>
      </c>
      <c r="N14" s="5">
        <f t="shared" si="5"/>
        <v>0.09568560444254592</v>
      </c>
      <c r="O14" s="128">
        <v>473</v>
      </c>
      <c r="P14" s="16">
        <f t="shared" si="6"/>
        <v>0.06735013526982771</v>
      </c>
    </row>
    <row r="15" spans="1:16" ht="13.5" customHeight="1">
      <c r="A15" s="36" t="s">
        <v>8</v>
      </c>
      <c r="B15" s="101">
        <f>'1. Plan and Actual'!C16</f>
        <v>2544</v>
      </c>
      <c r="C15" s="128">
        <v>194</v>
      </c>
      <c r="D15" s="5">
        <f t="shared" si="0"/>
        <v>0.07625786163522012</v>
      </c>
      <c r="E15" s="128">
        <v>831</v>
      </c>
      <c r="F15" s="5">
        <f t="shared" si="1"/>
        <v>0.3266509433962264</v>
      </c>
      <c r="G15" s="128">
        <v>375</v>
      </c>
      <c r="H15" s="5">
        <f t="shared" si="2"/>
        <v>0.1474056603773585</v>
      </c>
      <c r="I15" s="128">
        <v>235</v>
      </c>
      <c r="J15" s="5">
        <f t="shared" si="3"/>
        <v>0.09237421383647798</v>
      </c>
      <c r="K15" s="128">
        <v>420</v>
      </c>
      <c r="L15" s="5">
        <f t="shared" si="4"/>
        <v>0.1650943396226415</v>
      </c>
      <c r="M15" s="128">
        <v>223</v>
      </c>
      <c r="N15" s="5">
        <f t="shared" si="5"/>
        <v>0.08765723270440251</v>
      </c>
      <c r="O15" s="128">
        <v>265</v>
      </c>
      <c r="P15" s="16">
        <f t="shared" si="6"/>
        <v>0.10416666666666667</v>
      </c>
    </row>
    <row r="16" spans="1:16" ht="13.5" customHeight="1">
      <c r="A16" s="36" t="s">
        <v>9</v>
      </c>
      <c r="B16" s="101">
        <f>'1. Plan and Actual'!C17</f>
        <v>3432</v>
      </c>
      <c r="C16" s="128">
        <v>284</v>
      </c>
      <c r="D16" s="5">
        <f t="shared" si="0"/>
        <v>0.08275058275058275</v>
      </c>
      <c r="E16" s="128">
        <v>876</v>
      </c>
      <c r="F16" s="5">
        <f t="shared" si="1"/>
        <v>0.25524475524475526</v>
      </c>
      <c r="G16" s="128">
        <v>614</v>
      </c>
      <c r="H16" s="5">
        <f t="shared" si="2"/>
        <v>0.1789044289044289</v>
      </c>
      <c r="I16" s="128">
        <v>285</v>
      </c>
      <c r="J16" s="5">
        <f t="shared" si="3"/>
        <v>0.08304195804195805</v>
      </c>
      <c r="K16" s="128">
        <v>864</v>
      </c>
      <c r="L16" s="5">
        <f t="shared" si="4"/>
        <v>0.2517482517482518</v>
      </c>
      <c r="M16" s="128">
        <v>423</v>
      </c>
      <c r="N16" s="5">
        <f t="shared" si="5"/>
        <v>0.12325174825174826</v>
      </c>
      <c r="O16" s="128">
        <v>84</v>
      </c>
      <c r="P16" s="16">
        <f t="shared" si="6"/>
        <v>0.024475524475524476</v>
      </c>
    </row>
    <row r="17" spans="1:16" ht="13.5" customHeight="1">
      <c r="A17" s="36" t="s">
        <v>10</v>
      </c>
      <c r="B17" s="101">
        <f>'1. Plan and Actual'!C18</f>
        <v>3586</v>
      </c>
      <c r="C17" s="128">
        <v>756</v>
      </c>
      <c r="D17" s="5">
        <f t="shared" si="0"/>
        <v>0.21081985499163414</v>
      </c>
      <c r="E17" s="128">
        <v>1465</v>
      </c>
      <c r="F17" s="5">
        <f t="shared" si="1"/>
        <v>0.4085331846068042</v>
      </c>
      <c r="G17" s="128">
        <v>573</v>
      </c>
      <c r="H17" s="5">
        <f t="shared" si="2"/>
        <v>0.15978806469604015</v>
      </c>
      <c r="I17" s="128">
        <v>259</v>
      </c>
      <c r="J17" s="5">
        <f t="shared" si="3"/>
        <v>0.07222532069157836</v>
      </c>
      <c r="K17" s="128">
        <v>286</v>
      </c>
      <c r="L17" s="5">
        <f t="shared" si="4"/>
        <v>0.07975460122699386</v>
      </c>
      <c r="M17" s="128">
        <v>113</v>
      </c>
      <c r="N17" s="5">
        <f t="shared" si="5"/>
        <v>0.03151143335192415</v>
      </c>
      <c r="O17" s="128">
        <v>128</v>
      </c>
      <c r="P17" s="16">
        <f t="shared" si="6"/>
        <v>0.03569436698271054</v>
      </c>
    </row>
    <row r="18" spans="1:16" ht="13.5" customHeight="1">
      <c r="A18" s="36" t="s">
        <v>11</v>
      </c>
      <c r="B18" s="101">
        <f>'1. Plan and Actual'!C19</f>
        <v>12939</v>
      </c>
      <c r="C18" s="128">
        <v>2894</v>
      </c>
      <c r="D18" s="5">
        <f t="shared" si="0"/>
        <v>0.22366488909498417</v>
      </c>
      <c r="E18" s="128">
        <v>4404</v>
      </c>
      <c r="F18" s="5">
        <f t="shared" si="1"/>
        <v>0.34036633433804775</v>
      </c>
      <c r="G18" s="128">
        <v>2130</v>
      </c>
      <c r="H18" s="5">
        <f t="shared" si="2"/>
        <v>0.16461859494551356</v>
      </c>
      <c r="I18" s="128">
        <v>774</v>
      </c>
      <c r="J18" s="5">
        <f t="shared" si="3"/>
        <v>0.059819151402735915</v>
      </c>
      <c r="K18" s="128">
        <v>1016</v>
      </c>
      <c r="L18" s="5">
        <f t="shared" si="4"/>
        <v>0.0785222969317567</v>
      </c>
      <c r="M18" s="128">
        <v>516</v>
      </c>
      <c r="N18" s="5">
        <f t="shared" si="5"/>
        <v>0.03987943426849061</v>
      </c>
      <c r="O18" s="128">
        <v>1199</v>
      </c>
      <c r="P18" s="16">
        <f t="shared" si="6"/>
        <v>0.09266558466651209</v>
      </c>
    </row>
    <row r="19" spans="1:16" ht="13.5" customHeight="1">
      <c r="A19" s="36" t="s">
        <v>136</v>
      </c>
      <c r="B19" s="101">
        <f>'1. Plan and Actual'!C20</f>
        <v>5615</v>
      </c>
      <c r="C19" s="128">
        <v>547</v>
      </c>
      <c r="D19" s="5">
        <f t="shared" si="0"/>
        <v>0.09741763134461265</v>
      </c>
      <c r="E19" s="128">
        <v>1874</v>
      </c>
      <c r="F19" s="5">
        <f t="shared" si="1"/>
        <v>0.3337488869100623</v>
      </c>
      <c r="G19" s="128">
        <v>863</v>
      </c>
      <c r="H19" s="5">
        <f t="shared" si="2"/>
        <v>0.1536954585930543</v>
      </c>
      <c r="I19" s="128">
        <v>468</v>
      </c>
      <c r="J19" s="5">
        <f t="shared" si="3"/>
        <v>0.08334817453250222</v>
      </c>
      <c r="K19" s="128">
        <v>961</v>
      </c>
      <c r="L19" s="5">
        <f t="shared" si="4"/>
        <v>0.17114870881567232</v>
      </c>
      <c r="M19" s="128">
        <v>478</v>
      </c>
      <c r="N19" s="5">
        <f t="shared" si="5"/>
        <v>0.08512911843276937</v>
      </c>
      <c r="O19" s="128">
        <v>423</v>
      </c>
      <c r="P19" s="16">
        <f t="shared" si="6"/>
        <v>0.07533392698130009</v>
      </c>
    </row>
    <row r="20" spans="1:16" ht="13.5" customHeight="1">
      <c r="A20" s="36" t="s">
        <v>12</v>
      </c>
      <c r="B20" s="101">
        <f>'1. Plan and Actual'!C21</f>
        <v>10512</v>
      </c>
      <c r="C20" s="128">
        <v>1210</v>
      </c>
      <c r="D20" s="5">
        <f t="shared" si="0"/>
        <v>0.11510654490106545</v>
      </c>
      <c r="E20" s="128">
        <v>2139</v>
      </c>
      <c r="F20" s="5">
        <f t="shared" si="1"/>
        <v>0.20348173515981735</v>
      </c>
      <c r="G20" s="128">
        <v>1221</v>
      </c>
      <c r="H20" s="5">
        <f t="shared" si="2"/>
        <v>0.11615296803652968</v>
      </c>
      <c r="I20" s="128">
        <v>804</v>
      </c>
      <c r="J20" s="5">
        <f t="shared" si="3"/>
        <v>0.07648401826484018</v>
      </c>
      <c r="K20" s="128">
        <v>2859</v>
      </c>
      <c r="L20" s="5">
        <f t="shared" si="4"/>
        <v>0.2719748858447489</v>
      </c>
      <c r="M20" s="128">
        <v>1960</v>
      </c>
      <c r="N20" s="5">
        <f t="shared" si="5"/>
        <v>0.18645357686453576</v>
      </c>
      <c r="O20" s="128">
        <v>310</v>
      </c>
      <c r="P20" s="16">
        <f t="shared" si="6"/>
        <v>0.029490106544901064</v>
      </c>
    </row>
    <row r="21" spans="1:16" ht="13.5" customHeight="1">
      <c r="A21" s="36" t="s">
        <v>13</v>
      </c>
      <c r="B21" s="101">
        <f>'1. Plan and Actual'!C22</f>
        <v>6236</v>
      </c>
      <c r="C21" s="128">
        <v>216</v>
      </c>
      <c r="D21" s="5">
        <f t="shared" si="0"/>
        <v>0.03463758819756254</v>
      </c>
      <c r="E21" s="128">
        <v>934</v>
      </c>
      <c r="F21" s="5">
        <f t="shared" si="1"/>
        <v>0.14977549711353433</v>
      </c>
      <c r="G21" s="128">
        <v>797</v>
      </c>
      <c r="H21" s="5">
        <f t="shared" si="2"/>
        <v>0.12780628608082104</v>
      </c>
      <c r="I21" s="128">
        <v>518</v>
      </c>
      <c r="J21" s="5">
        <f t="shared" si="3"/>
        <v>0.08306606799230276</v>
      </c>
      <c r="K21" s="128">
        <v>2233</v>
      </c>
      <c r="L21" s="5">
        <f t="shared" si="4"/>
        <v>0.35808210391276457</v>
      </c>
      <c r="M21" s="128">
        <v>1427</v>
      </c>
      <c r="N21" s="5">
        <f t="shared" si="5"/>
        <v>0.22883258499037845</v>
      </c>
      <c r="O21" s="128">
        <v>109</v>
      </c>
      <c r="P21" s="16">
        <f t="shared" si="6"/>
        <v>0.017479153303399615</v>
      </c>
    </row>
    <row r="22" spans="1:16" ht="13.5" customHeight="1">
      <c r="A22" s="36" t="s">
        <v>14</v>
      </c>
      <c r="B22" s="101">
        <f>'1. Plan and Actual'!C23</f>
        <v>3333</v>
      </c>
      <c r="C22" s="128">
        <v>247</v>
      </c>
      <c r="D22" s="5">
        <f t="shared" si="0"/>
        <v>0.0741074107410741</v>
      </c>
      <c r="E22" s="128">
        <v>1175</v>
      </c>
      <c r="F22" s="5">
        <f t="shared" si="1"/>
        <v>0.35253525352535253</v>
      </c>
      <c r="G22" s="128">
        <v>513</v>
      </c>
      <c r="H22" s="5">
        <f t="shared" si="2"/>
        <v>0.15391539153915393</v>
      </c>
      <c r="I22" s="128">
        <v>350</v>
      </c>
      <c r="J22" s="5">
        <f t="shared" si="3"/>
        <v>0.10501050105010501</v>
      </c>
      <c r="K22" s="128">
        <v>689</v>
      </c>
      <c r="L22" s="5">
        <f t="shared" si="4"/>
        <v>0.20672067206720673</v>
      </c>
      <c r="M22" s="128">
        <v>280</v>
      </c>
      <c r="N22" s="5">
        <f t="shared" si="5"/>
        <v>0.08400840084008401</v>
      </c>
      <c r="O22" s="128">
        <v>76</v>
      </c>
      <c r="P22" s="16">
        <f t="shared" si="6"/>
        <v>0.022802280228022803</v>
      </c>
    </row>
    <row r="23" spans="1:16" ht="13.5" customHeight="1">
      <c r="A23" s="36" t="s">
        <v>15</v>
      </c>
      <c r="B23" s="101">
        <f>'1. Plan and Actual'!C24</f>
        <v>4497</v>
      </c>
      <c r="C23" s="128">
        <v>604</v>
      </c>
      <c r="D23" s="5">
        <f t="shared" si="0"/>
        <v>0.13431176339782078</v>
      </c>
      <c r="E23" s="128">
        <v>1469</v>
      </c>
      <c r="F23" s="5">
        <f t="shared" si="1"/>
        <v>0.3266622192572826</v>
      </c>
      <c r="G23" s="128">
        <v>598</v>
      </c>
      <c r="H23" s="5">
        <f t="shared" si="2"/>
        <v>0.13297754058261063</v>
      </c>
      <c r="I23" s="128">
        <v>417</v>
      </c>
      <c r="J23" s="5">
        <f t="shared" si="3"/>
        <v>0.09272848565710473</v>
      </c>
      <c r="K23" s="128">
        <v>949</v>
      </c>
      <c r="L23" s="5">
        <f t="shared" si="4"/>
        <v>0.21102957527240382</v>
      </c>
      <c r="M23" s="128">
        <v>399</v>
      </c>
      <c r="N23" s="5">
        <f t="shared" si="5"/>
        <v>0.08872581721147432</v>
      </c>
      <c r="O23" s="128">
        <v>58</v>
      </c>
      <c r="P23" s="16">
        <f t="shared" si="6"/>
        <v>0.01289748721369802</v>
      </c>
    </row>
    <row r="24" spans="1:16" ht="13.5" customHeight="1">
      <c r="A24" s="36" t="s">
        <v>141</v>
      </c>
      <c r="B24" s="101">
        <f>'1. Plan and Actual'!C25</f>
        <v>6003</v>
      </c>
      <c r="C24" s="128">
        <v>323</v>
      </c>
      <c r="D24" s="5">
        <f t="shared" si="0"/>
        <v>0.0538064301182742</v>
      </c>
      <c r="E24" s="128">
        <v>1513</v>
      </c>
      <c r="F24" s="5">
        <f t="shared" si="1"/>
        <v>0.25204064634349493</v>
      </c>
      <c r="G24" s="128">
        <v>910</v>
      </c>
      <c r="H24" s="5">
        <f t="shared" si="2"/>
        <v>0.15159087123105114</v>
      </c>
      <c r="I24" s="128">
        <v>666</v>
      </c>
      <c r="J24" s="5">
        <f t="shared" si="3"/>
        <v>0.11094452773613193</v>
      </c>
      <c r="K24" s="128">
        <v>1630</v>
      </c>
      <c r="L24" s="5">
        <f t="shared" si="4"/>
        <v>0.27153090121605866</v>
      </c>
      <c r="M24" s="128">
        <v>621</v>
      </c>
      <c r="N24" s="5">
        <f t="shared" si="5"/>
        <v>0.10344827586206896</v>
      </c>
      <c r="O24" s="128">
        <v>338</v>
      </c>
      <c r="P24" s="16">
        <f t="shared" si="6"/>
        <v>0.056305180742961855</v>
      </c>
    </row>
    <row r="25" spans="1:16" ht="12.75">
      <c r="A25" s="36" t="s">
        <v>126</v>
      </c>
      <c r="B25" s="4">
        <f>'1. Plan and Actual'!C26</f>
        <v>1467</v>
      </c>
      <c r="C25" s="4">
        <v>153</v>
      </c>
      <c r="D25" s="5">
        <f t="shared" si="0"/>
        <v>0.10429447852760736</v>
      </c>
      <c r="E25" s="4">
        <v>579</v>
      </c>
      <c r="F25" s="5">
        <f t="shared" si="1"/>
        <v>0.3946830265848671</v>
      </c>
      <c r="G25" s="4">
        <v>171</v>
      </c>
      <c r="H25" s="5">
        <f t="shared" si="2"/>
        <v>0.1165644171779141</v>
      </c>
      <c r="I25" s="4">
        <v>124</v>
      </c>
      <c r="J25" s="5">
        <f t="shared" si="3"/>
        <v>0.0845262440354465</v>
      </c>
      <c r="K25" s="4">
        <v>310</v>
      </c>
      <c r="L25" s="5">
        <f t="shared" si="4"/>
        <v>0.2113156100886162</v>
      </c>
      <c r="M25" s="4">
        <v>90</v>
      </c>
      <c r="N25" s="5">
        <f t="shared" si="5"/>
        <v>0.06134969325153374</v>
      </c>
      <c r="O25" s="4">
        <v>40</v>
      </c>
      <c r="P25" s="16">
        <f t="shared" si="6"/>
        <v>0.027266530334014997</v>
      </c>
    </row>
    <row r="26" spans="1:16" ht="13.5" thickBot="1">
      <c r="A26" s="37" t="s">
        <v>17</v>
      </c>
      <c r="B26" s="17">
        <f>'1. Plan and Actual'!C27</f>
        <v>87826</v>
      </c>
      <c r="C26" s="17">
        <v>10634</v>
      </c>
      <c r="D26" s="25">
        <f t="shared" si="0"/>
        <v>0.12108031790130486</v>
      </c>
      <c r="E26" s="17">
        <v>26449</v>
      </c>
      <c r="F26" s="25">
        <f t="shared" si="1"/>
        <v>0.30115227836859243</v>
      </c>
      <c r="G26" s="17">
        <v>13108</v>
      </c>
      <c r="H26" s="25">
        <f t="shared" si="2"/>
        <v>0.14924965272242843</v>
      </c>
      <c r="I26" s="17">
        <v>7183</v>
      </c>
      <c r="J26" s="25">
        <f t="shared" si="3"/>
        <v>0.08178671464031152</v>
      </c>
      <c r="K26" s="17">
        <v>16422</v>
      </c>
      <c r="L26" s="25">
        <f t="shared" si="4"/>
        <v>0.1869833534488648</v>
      </c>
      <c r="M26" s="17">
        <v>8535</v>
      </c>
      <c r="N26" s="25">
        <f t="shared" si="5"/>
        <v>0.09718078928791019</v>
      </c>
      <c r="O26" s="17">
        <v>5439</v>
      </c>
      <c r="P26" s="18">
        <f t="shared" si="6"/>
        <v>0.06192926923690024</v>
      </c>
    </row>
    <row r="27" spans="1:12" s="3" customFormat="1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s="3" customFormat="1" ht="12.75">
      <c r="A28" s="2" t="s">
        <v>151</v>
      </c>
      <c r="B28"/>
      <c r="C28"/>
      <c r="D28"/>
      <c r="E28"/>
      <c r="F28"/>
      <c r="G28"/>
      <c r="H28"/>
      <c r="I28"/>
      <c r="J28"/>
      <c r="K28"/>
      <c r="L28"/>
    </row>
    <row r="29" spans="1:12" s="3" customFormat="1" ht="12.75" customHeight="1">
      <c r="A29" s="176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1:12" s="3" customFormat="1" ht="12.75" customHeight="1">
      <c r="A30" s="176" t="s">
        <v>152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1:16" s="3" customFormat="1" ht="12.75">
      <c r="A31" s="169" t="s">
        <v>153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sheetProtection/>
  <mergeCells count="7">
    <mergeCell ref="A31:P31"/>
    <mergeCell ref="A1:P1"/>
    <mergeCell ref="A2:P2"/>
    <mergeCell ref="A3:P3"/>
    <mergeCell ref="A5:P5"/>
    <mergeCell ref="A29:L29"/>
    <mergeCell ref="A30:L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9.8515625" style="0" customWidth="1"/>
    <col min="2" max="13" width="8.28125" style="0" customWidth="1"/>
  </cols>
  <sheetData>
    <row r="1" spans="1:13" ht="18.75">
      <c r="A1" s="17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.75">
      <c r="A2" s="171" t="str">
        <f>'1. Plan and Actual'!A2</f>
        <v>OSCCAR Summary by WDB Area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>
      <c r="A3" s="171" t="str">
        <f>'1. Plan and Actual'!A3</f>
        <v>FY17 Quarter Ending December 31, 2016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>
      <c r="A5" s="170" t="s">
        <v>90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ht="6.75" customHeight="1" thickBot="1"/>
    <row r="7" spans="1:13" s="3" customFormat="1" ht="13.5" thickTop="1">
      <c r="A7" s="41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3" t="s">
        <v>52</v>
      </c>
      <c r="K7" s="13" t="s">
        <v>64</v>
      </c>
      <c r="L7" s="13" t="s">
        <v>66</v>
      </c>
      <c r="M7" s="15" t="s">
        <v>77</v>
      </c>
    </row>
    <row r="8" spans="1:13" s="60" customFormat="1" ht="10.5">
      <c r="A8" s="42"/>
      <c r="B8" s="61" t="s">
        <v>95</v>
      </c>
      <c r="C8" s="61" t="s">
        <v>96</v>
      </c>
      <c r="D8" s="61" t="s">
        <v>97</v>
      </c>
      <c r="E8" s="61" t="s">
        <v>98</v>
      </c>
      <c r="F8" s="61" t="s">
        <v>99</v>
      </c>
      <c r="G8" s="61" t="s">
        <v>100</v>
      </c>
      <c r="H8" s="61" t="s">
        <v>101</v>
      </c>
      <c r="I8" s="61" t="s">
        <v>102</v>
      </c>
      <c r="J8" s="61" t="s">
        <v>103</v>
      </c>
      <c r="K8" s="61" t="s">
        <v>104</v>
      </c>
      <c r="L8" s="61" t="s">
        <v>105</v>
      </c>
      <c r="M8" s="143" t="s">
        <v>106</v>
      </c>
    </row>
    <row r="9" spans="1:13" ht="14.25">
      <c r="A9" s="4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44"/>
    </row>
    <row r="10" spans="1:13" ht="12.75">
      <c r="A10" s="76" t="s">
        <v>82</v>
      </c>
      <c r="B10" s="4">
        <v>26687</v>
      </c>
      <c r="C10" s="4">
        <v>43622</v>
      </c>
      <c r="D10" s="4">
        <v>55684</v>
      </c>
      <c r="E10" s="4">
        <v>66590</v>
      </c>
      <c r="F10" s="4">
        <v>77507</v>
      </c>
      <c r="G10" s="4">
        <v>87826</v>
      </c>
      <c r="H10" s="4"/>
      <c r="I10" s="4"/>
      <c r="J10" s="4"/>
      <c r="K10" s="4"/>
      <c r="L10" s="4"/>
      <c r="M10" s="145"/>
    </row>
    <row r="11" spans="1:15" ht="12.75">
      <c r="A11" s="76" t="s">
        <v>83</v>
      </c>
      <c r="B11" s="4">
        <v>26687</v>
      </c>
      <c r="C11" s="4">
        <v>29402</v>
      </c>
      <c r="D11" s="4">
        <v>27658</v>
      </c>
      <c r="E11" s="4">
        <v>26259</v>
      </c>
      <c r="F11" s="4">
        <v>26897</v>
      </c>
      <c r="G11" s="4">
        <v>26147</v>
      </c>
      <c r="H11" s="4"/>
      <c r="I11" s="4"/>
      <c r="J11" s="4"/>
      <c r="K11" s="107"/>
      <c r="L11" s="4"/>
      <c r="M11" s="145"/>
      <c r="O11" s="142"/>
    </row>
    <row r="12" spans="1:13" ht="12.75">
      <c r="A12" s="7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5"/>
    </row>
    <row r="13" spans="1:13" ht="12.75">
      <c r="A13" s="76" t="s">
        <v>84</v>
      </c>
      <c r="B13" s="4">
        <v>24684</v>
      </c>
      <c r="C13" s="4">
        <v>40442</v>
      </c>
      <c r="D13" s="4">
        <v>51732</v>
      </c>
      <c r="E13" s="4">
        <v>61810</v>
      </c>
      <c r="F13" s="4">
        <v>72074</v>
      </c>
      <c r="G13" s="4">
        <v>81752</v>
      </c>
      <c r="H13" s="4"/>
      <c r="I13" s="4"/>
      <c r="J13" s="4"/>
      <c r="K13" s="4"/>
      <c r="L13" s="4"/>
      <c r="M13" s="145"/>
    </row>
    <row r="14" spans="1:14" ht="12.75">
      <c r="A14" s="76" t="s">
        <v>85</v>
      </c>
      <c r="B14" s="75">
        <f aca="true" t="shared" si="0" ref="B14:M14">B13/B10</f>
        <v>0.9249447296436467</v>
      </c>
      <c r="C14" s="75">
        <f t="shared" si="0"/>
        <v>0.9271010040805099</v>
      </c>
      <c r="D14" s="75">
        <f t="shared" si="0"/>
        <v>0.929028087062711</v>
      </c>
      <c r="E14" s="75">
        <f t="shared" si="0"/>
        <v>0.9282174500675777</v>
      </c>
      <c r="F14" s="75">
        <f t="shared" si="0"/>
        <v>0.9299031055259525</v>
      </c>
      <c r="G14" s="75">
        <f t="shared" si="0"/>
        <v>0.9308405255846788</v>
      </c>
      <c r="H14" s="75" t="e">
        <f t="shared" si="0"/>
        <v>#DIV/0!</v>
      </c>
      <c r="I14" s="75" t="e">
        <f t="shared" si="0"/>
        <v>#DIV/0!</v>
      </c>
      <c r="J14" s="75" t="e">
        <f t="shared" si="0"/>
        <v>#DIV/0!</v>
      </c>
      <c r="K14" s="75" t="e">
        <f t="shared" si="0"/>
        <v>#DIV/0!</v>
      </c>
      <c r="L14" s="75" t="e">
        <f t="shared" si="0"/>
        <v>#DIV/0!</v>
      </c>
      <c r="M14" s="75" t="e">
        <f t="shared" si="0"/>
        <v>#DIV/0!</v>
      </c>
      <c r="N14" s="60"/>
    </row>
    <row r="15" spans="1:13" ht="12.75">
      <c r="A15" s="7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45"/>
    </row>
    <row r="16" spans="1:13" ht="12.75">
      <c r="A16" s="76" t="s">
        <v>86</v>
      </c>
      <c r="B16" s="4">
        <v>1195</v>
      </c>
      <c r="C16" s="4">
        <v>2460</v>
      </c>
      <c r="D16" s="4">
        <v>3994</v>
      </c>
      <c r="E16" s="4">
        <v>4635</v>
      </c>
      <c r="F16" s="4">
        <v>5262</v>
      </c>
      <c r="G16" s="4">
        <v>5806</v>
      </c>
      <c r="H16" s="4"/>
      <c r="I16" s="4"/>
      <c r="J16" s="4"/>
      <c r="K16" s="4"/>
      <c r="L16" s="4"/>
      <c r="M16" s="145"/>
    </row>
    <row r="17" spans="1:14" ht="12.75">
      <c r="A17" s="76" t="s">
        <v>85</v>
      </c>
      <c r="B17" s="75">
        <f aca="true" t="shared" si="1" ref="B17:M17">B16/B13</f>
        <v>0.048411926754172746</v>
      </c>
      <c r="C17" s="75">
        <f t="shared" si="1"/>
        <v>0.06082785223282726</v>
      </c>
      <c r="D17" s="75">
        <f t="shared" si="1"/>
        <v>0.0772055980824248</v>
      </c>
      <c r="E17" s="75">
        <f t="shared" si="1"/>
        <v>0.07498786604109367</v>
      </c>
      <c r="F17" s="75">
        <f t="shared" si="1"/>
        <v>0.0730082970280545</v>
      </c>
      <c r="G17" s="75">
        <f t="shared" si="1"/>
        <v>0.07101966924356591</v>
      </c>
      <c r="H17" s="75" t="e">
        <f t="shared" si="1"/>
        <v>#DIV/0!</v>
      </c>
      <c r="I17" s="75" t="e">
        <f t="shared" si="1"/>
        <v>#DIV/0!</v>
      </c>
      <c r="J17" s="75" t="e">
        <f t="shared" si="1"/>
        <v>#DIV/0!</v>
      </c>
      <c r="K17" s="75" t="e">
        <f t="shared" si="1"/>
        <v>#DIV/0!</v>
      </c>
      <c r="L17" s="75" t="e">
        <f t="shared" si="1"/>
        <v>#DIV/0!</v>
      </c>
      <c r="M17" s="147" t="e">
        <f t="shared" si="1"/>
        <v>#DIV/0!</v>
      </c>
      <c r="N17" s="148"/>
    </row>
    <row r="18" spans="1:13" ht="12.75">
      <c r="A18" s="7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45"/>
    </row>
    <row r="19" spans="1:13" ht="12.75">
      <c r="A19" s="76" t="s">
        <v>87</v>
      </c>
      <c r="B19" s="4">
        <v>15447</v>
      </c>
      <c r="C19" s="4">
        <v>25483</v>
      </c>
      <c r="D19" s="4">
        <v>33210</v>
      </c>
      <c r="E19" s="4">
        <v>39778</v>
      </c>
      <c r="F19" s="4">
        <v>46949</v>
      </c>
      <c r="G19" s="4">
        <v>53727</v>
      </c>
      <c r="H19" s="4"/>
      <c r="I19" s="4"/>
      <c r="J19" s="4"/>
      <c r="K19" s="4"/>
      <c r="L19" s="4"/>
      <c r="M19" s="145"/>
    </row>
    <row r="20" spans="1:13" ht="12.75">
      <c r="A20" s="76" t="s">
        <v>85</v>
      </c>
      <c r="B20" s="75">
        <f aca="true" t="shared" si="2" ref="B20:M20">B19/B10</f>
        <v>0.5788211488739836</v>
      </c>
      <c r="C20" s="75">
        <f t="shared" si="2"/>
        <v>0.5841777084957132</v>
      </c>
      <c r="D20" s="75">
        <f t="shared" si="2"/>
        <v>0.5964011206091516</v>
      </c>
      <c r="E20" s="75">
        <f t="shared" si="2"/>
        <v>0.5973569605045803</v>
      </c>
      <c r="F20" s="75">
        <f t="shared" si="2"/>
        <v>0.6057388364921878</v>
      </c>
      <c r="G20" s="75">
        <f t="shared" si="2"/>
        <v>0.6117436749937376</v>
      </c>
      <c r="H20" s="75" t="e">
        <f t="shared" si="2"/>
        <v>#DIV/0!</v>
      </c>
      <c r="I20" s="75" t="e">
        <f t="shared" si="2"/>
        <v>#DIV/0!</v>
      </c>
      <c r="J20" s="75" t="e">
        <f t="shared" si="2"/>
        <v>#DIV/0!</v>
      </c>
      <c r="K20" s="75" t="e">
        <f t="shared" si="2"/>
        <v>#DIV/0!</v>
      </c>
      <c r="L20" s="75" t="e">
        <f t="shared" si="2"/>
        <v>#DIV/0!</v>
      </c>
      <c r="M20" s="75" t="e">
        <f t="shared" si="2"/>
        <v>#DIV/0!</v>
      </c>
    </row>
    <row r="21" spans="1:13" ht="12.75">
      <c r="A21" s="7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5"/>
    </row>
    <row r="22" spans="1:13" ht="12.75">
      <c r="A22" s="76" t="s">
        <v>88</v>
      </c>
      <c r="B22" s="4">
        <v>878</v>
      </c>
      <c r="C22" s="4">
        <v>1668</v>
      </c>
      <c r="D22" s="4">
        <v>2824</v>
      </c>
      <c r="E22" s="4">
        <v>3341</v>
      </c>
      <c r="F22" s="4">
        <v>3884</v>
      </c>
      <c r="G22" s="4">
        <v>4413</v>
      </c>
      <c r="H22" s="4"/>
      <c r="I22" s="4"/>
      <c r="J22" s="4"/>
      <c r="K22" s="4"/>
      <c r="L22" s="4"/>
      <c r="M22" s="145"/>
    </row>
    <row r="23" spans="1:13" ht="12.75">
      <c r="A23" s="76" t="s">
        <v>85</v>
      </c>
      <c r="B23" s="75">
        <f aca="true" t="shared" si="3" ref="B23:M23">B22/B10</f>
        <v>0.03289991381571552</v>
      </c>
      <c r="C23" s="75">
        <f t="shared" si="3"/>
        <v>0.03823758653890239</v>
      </c>
      <c r="D23" s="75">
        <f t="shared" si="3"/>
        <v>0.05071474750377128</v>
      </c>
      <c r="E23" s="75">
        <f t="shared" si="3"/>
        <v>0.050172698603393906</v>
      </c>
      <c r="F23" s="75">
        <f t="shared" si="3"/>
        <v>0.05011160282297083</v>
      </c>
      <c r="G23" s="75">
        <f t="shared" si="3"/>
        <v>0.05024707945255391</v>
      </c>
      <c r="H23" s="75" t="e">
        <f t="shared" si="3"/>
        <v>#DIV/0!</v>
      </c>
      <c r="I23" s="75" t="e">
        <f t="shared" si="3"/>
        <v>#DIV/0!</v>
      </c>
      <c r="J23" s="75" t="e">
        <f t="shared" si="3"/>
        <v>#DIV/0!</v>
      </c>
      <c r="K23" s="75" t="e">
        <f t="shared" si="3"/>
        <v>#DIV/0!</v>
      </c>
      <c r="L23" s="75" t="e">
        <f t="shared" si="3"/>
        <v>#DIV/0!</v>
      </c>
      <c r="M23" s="75" t="e">
        <f t="shared" si="3"/>
        <v>#DIV/0!</v>
      </c>
    </row>
    <row r="24" spans="1:13" ht="12.75">
      <c r="A24" s="7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45"/>
    </row>
    <row r="25" spans="1:13" ht="12.75">
      <c r="A25" s="77" t="s">
        <v>89</v>
      </c>
      <c r="B25" s="4">
        <v>96</v>
      </c>
      <c r="C25" s="4">
        <v>696</v>
      </c>
      <c r="D25" s="4">
        <v>967</v>
      </c>
      <c r="E25" s="4">
        <v>1069</v>
      </c>
      <c r="F25" s="4">
        <v>1170</v>
      </c>
      <c r="G25" s="4">
        <v>1467</v>
      </c>
      <c r="H25" s="4"/>
      <c r="I25" s="4"/>
      <c r="J25" s="4"/>
      <c r="K25" s="4"/>
      <c r="L25" s="4"/>
      <c r="M25" s="145"/>
    </row>
    <row r="26" spans="1:13" ht="12.75">
      <c r="A26" s="76" t="s">
        <v>85</v>
      </c>
      <c r="B26" s="75">
        <f aca="true" t="shared" si="4" ref="B26:M26">B25/B10</f>
        <v>0.0035972570914677557</v>
      </c>
      <c r="C26" s="75">
        <f t="shared" si="4"/>
        <v>0.01595525193709596</v>
      </c>
      <c r="D26" s="75">
        <f t="shared" si="4"/>
        <v>0.01736585015444293</v>
      </c>
      <c r="E26" s="75">
        <f t="shared" si="4"/>
        <v>0.01605346148070281</v>
      </c>
      <c r="F26" s="75">
        <f t="shared" si="4"/>
        <v>0.015095410737094713</v>
      </c>
      <c r="G26" s="75">
        <f t="shared" si="4"/>
        <v>0.01670348188463553</v>
      </c>
      <c r="H26" s="75" t="e">
        <f t="shared" si="4"/>
        <v>#DIV/0!</v>
      </c>
      <c r="I26" s="75" t="e">
        <f t="shared" si="4"/>
        <v>#DIV/0!</v>
      </c>
      <c r="J26" s="75" t="e">
        <f t="shared" si="4"/>
        <v>#DIV/0!</v>
      </c>
      <c r="K26" s="75" t="e">
        <f t="shared" si="4"/>
        <v>#DIV/0!</v>
      </c>
      <c r="L26" s="75" t="e">
        <f t="shared" si="4"/>
        <v>#DIV/0!</v>
      </c>
      <c r="M26" s="75" t="e">
        <f t="shared" si="4"/>
        <v>#DIV/0!</v>
      </c>
    </row>
    <row r="27" spans="1:13" ht="13.5" thickBot="1">
      <c r="A27" s="78"/>
      <c r="B27" s="17"/>
      <c r="C27" s="17"/>
      <c r="D27" s="25"/>
      <c r="E27" s="17"/>
      <c r="F27" s="17"/>
      <c r="G27" s="17"/>
      <c r="H27" s="17"/>
      <c r="I27" s="17"/>
      <c r="J27" s="17"/>
      <c r="K27" s="17"/>
      <c r="L27" s="17"/>
      <c r="M27" s="33"/>
    </row>
    <row r="28" ht="13.5" thickTop="1"/>
    <row r="29" spans="1:5" ht="12.75">
      <c r="A29" s="189" t="s">
        <v>137</v>
      </c>
      <c r="B29" s="190"/>
      <c r="C29" s="186"/>
      <c r="D29" s="186"/>
      <c r="E29" s="186"/>
    </row>
  </sheetData>
  <sheetProtection/>
  <mergeCells count="5">
    <mergeCell ref="A29:E29"/>
    <mergeCell ref="A1:M1"/>
    <mergeCell ref="A2:M2"/>
    <mergeCell ref="A3:M3"/>
    <mergeCell ref="A5:M5"/>
  </mergeCells>
  <printOptions horizontalCentered="1" verticalCentered="1"/>
  <pageMargins left="0.5" right="0.5" top="0.5" bottom="0.5" header="0.5" footer="0.5"/>
  <pageSetup errors="blank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4.28125" style="2" customWidth="1"/>
    <col min="2" max="5" width="15.57421875" style="2" customWidth="1"/>
    <col min="6" max="6" width="19.140625" style="2" customWidth="1"/>
    <col min="7" max="7" width="17.00390625" style="2" customWidth="1"/>
    <col min="8" max="16384" width="9.140625" style="2" customWidth="1"/>
  </cols>
  <sheetData>
    <row r="1" ht="18.75" customHeight="1"/>
    <row r="2" spans="1:7" ht="15.75" customHeight="1">
      <c r="A2" s="170" t="s">
        <v>0</v>
      </c>
      <c r="B2" s="194"/>
      <c r="C2" s="194"/>
      <c r="D2" s="194"/>
      <c r="E2" s="194"/>
      <c r="F2" s="194"/>
      <c r="G2" s="194"/>
    </row>
    <row r="3" spans="1:7" ht="15.75" customHeight="1">
      <c r="A3" s="171" t="str">
        <f>'1. Plan and Actual'!A2</f>
        <v>OSCCAR Summary by WDB Area</v>
      </c>
      <c r="B3" s="192"/>
      <c r="C3" s="192"/>
      <c r="D3" s="192"/>
      <c r="E3" s="192"/>
      <c r="F3" s="192"/>
      <c r="G3" s="192"/>
    </row>
    <row r="4" spans="1:16" ht="15.75" customHeight="1">
      <c r="A4" s="187" t="str">
        <f>'1. Plan and Actual'!A3</f>
        <v>FY17 Quarter Ending December 31, 2016</v>
      </c>
      <c r="B4" s="187"/>
      <c r="C4" s="187"/>
      <c r="D4" s="187"/>
      <c r="E4" s="187"/>
      <c r="F4" s="187"/>
      <c r="G4" s="187"/>
      <c r="H4" s="10"/>
      <c r="I4" s="10"/>
      <c r="J4" s="10"/>
      <c r="K4" s="10"/>
      <c r="L4" s="10"/>
      <c r="M4" s="10"/>
      <c r="N4" s="10"/>
      <c r="O4" s="10"/>
      <c r="P4" s="10"/>
    </row>
    <row r="5" ht="6.75" customHeight="1"/>
    <row r="6" spans="1:7" ht="18.75">
      <c r="A6" s="170" t="s">
        <v>134</v>
      </c>
      <c r="B6" s="193"/>
      <c r="C6" s="193"/>
      <c r="D6" s="193"/>
      <c r="E6" s="193"/>
      <c r="F6" s="193"/>
      <c r="G6" s="193"/>
    </row>
    <row r="7" spans="1:7" ht="6.75" customHeight="1" thickBot="1">
      <c r="A7" s="9"/>
      <c r="B7" s="45"/>
      <c r="C7" s="45"/>
      <c r="D7" s="45"/>
      <c r="E7" s="45"/>
      <c r="F7" s="45"/>
      <c r="G7" s="45"/>
    </row>
    <row r="8" spans="1:7" s="3" customFormat="1" ht="13.5" thickTop="1">
      <c r="A8" s="1" t="s">
        <v>1</v>
      </c>
      <c r="B8" s="27" t="s">
        <v>21</v>
      </c>
      <c r="C8" s="15" t="s">
        <v>24</v>
      </c>
      <c r="D8" s="74" t="s">
        <v>26</v>
      </c>
      <c r="E8" s="26" t="s">
        <v>28</v>
      </c>
      <c r="F8" s="27" t="s">
        <v>37</v>
      </c>
      <c r="G8" s="15" t="s">
        <v>39</v>
      </c>
    </row>
    <row r="9" spans="1:7" ht="15.75" customHeight="1">
      <c r="A9" s="198"/>
      <c r="B9" s="197" t="s">
        <v>144</v>
      </c>
      <c r="C9" s="164"/>
      <c r="D9" s="200" t="s">
        <v>145</v>
      </c>
      <c r="E9" s="201"/>
      <c r="F9" s="197" t="s">
        <v>125</v>
      </c>
      <c r="G9" s="164"/>
    </row>
    <row r="10" spans="1:7" ht="30.75" customHeight="1" thickBot="1">
      <c r="A10" s="199"/>
      <c r="B10" s="134" t="s">
        <v>146</v>
      </c>
      <c r="C10" s="135" t="s">
        <v>124</v>
      </c>
      <c r="D10" s="136" t="s">
        <v>147</v>
      </c>
      <c r="E10" s="137" t="s">
        <v>124</v>
      </c>
      <c r="F10" s="134" t="s">
        <v>148</v>
      </c>
      <c r="G10" s="135" t="s">
        <v>127</v>
      </c>
    </row>
    <row r="11" spans="1:7" ht="17.25" customHeight="1">
      <c r="A11" s="64" t="s">
        <v>107</v>
      </c>
      <c r="B11" s="152">
        <v>90967</v>
      </c>
      <c r="C11" s="138">
        <f aca="true" t="shared" si="0" ref="C11:C18">B11/$B$11</f>
        <v>1</v>
      </c>
      <c r="D11" s="139">
        <v>87826</v>
      </c>
      <c r="E11" s="140">
        <f>D11/$D$11</f>
        <v>1</v>
      </c>
      <c r="F11" s="141">
        <f aca="true" t="shared" si="1" ref="F11:F18">D11-B11</f>
        <v>-3141</v>
      </c>
      <c r="G11" s="138">
        <f aca="true" t="shared" si="2" ref="G11:G18">F11/B11</f>
        <v>-0.03452900502379984</v>
      </c>
    </row>
    <row r="12" spans="1:7" ht="13.5">
      <c r="A12" s="65" t="s">
        <v>108</v>
      </c>
      <c r="B12" s="149">
        <v>6137</v>
      </c>
      <c r="C12" s="88">
        <f t="shared" si="0"/>
        <v>0.06746402541581013</v>
      </c>
      <c r="D12" s="89">
        <v>5806</v>
      </c>
      <c r="E12" s="90">
        <f>D12/$D$11</f>
        <v>0.06610798624553094</v>
      </c>
      <c r="F12" s="91">
        <f t="shared" si="1"/>
        <v>-331</v>
      </c>
      <c r="G12" s="88">
        <f t="shared" si="2"/>
        <v>-0.053935147466188695</v>
      </c>
    </row>
    <row r="13" spans="1:7" ht="13.5">
      <c r="A13" s="65" t="s">
        <v>38</v>
      </c>
      <c r="B13" s="149">
        <v>53846</v>
      </c>
      <c r="C13" s="88">
        <f t="shared" si="0"/>
        <v>0.5919289412644145</v>
      </c>
      <c r="D13" s="89">
        <v>53727</v>
      </c>
      <c r="E13" s="90">
        <f>D13/$D$11</f>
        <v>0.6117436749937376</v>
      </c>
      <c r="F13" s="91">
        <f t="shared" si="1"/>
        <v>-119</v>
      </c>
      <c r="G13" s="88">
        <f t="shared" si="2"/>
        <v>-0.0022100063143037554</v>
      </c>
    </row>
    <row r="14" spans="1:7" ht="13.5">
      <c r="A14" s="65" t="s">
        <v>29</v>
      </c>
      <c r="B14" s="149">
        <v>4893</v>
      </c>
      <c r="C14" s="88">
        <f t="shared" si="0"/>
        <v>0.05378873657480185</v>
      </c>
      <c r="D14" s="89">
        <v>4413</v>
      </c>
      <c r="E14" s="90">
        <f>D14/$D$11</f>
        <v>0.05024707945255391</v>
      </c>
      <c r="F14" s="91">
        <f t="shared" si="1"/>
        <v>-480</v>
      </c>
      <c r="G14" s="88">
        <f t="shared" si="2"/>
        <v>-0.09809932556713673</v>
      </c>
    </row>
    <row r="15" spans="1:7" ht="13.5">
      <c r="A15" s="65" t="s">
        <v>109</v>
      </c>
      <c r="B15" s="149">
        <v>84795</v>
      </c>
      <c r="C15" s="88">
        <f t="shared" si="0"/>
        <v>0.9321512196730682</v>
      </c>
      <c r="D15" s="89">
        <v>81752</v>
      </c>
      <c r="E15" s="90">
        <f>D15/$D$11</f>
        <v>0.9308405255846788</v>
      </c>
      <c r="F15" s="91">
        <f t="shared" si="1"/>
        <v>-3043</v>
      </c>
      <c r="G15" s="88">
        <f t="shared" si="2"/>
        <v>-0.035886549914499674</v>
      </c>
    </row>
    <row r="16" spans="1:7" ht="13.5">
      <c r="A16" s="66" t="s">
        <v>110</v>
      </c>
      <c r="B16" s="150"/>
      <c r="C16" s="71"/>
      <c r="D16" s="93"/>
      <c r="E16" s="94"/>
      <c r="F16" s="95">
        <f t="shared" si="1"/>
        <v>0</v>
      </c>
      <c r="G16" s="108" t="e">
        <f t="shared" si="2"/>
        <v>#DIV/0!</v>
      </c>
    </row>
    <row r="17" spans="1:7" ht="13.5">
      <c r="A17" s="65" t="s">
        <v>55</v>
      </c>
      <c r="B17" s="149">
        <v>46247</v>
      </c>
      <c r="C17" s="88">
        <f t="shared" si="0"/>
        <v>0.5083931535611815</v>
      </c>
      <c r="D17" s="89">
        <v>45632</v>
      </c>
      <c r="E17" s="90">
        <f>D17/$D$11</f>
        <v>0.5195727916562294</v>
      </c>
      <c r="F17" s="91">
        <f t="shared" si="1"/>
        <v>-615</v>
      </c>
      <c r="G17" s="88">
        <f t="shared" si="2"/>
        <v>-0.013298159880640906</v>
      </c>
    </row>
    <row r="18" spans="1:7" ht="13.5">
      <c r="A18" s="65" t="s">
        <v>56</v>
      </c>
      <c r="B18" s="149">
        <v>44712</v>
      </c>
      <c r="C18" s="88">
        <f t="shared" si="0"/>
        <v>0.49151890245913354</v>
      </c>
      <c r="D18" s="89">
        <v>42190</v>
      </c>
      <c r="E18" s="90">
        <f>D18/$D$11</f>
        <v>0.48038166374422153</v>
      </c>
      <c r="F18" s="91">
        <f t="shared" si="1"/>
        <v>-2522</v>
      </c>
      <c r="G18" s="88">
        <f t="shared" si="2"/>
        <v>-0.056405439255680805</v>
      </c>
    </row>
    <row r="19" spans="1:7" ht="13.5">
      <c r="A19" s="66" t="s">
        <v>111</v>
      </c>
      <c r="B19" s="150"/>
      <c r="C19" s="71"/>
      <c r="D19" s="93"/>
      <c r="E19" s="94"/>
      <c r="F19" s="92"/>
      <c r="G19" s="70"/>
    </row>
    <row r="20" spans="1:7" ht="13.5">
      <c r="A20" s="65" t="s">
        <v>57</v>
      </c>
      <c r="B20" s="149">
        <v>56139</v>
      </c>
      <c r="C20" s="88">
        <f aca="true" t="shared" si="3" ref="C20:C27">B20/$B$11</f>
        <v>0.6171358844416107</v>
      </c>
      <c r="D20" s="89">
        <v>53723</v>
      </c>
      <c r="E20" s="90">
        <f aca="true" t="shared" si="4" ref="E20:E27">D20/$D$11</f>
        <v>0.6116981303941885</v>
      </c>
      <c r="F20" s="91">
        <f aca="true" t="shared" si="5" ref="F20:F27">D20-B20</f>
        <v>-2416</v>
      </c>
      <c r="G20" s="88">
        <f aca="true" t="shared" si="6" ref="G20:G27">F20/B20</f>
        <v>-0.043036035554605535</v>
      </c>
    </row>
    <row r="21" spans="1:7" ht="13.5">
      <c r="A21" s="65" t="s">
        <v>113</v>
      </c>
      <c r="B21" s="149">
        <v>13791</v>
      </c>
      <c r="C21" s="88">
        <f t="shared" si="3"/>
        <v>0.15160442797937715</v>
      </c>
      <c r="D21" s="89">
        <v>13431</v>
      </c>
      <c r="E21" s="90">
        <f t="shared" si="4"/>
        <v>0.15292737913601895</v>
      </c>
      <c r="F21" s="91">
        <f t="shared" si="5"/>
        <v>-360</v>
      </c>
      <c r="G21" s="88">
        <f t="shared" si="6"/>
        <v>-0.026103980857080704</v>
      </c>
    </row>
    <row r="22" spans="1:7" ht="13.5">
      <c r="A22" s="65" t="s">
        <v>112</v>
      </c>
      <c r="B22" s="149">
        <v>16567</v>
      </c>
      <c r="C22" s="88">
        <f t="shared" si="3"/>
        <v>0.18212098893005155</v>
      </c>
      <c r="D22" s="89">
        <v>16645</v>
      </c>
      <c r="E22" s="90">
        <f t="shared" si="4"/>
        <v>0.1895224648737276</v>
      </c>
      <c r="F22" s="91">
        <f t="shared" si="5"/>
        <v>78</v>
      </c>
      <c r="G22" s="88">
        <f t="shared" si="6"/>
        <v>0.0047081547654976765</v>
      </c>
    </row>
    <row r="23" spans="1:7" ht="13.5">
      <c r="A23" s="65" t="s">
        <v>114</v>
      </c>
      <c r="B23" s="149">
        <v>894</v>
      </c>
      <c r="C23" s="88">
        <f t="shared" si="3"/>
        <v>0.009827739729792123</v>
      </c>
      <c r="D23" s="89">
        <v>931</v>
      </c>
      <c r="E23" s="90">
        <f t="shared" si="4"/>
        <v>0.010600505545054996</v>
      </c>
      <c r="F23" s="91">
        <f t="shared" si="5"/>
        <v>37</v>
      </c>
      <c r="G23" s="88">
        <f t="shared" si="6"/>
        <v>0.04138702460850112</v>
      </c>
    </row>
    <row r="24" spans="1:7" ht="13.5">
      <c r="A24" s="65" t="s">
        <v>61</v>
      </c>
      <c r="B24" s="149">
        <v>3778</v>
      </c>
      <c r="C24" s="88">
        <f t="shared" si="3"/>
        <v>0.04153154440621324</v>
      </c>
      <c r="D24" s="89">
        <v>3834</v>
      </c>
      <c r="E24" s="90">
        <f t="shared" si="4"/>
        <v>0.043654498667820466</v>
      </c>
      <c r="F24" s="91">
        <f t="shared" si="5"/>
        <v>56</v>
      </c>
      <c r="G24" s="88">
        <f t="shared" si="6"/>
        <v>0.014822657490735839</v>
      </c>
    </row>
    <row r="25" spans="1:7" ht="13.5">
      <c r="A25" s="65" t="s">
        <v>115</v>
      </c>
      <c r="B25" s="149">
        <v>202</v>
      </c>
      <c r="C25" s="88">
        <f t="shared" si="3"/>
        <v>0.0022205854870447524</v>
      </c>
      <c r="D25" s="89">
        <v>198</v>
      </c>
      <c r="E25" s="90">
        <f t="shared" si="4"/>
        <v>0.002254457677680869</v>
      </c>
      <c r="F25" s="91">
        <f t="shared" si="5"/>
        <v>-4</v>
      </c>
      <c r="G25" s="88">
        <f t="shared" si="6"/>
        <v>-0.019801980198019802</v>
      </c>
    </row>
    <row r="26" spans="1:7" ht="13.5">
      <c r="A26" s="65" t="s">
        <v>63</v>
      </c>
      <c r="B26" s="149">
        <v>5848</v>
      </c>
      <c r="C26" s="88">
        <f t="shared" si="3"/>
        <v>0.06428704914969165</v>
      </c>
      <c r="D26" s="89">
        <v>5761</v>
      </c>
      <c r="E26" s="90">
        <f t="shared" si="4"/>
        <v>0.06559560950060346</v>
      </c>
      <c r="F26" s="91">
        <f t="shared" si="5"/>
        <v>-87</v>
      </c>
      <c r="G26" s="88">
        <f t="shared" si="6"/>
        <v>-0.01487688098495212</v>
      </c>
    </row>
    <row r="27" spans="1:7" ht="13.5">
      <c r="A27" s="65" t="s">
        <v>116</v>
      </c>
      <c r="B27" s="149">
        <v>12453</v>
      </c>
      <c r="C27" s="88">
        <f t="shared" si="3"/>
        <v>0.1368957973770708</v>
      </c>
      <c r="D27" s="89">
        <v>12015</v>
      </c>
      <c r="E27" s="90">
        <f t="shared" si="4"/>
        <v>0.13680459089563454</v>
      </c>
      <c r="F27" s="91">
        <f t="shared" si="5"/>
        <v>-438</v>
      </c>
      <c r="G27" s="88">
        <f t="shared" si="6"/>
        <v>-0.035172247651168394</v>
      </c>
    </row>
    <row r="28" spans="1:7" ht="13.5">
      <c r="A28" s="66" t="s">
        <v>117</v>
      </c>
      <c r="B28" s="150"/>
      <c r="C28" s="71"/>
      <c r="D28" s="93"/>
      <c r="E28" s="94"/>
      <c r="F28" s="92"/>
      <c r="G28" s="70"/>
    </row>
    <row r="29" spans="1:7" ht="13.5">
      <c r="A29" s="65" t="s">
        <v>118</v>
      </c>
      <c r="B29" s="149">
        <v>10617</v>
      </c>
      <c r="C29" s="88">
        <f aca="true" t="shared" si="7" ref="C29:C35">B29/$B$11</f>
        <v>0.11671265403937692</v>
      </c>
      <c r="D29" s="89">
        <v>10634</v>
      </c>
      <c r="E29" s="90">
        <f aca="true" t="shared" si="8" ref="E29:E35">D29/$D$11</f>
        <v>0.12108031790130486</v>
      </c>
      <c r="F29" s="91">
        <f aca="true" t="shared" si="9" ref="F29:F35">D29-B29</f>
        <v>17</v>
      </c>
      <c r="G29" s="88">
        <f aca="true" t="shared" si="10" ref="G29:G35">F29/B29</f>
        <v>0.0016012056136385042</v>
      </c>
    </row>
    <row r="30" spans="1:7" ht="13.5">
      <c r="A30" s="65" t="s">
        <v>119</v>
      </c>
      <c r="B30" s="149">
        <v>27722</v>
      </c>
      <c r="C30" s="88">
        <f t="shared" si="7"/>
        <v>0.30474787560324074</v>
      </c>
      <c r="D30" s="89">
        <v>26449</v>
      </c>
      <c r="E30" s="90">
        <f t="shared" si="8"/>
        <v>0.30115227836859243</v>
      </c>
      <c r="F30" s="91">
        <f t="shared" si="9"/>
        <v>-1273</v>
      </c>
      <c r="G30" s="88">
        <f t="shared" si="10"/>
        <v>-0.04592020777721665</v>
      </c>
    </row>
    <row r="31" spans="1:7" ht="13.5">
      <c r="A31" s="65" t="s">
        <v>120</v>
      </c>
      <c r="B31" s="149">
        <v>14073</v>
      </c>
      <c r="C31" s="88">
        <f t="shared" si="7"/>
        <v>0.15470445326327129</v>
      </c>
      <c r="D31" s="89">
        <v>13108</v>
      </c>
      <c r="E31" s="90">
        <f t="shared" si="8"/>
        <v>0.14924965272242843</v>
      </c>
      <c r="F31" s="91">
        <f t="shared" si="9"/>
        <v>-965</v>
      </c>
      <c r="G31" s="88">
        <f t="shared" si="10"/>
        <v>-0.06857102252540326</v>
      </c>
    </row>
    <row r="32" spans="1:7" ht="13.5">
      <c r="A32" s="65" t="s">
        <v>121</v>
      </c>
      <c r="B32" s="149">
        <v>7394</v>
      </c>
      <c r="C32" s="88">
        <f t="shared" si="7"/>
        <v>0.08128222322380643</v>
      </c>
      <c r="D32" s="89">
        <v>7183</v>
      </c>
      <c r="E32" s="90">
        <f t="shared" si="8"/>
        <v>0.08178671464031152</v>
      </c>
      <c r="F32" s="91">
        <f t="shared" si="9"/>
        <v>-211</v>
      </c>
      <c r="G32" s="88">
        <f t="shared" si="10"/>
        <v>-0.02853665133892345</v>
      </c>
    </row>
    <row r="33" spans="1:7" ht="13.5">
      <c r="A33" s="65" t="s">
        <v>122</v>
      </c>
      <c r="B33" s="149">
        <v>15941</v>
      </c>
      <c r="C33" s="88">
        <f t="shared" si="7"/>
        <v>0.17523937251970495</v>
      </c>
      <c r="D33" s="89">
        <v>16422</v>
      </c>
      <c r="E33" s="90">
        <f t="shared" si="8"/>
        <v>0.1869833534488648</v>
      </c>
      <c r="F33" s="91">
        <f t="shared" si="9"/>
        <v>481</v>
      </c>
      <c r="G33" s="88">
        <f t="shared" si="10"/>
        <v>0.03017376576124459</v>
      </c>
    </row>
    <row r="34" spans="1:7" ht="13.5">
      <c r="A34" s="65" t="s">
        <v>123</v>
      </c>
      <c r="B34" s="149">
        <v>8669</v>
      </c>
      <c r="C34" s="88">
        <f t="shared" si="7"/>
        <v>0.09529829498609386</v>
      </c>
      <c r="D34" s="89">
        <v>8535</v>
      </c>
      <c r="E34" s="90">
        <f t="shared" si="8"/>
        <v>0.09718078928791019</v>
      </c>
      <c r="F34" s="91">
        <f t="shared" si="9"/>
        <v>-134</v>
      </c>
      <c r="G34" s="88">
        <f t="shared" si="10"/>
        <v>-0.015457376860076134</v>
      </c>
    </row>
    <row r="35" spans="1:7" ht="13.5">
      <c r="A35" s="67" t="s">
        <v>116</v>
      </c>
      <c r="B35" s="149">
        <v>6493</v>
      </c>
      <c r="C35" s="88">
        <f t="shared" si="7"/>
        <v>0.07137753251178999</v>
      </c>
      <c r="D35" s="89">
        <v>5439</v>
      </c>
      <c r="E35" s="90">
        <f t="shared" si="8"/>
        <v>0.06192926923690024</v>
      </c>
      <c r="F35" s="91">
        <f t="shared" si="9"/>
        <v>-1054</v>
      </c>
      <c r="G35" s="88">
        <f t="shared" si="10"/>
        <v>-0.16232866163560758</v>
      </c>
    </row>
    <row r="36" spans="1:7" ht="13.5">
      <c r="A36" s="68" t="s">
        <v>16</v>
      </c>
      <c r="B36" s="150"/>
      <c r="C36" s="71"/>
      <c r="D36" s="93"/>
      <c r="E36" s="94"/>
      <c r="F36" s="92"/>
      <c r="G36" s="70"/>
    </row>
    <row r="37" spans="1:7" ht="14.25" thickBot="1">
      <c r="A37" s="37"/>
      <c r="B37" s="151">
        <v>2328</v>
      </c>
      <c r="C37" s="73">
        <f>B37/$B$11</f>
        <v>0.02559169808831774</v>
      </c>
      <c r="D37" s="97">
        <v>1467</v>
      </c>
      <c r="E37" s="98">
        <f>D37/$D$11</f>
        <v>0.01670348188463553</v>
      </c>
      <c r="F37" s="96">
        <f>D37-B37</f>
        <v>-861</v>
      </c>
      <c r="G37" s="72">
        <f>F37/B37</f>
        <v>-0.3698453608247423</v>
      </c>
    </row>
    <row r="38" spans="1:7" ht="15.75" customHeight="1" thickTop="1">
      <c r="A38" s="195"/>
      <c r="B38" s="196"/>
      <c r="C38" s="196"/>
      <c r="D38" s="196"/>
      <c r="E38" s="196"/>
      <c r="F38" s="196"/>
      <c r="G38" s="196"/>
    </row>
    <row r="39" spans="1:4" ht="12.75">
      <c r="A39" s="189" t="s">
        <v>137</v>
      </c>
      <c r="B39" s="190"/>
      <c r="C39" s="186"/>
      <c r="D39" s="186"/>
    </row>
  </sheetData>
  <sheetProtection/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lastPrinted>2014-06-17T14:36:20Z</cp:lastPrinted>
  <dcterms:created xsi:type="dcterms:W3CDTF">2005-11-01T20:57:08Z</dcterms:created>
  <dcterms:modified xsi:type="dcterms:W3CDTF">2017-03-10T16:26:10Z</dcterms:modified>
  <cp:category/>
  <cp:version/>
  <cp:contentType/>
  <cp:contentStatus/>
</cp:coreProperties>
</file>