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9645" windowHeight="5190" activeTab="0"/>
  </bookViews>
  <sheets>
    <sheet name="Town" sheetId="1" r:id="rId1"/>
    <sheet name="CT 5201" sheetId="2" r:id="rId2"/>
    <sheet name="CT 5202.01" sheetId="3" r:id="rId3"/>
    <sheet name="CT 5202.02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<sst xmlns="http://schemas.openxmlformats.org/spreadsheetml/2006/main" count="564" uniqueCount="24">
  <si>
    <t/>
  </si>
  <si>
    <t>1987-1994</t>
  </si>
  <si>
    <t xml:space="preserve">              Total</t>
  </si>
  <si>
    <t xml:space="preserve">            Male</t>
  </si>
  <si>
    <t xml:space="preserve">              Female</t>
  </si>
  <si>
    <t xml:space="preserve"> </t>
  </si>
  <si>
    <t>Obs</t>
  </si>
  <si>
    <t>Exp</t>
  </si>
  <si>
    <t>SIR</t>
  </si>
  <si>
    <t>%</t>
  </si>
  <si>
    <t>CI</t>
  </si>
  <si>
    <t xml:space="preserve">      95</t>
  </si>
  <si>
    <t xml:space="preserve">       95</t>
  </si>
  <si>
    <t>Bladder</t>
  </si>
  <si>
    <t>Brain</t>
  </si>
  <si>
    <t>Liver</t>
  </si>
  <si>
    <t>Lung</t>
  </si>
  <si>
    <t>Pancreas</t>
  </si>
  <si>
    <t>Leukemia</t>
  </si>
  <si>
    <t>NHL</t>
  </si>
  <si>
    <t>1982-1994</t>
  </si>
  <si>
    <t>1982-1986</t>
  </si>
  <si>
    <t>NC</t>
  </si>
  <si>
    <t>Kidney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</si>
</sst>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6"/>
      <name val="Helv"/>
      <family val="0"/>
    </font>
    <font>
      <b/>
      <sz val="20"/>
      <name val="CG Times (W1)"/>
      <family val="1"/>
    </font>
    <font>
      <sz val="10"/>
      <name val="CG Times (W1)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4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14" fillId="2" borderId="1" xfId="0" applyNumberFormat="1" applyFont="1" applyFill="1" applyBorder="1" applyAlignment="1" applyProtection="1">
      <alignment horizontal="center" vertical="center"/>
      <protection/>
    </xf>
    <xf numFmtId="164" fontId="14" fillId="2" borderId="2" xfId="0" applyNumberFormat="1" applyFont="1" applyFill="1" applyBorder="1" applyAlignment="1" applyProtection="1">
      <alignment vertical="center"/>
      <protection/>
    </xf>
    <xf numFmtId="164" fontId="14" fillId="2" borderId="3" xfId="0" applyNumberFormat="1" applyFont="1" applyFill="1" applyBorder="1" applyAlignment="1" applyProtection="1">
      <alignment horizontal="center" vertical="center"/>
      <protection/>
    </xf>
    <xf numFmtId="164" fontId="14" fillId="2" borderId="3" xfId="0" applyNumberFormat="1" applyFont="1" applyFill="1" applyBorder="1" applyAlignment="1" applyProtection="1">
      <alignment horizontal="right" vertical="center"/>
      <protection/>
    </xf>
    <xf numFmtId="164" fontId="14" fillId="2" borderId="3" xfId="0" applyFont="1" applyFill="1" applyBorder="1" applyAlignment="1">
      <alignment vertical="center"/>
    </xf>
    <xf numFmtId="164" fontId="14" fillId="2" borderId="3" xfId="0" applyFont="1" applyFill="1" applyBorder="1" applyAlignment="1">
      <alignment horizontal="right" vertical="center"/>
    </xf>
    <xf numFmtId="164" fontId="14" fillId="2" borderId="3" xfId="0" applyFont="1" applyFill="1" applyBorder="1" applyAlignment="1">
      <alignment horizontal="center" vertical="center"/>
    </xf>
    <xf numFmtId="164" fontId="14" fillId="2" borderId="4" xfId="0" applyFont="1" applyFill="1" applyBorder="1" applyAlignment="1">
      <alignment horizontal="left" vertical="center"/>
    </xf>
    <xf numFmtId="164" fontId="14" fillId="2" borderId="3" xfId="0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right" vertical="center"/>
      <protection/>
    </xf>
    <xf numFmtId="164" fontId="14" fillId="2" borderId="5" xfId="0" applyFont="1" applyFill="1" applyBorder="1" applyAlignment="1">
      <alignment horizontal="left" vertical="center"/>
    </xf>
    <xf numFmtId="164" fontId="14" fillId="2" borderId="6" xfId="0" applyNumberFormat="1" applyFont="1" applyFill="1" applyBorder="1" applyAlignment="1" applyProtection="1">
      <alignment horizontal="left" vertical="center"/>
      <protection/>
    </xf>
    <xf numFmtId="164" fontId="6" fillId="0" borderId="7" xfId="0" applyFont="1" applyBorder="1" applyAlignment="1" applyProtection="1">
      <alignment horizontal="left" vertical="center"/>
      <protection/>
    </xf>
    <xf numFmtId="0" fontId="6" fillId="0" borderId="8" xfId="0" applyNumberFormat="1" applyFont="1" applyBorder="1" applyAlignment="1" applyProtection="1">
      <alignment horizontal="center" vertical="center"/>
      <protection/>
    </xf>
    <xf numFmtId="164" fontId="6" fillId="0" borderId="9" xfId="0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14" fillId="2" borderId="2" xfId="0" applyNumberFormat="1" applyFont="1" applyFill="1" applyBorder="1" applyAlignment="1" applyProtection="1">
      <alignment vertical="center"/>
      <protection/>
    </xf>
    <xf numFmtId="0" fontId="14" fillId="2" borderId="3" xfId="0" applyNumberFormat="1" applyFont="1" applyFill="1" applyBorder="1" applyAlignment="1" applyProtection="1">
      <alignment horizontal="center" vertical="center"/>
      <protection/>
    </xf>
    <xf numFmtId="0" fontId="14" fillId="2" borderId="3" xfId="0" applyNumberFormat="1" applyFont="1" applyFill="1" applyBorder="1" applyAlignment="1" applyProtection="1">
      <alignment horizontal="right" vertical="center"/>
      <protection/>
    </xf>
    <xf numFmtId="0" fontId="14" fillId="2" borderId="3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horizontal="right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left" vertical="center"/>
    </xf>
    <xf numFmtId="0" fontId="14" fillId="2" borderId="5" xfId="0" applyNumberFormat="1" applyFont="1" applyFill="1" applyBorder="1" applyAlignment="1">
      <alignment horizontal="left" vertical="center"/>
    </xf>
    <xf numFmtId="0" fontId="14" fillId="2" borderId="13" xfId="0" applyNumberFormat="1" applyFont="1" applyFill="1" applyBorder="1" applyAlignment="1" applyProtection="1">
      <alignment horizontal="center" vertical="center"/>
      <protection/>
    </xf>
    <xf numFmtId="0" fontId="14" fillId="2" borderId="14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1" fontId="6" fillId="0" borderId="12" xfId="0" applyNumberFormat="1" applyFont="1" applyBorder="1" applyAlignment="1" applyProtection="1">
      <alignment horizontal="center" vertical="center"/>
      <protection/>
    </xf>
    <xf numFmtId="0" fontId="14" fillId="2" borderId="13" xfId="0" applyNumberFormat="1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 applyProtection="1">
      <alignment horizontal="center" vertical="center"/>
      <protection/>
    </xf>
    <xf numFmtId="0" fontId="14" fillId="2" borderId="14" xfId="0" applyNumberFormat="1" applyFont="1" applyFill="1" applyBorder="1" applyAlignment="1">
      <alignment horizontal="center" vertical="center"/>
    </xf>
    <xf numFmtId="0" fontId="14" fillId="2" borderId="16" xfId="0" applyNumberFormat="1" applyFont="1" applyFill="1" applyBorder="1" applyAlignment="1" applyProtection="1">
      <alignment horizontal="center" vertical="center"/>
      <protection/>
    </xf>
    <xf numFmtId="1" fontId="6" fillId="0" borderId="17" xfId="0" applyNumberFormat="1" applyFont="1" applyBorder="1" applyAlignment="1" applyProtection="1">
      <alignment horizontal="center" vertical="center"/>
      <protection/>
    </xf>
    <xf numFmtId="1" fontId="6" fillId="0" borderId="18" xfId="0" applyNumberFormat="1" applyFont="1" applyBorder="1" applyAlignment="1" applyProtection="1">
      <alignment horizontal="center" vertical="center"/>
      <protection/>
    </xf>
    <xf numFmtId="1" fontId="6" fillId="0" borderId="19" xfId="0" applyNumberFormat="1" applyFont="1" applyBorder="1" applyAlignment="1" applyProtection="1">
      <alignment horizontal="center" vertical="center"/>
      <protection/>
    </xf>
    <xf numFmtId="1" fontId="6" fillId="0" borderId="8" xfId="0" applyNumberFormat="1" applyFont="1" applyBorder="1" applyAlignment="1" applyProtection="1">
      <alignment horizontal="center" vertical="center"/>
      <protection/>
    </xf>
    <xf numFmtId="164" fontId="6" fillId="0" borderId="20" xfId="0" applyFont="1" applyBorder="1" applyAlignment="1" applyProtection="1">
      <alignment horizontal="left" vertical="center"/>
      <protection/>
    </xf>
    <xf numFmtId="1" fontId="6" fillId="0" borderId="20" xfId="0" applyNumberFormat="1" applyFont="1" applyBorder="1" applyAlignment="1" applyProtection="1">
      <alignment horizontal="center" vertical="center"/>
      <protection/>
    </xf>
    <xf numFmtId="1" fontId="6" fillId="0" borderId="20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166" fontId="6" fillId="0" borderId="8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 applyProtection="1">
      <alignment horizontal="center" vertical="center"/>
      <protection/>
    </xf>
    <xf numFmtId="1" fontId="6" fillId="0" borderId="22" xfId="0" applyNumberFormat="1" applyFont="1" applyBorder="1" applyAlignment="1" applyProtection="1">
      <alignment horizontal="center" vertical="center"/>
      <protection/>
    </xf>
    <xf numFmtId="1" fontId="6" fillId="0" borderId="2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Weymouth,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4221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2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Abington,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</a:p>
      </xdr:txBody>
    </xdr:sp>
    <xdr:clientData/>
  </xdr:twoCellAnchor>
  <xdr:twoCellAnchor>
    <xdr:from>
      <xdr:col>0</xdr:col>
      <xdr:colOff>523875</xdr:colOff>
      <xdr:row>23</xdr:row>
      <xdr:rowOff>76200</xdr:rowOff>
    </xdr:from>
    <xdr:to>
      <xdr:col>19</xdr:col>
      <xdr:colOff>219075</xdr:colOff>
      <xdr:row>31</xdr:row>
      <xdr:rowOff>85725</xdr:rowOff>
    </xdr:to>
    <xdr:sp>
      <xdr:nvSpPr>
        <xdr:cNvPr id="3" name="Text 2"/>
        <xdr:cNvSpPr txBox="1">
          <a:spLocks noChangeArrowheads="1"/>
        </xdr:cNvSpPr>
      </xdr:nvSpPr>
      <xdr:spPr>
        <a:xfrm>
          <a:off x="523875" y="4391025"/>
          <a:ext cx="73818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  <xdr:twoCellAnchor>
    <xdr:from>
      <xdr:col>2</xdr:col>
      <xdr:colOff>114300</xdr:colOff>
      <xdr:row>0</xdr:row>
      <xdr:rowOff>123825</xdr:rowOff>
    </xdr:from>
    <xdr:to>
      <xdr:col>16</xdr:col>
      <xdr:colOff>228600</xdr:colOff>
      <xdr:row>3</xdr:row>
      <xdr:rowOff>228600</xdr:rowOff>
    </xdr:to>
    <xdr:sp>
      <xdr:nvSpPr>
        <xdr:cNvPr id="4" name="Text 1"/>
        <xdr:cNvSpPr txBox="1">
          <a:spLocks noChangeArrowheads="1"/>
        </xdr:cNvSpPr>
      </xdr:nvSpPr>
      <xdr:spPr>
        <a:xfrm>
          <a:off x="1657350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G Times (W1)"/>
              <a:ea typeface="CG Times (W1)"/>
              <a:cs typeface="CG Times (W1)"/>
            </a:rPr>
            <a:t> Cancer Incidence in Weymouth, MA</a:t>
          </a:r>
          <a:r>
            <a:rPr lang="en-US" cap="none" sz="1000" b="0" i="0" u="none" baseline="0">
              <a:latin typeface="CG Times (W1)"/>
              <a:ea typeface="CG Times (W1)"/>
              <a:cs typeface="CG Times (W1)"/>
            </a:rPr>
            <a:t>
</a:t>
          </a:r>
          <a:r>
            <a:rPr lang="en-US" cap="none" sz="2000" b="1" i="0" u="none" baseline="0">
              <a:latin typeface="CG Times (W1)"/>
              <a:ea typeface="CG Times (W1)"/>
              <a:cs typeface="CG Times (W1)"/>
            </a:rPr>
            <a:t>Census Tract 4221</a:t>
          </a:r>
        </a:p>
      </xdr:txBody>
    </xdr:sp>
    <xdr:clientData/>
  </xdr:twoCellAnchor>
  <xdr:twoCellAnchor>
    <xdr:from>
      <xdr:col>2</xdr:col>
      <xdr:colOff>9525</xdr:colOff>
      <xdr:row>0</xdr:row>
      <xdr:rowOff>28575</xdr:rowOff>
    </xdr:from>
    <xdr:to>
      <xdr:col>16</xdr:col>
      <xdr:colOff>123825</xdr:colOff>
      <xdr:row>3</xdr:row>
      <xdr:rowOff>133350</xdr:rowOff>
    </xdr:to>
    <xdr:sp>
      <xdr:nvSpPr>
        <xdr:cNvPr id="5" name="Text 1"/>
        <xdr:cNvSpPr txBox="1">
          <a:spLocks noChangeArrowheads="1"/>
        </xdr:cNvSpPr>
      </xdr:nvSpPr>
      <xdr:spPr>
        <a:xfrm>
          <a:off x="1552575" y="2857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Table 10A 
Cancer Incidence in Abington, MA
1982-1994</a:t>
          </a:r>
        </a:p>
      </xdr:txBody>
    </xdr:sp>
    <xdr:clientData/>
  </xdr:twoCellAnchor>
  <xdr:twoCellAnchor>
    <xdr:from>
      <xdr:col>0</xdr:col>
      <xdr:colOff>485775</xdr:colOff>
      <xdr:row>65</xdr:row>
      <xdr:rowOff>123825</xdr:rowOff>
    </xdr:from>
    <xdr:to>
      <xdr:col>19</xdr:col>
      <xdr:colOff>219075</xdr:colOff>
      <xdr:row>73</xdr:row>
      <xdr:rowOff>114300</xdr:rowOff>
    </xdr:to>
    <xdr:sp>
      <xdr:nvSpPr>
        <xdr:cNvPr id="6" name="Text 2"/>
        <xdr:cNvSpPr txBox="1">
          <a:spLocks noChangeArrowheads="1"/>
        </xdr:cNvSpPr>
      </xdr:nvSpPr>
      <xdr:spPr>
        <a:xfrm>
          <a:off x="485775" y="11277600"/>
          <a:ext cx="74199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  <xdr:twoCellAnchor>
    <xdr:from>
      <xdr:col>2</xdr:col>
      <xdr:colOff>28575</xdr:colOff>
      <xdr:row>34</xdr:row>
      <xdr:rowOff>28575</xdr:rowOff>
    </xdr:from>
    <xdr:to>
      <xdr:col>16</xdr:col>
      <xdr:colOff>123825</xdr:colOff>
      <xdr:row>41</xdr:row>
      <xdr:rowOff>28575</xdr:rowOff>
    </xdr:to>
    <xdr:sp>
      <xdr:nvSpPr>
        <xdr:cNvPr id="7" name="Text 1"/>
        <xdr:cNvSpPr txBox="1">
          <a:spLocks noChangeArrowheads="1"/>
        </xdr:cNvSpPr>
      </xdr:nvSpPr>
      <xdr:spPr>
        <a:xfrm>
          <a:off x="1571625" y="6124575"/>
          <a:ext cx="51054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Table 10B 
Cancer Incidence in Abington, MA
1982-1986 &amp; 1987-1994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Weymouth,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4221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2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Abington,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5201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3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Weymouth,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4221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4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Abington,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5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Weymouth,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4221</a:t>
          </a:r>
        </a:p>
      </xdr:txBody>
    </xdr:sp>
    <xdr:clientData/>
  </xdr:twoCellAnchor>
  <xdr:twoCellAnchor>
    <xdr:from>
      <xdr:col>2</xdr:col>
      <xdr:colOff>28575</xdr:colOff>
      <xdr:row>0</xdr:row>
      <xdr:rowOff>142875</xdr:rowOff>
    </xdr:from>
    <xdr:to>
      <xdr:col>16</xdr:col>
      <xdr:colOff>142875</xdr:colOff>
      <xdr:row>6</xdr:row>
      <xdr:rowOff>47625</xdr:rowOff>
    </xdr:to>
    <xdr:sp>
      <xdr:nvSpPr>
        <xdr:cNvPr id="6" name="Text 1"/>
        <xdr:cNvSpPr txBox="1">
          <a:spLocks noChangeArrowheads="1"/>
        </xdr:cNvSpPr>
      </xdr:nvSpPr>
      <xdr:spPr>
        <a:xfrm>
          <a:off x="1571625" y="142875"/>
          <a:ext cx="51244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Table 11A 
Cancer Incidence in Abington, MA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CT 5201
1982-1994</a:t>
          </a:r>
        </a:p>
      </xdr:txBody>
    </xdr:sp>
    <xdr:clientData/>
  </xdr:twoCellAnchor>
  <xdr:twoCellAnchor>
    <xdr:from>
      <xdr:col>0</xdr:col>
      <xdr:colOff>466725</xdr:colOff>
      <xdr:row>66</xdr:row>
      <xdr:rowOff>142875</xdr:rowOff>
    </xdr:from>
    <xdr:to>
      <xdr:col>19</xdr:col>
      <xdr:colOff>200025</xdr:colOff>
      <xdr:row>75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466725" y="11382375"/>
          <a:ext cx="74199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  <xdr:twoCellAnchor>
    <xdr:from>
      <xdr:col>1</xdr:col>
      <xdr:colOff>485775</xdr:colOff>
      <xdr:row>35</xdr:row>
      <xdr:rowOff>28575</xdr:rowOff>
    </xdr:from>
    <xdr:to>
      <xdr:col>16</xdr:col>
      <xdr:colOff>95250</xdr:colOff>
      <xdr:row>42</xdr:row>
      <xdr:rowOff>152400</xdr:rowOff>
    </xdr:to>
    <xdr:sp>
      <xdr:nvSpPr>
        <xdr:cNvPr id="8" name="Text 1"/>
        <xdr:cNvSpPr txBox="1">
          <a:spLocks noChangeArrowheads="1"/>
        </xdr:cNvSpPr>
      </xdr:nvSpPr>
      <xdr:spPr>
        <a:xfrm>
          <a:off x="1524000" y="6210300"/>
          <a:ext cx="5124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Table 11B 
Cancer Incidence in Abington, MA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CT 5201
1982-1986 &amp; 1987-1994</a:t>
          </a:r>
        </a:p>
      </xdr:txBody>
    </xdr:sp>
    <xdr:clientData/>
  </xdr:twoCellAnchor>
  <xdr:twoCellAnchor>
    <xdr:from>
      <xdr:col>0</xdr:col>
      <xdr:colOff>495300</xdr:colOff>
      <xdr:row>25</xdr:row>
      <xdr:rowOff>28575</xdr:rowOff>
    </xdr:from>
    <xdr:to>
      <xdr:col>19</xdr:col>
      <xdr:colOff>209550</xdr:colOff>
      <xdr:row>33</xdr:row>
      <xdr:rowOff>19050</xdr:rowOff>
    </xdr:to>
    <xdr:sp>
      <xdr:nvSpPr>
        <xdr:cNvPr id="9" name="Text 2"/>
        <xdr:cNvSpPr txBox="1">
          <a:spLocks noChangeArrowheads="1"/>
        </xdr:cNvSpPr>
      </xdr:nvSpPr>
      <xdr:spPr>
        <a:xfrm>
          <a:off x="495300" y="4591050"/>
          <a:ext cx="74009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Abington,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5202.01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2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Weymouth,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4221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3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Abington,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4" name="Text 1"/>
        <xdr:cNvSpPr txBox="1">
          <a:spLocks noChangeArrowheads="1"/>
        </xdr:cNvSpPr>
      </xdr:nvSpPr>
      <xdr:spPr>
        <a:xfrm>
          <a:off x="1857375" y="123825"/>
          <a:ext cx="5124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Weymouth,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4221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16</xdr:col>
      <xdr:colOff>142875</xdr:colOff>
      <xdr:row>4</xdr:row>
      <xdr:rowOff>114300</xdr:rowOff>
    </xdr:to>
    <xdr:sp>
      <xdr:nvSpPr>
        <xdr:cNvPr id="5" name="Text 1"/>
        <xdr:cNvSpPr txBox="1">
          <a:spLocks noChangeArrowheads="1"/>
        </xdr:cNvSpPr>
      </xdr:nvSpPr>
      <xdr:spPr>
        <a:xfrm>
          <a:off x="1571625" y="0"/>
          <a:ext cx="51244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Table 12A 
Cancer Incidence in Abington, MA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CT 5202.01
1982-1994</a:t>
          </a:r>
        </a:p>
      </xdr:txBody>
    </xdr:sp>
    <xdr:clientData/>
  </xdr:twoCellAnchor>
  <xdr:twoCellAnchor>
    <xdr:from>
      <xdr:col>0</xdr:col>
      <xdr:colOff>466725</xdr:colOff>
      <xdr:row>67</xdr:row>
      <xdr:rowOff>0</xdr:rowOff>
    </xdr:from>
    <xdr:to>
      <xdr:col>19</xdr:col>
      <xdr:colOff>200025</xdr:colOff>
      <xdr:row>75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466725" y="11401425"/>
          <a:ext cx="74199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  <xdr:twoCellAnchor>
    <xdr:from>
      <xdr:col>2</xdr:col>
      <xdr:colOff>66675</xdr:colOff>
      <xdr:row>35</xdr:row>
      <xdr:rowOff>28575</xdr:rowOff>
    </xdr:from>
    <xdr:to>
      <xdr:col>16</xdr:col>
      <xdr:colOff>180975</xdr:colOff>
      <xdr:row>43</xdr:row>
      <xdr:rowOff>104775</xdr:rowOff>
    </xdr:to>
    <xdr:sp>
      <xdr:nvSpPr>
        <xdr:cNvPr id="7" name="Text 1"/>
        <xdr:cNvSpPr txBox="1">
          <a:spLocks noChangeArrowheads="1"/>
        </xdr:cNvSpPr>
      </xdr:nvSpPr>
      <xdr:spPr>
        <a:xfrm>
          <a:off x="1609725" y="6210300"/>
          <a:ext cx="51244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Table 12B 
Cancer Incidence in Abington, MA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CT 5202.01
1982-1986 &amp; 1987-1994</a:t>
          </a:r>
        </a:p>
      </xdr:txBody>
    </xdr:sp>
    <xdr:clientData/>
  </xdr:twoCellAnchor>
  <xdr:twoCellAnchor>
    <xdr:from>
      <xdr:col>0</xdr:col>
      <xdr:colOff>457200</xdr:colOff>
      <xdr:row>25</xdr:row>
      <xdr:rowOff>19050</xdr:rowOff>
    </xdr:from>
    <xdr:to>
      <xdr:col>19</xdr:col>
      <xdr:colOff>190500</xdr:colOff>
      <xdr:row>33</xdr:row>
      <xdr:rowOff>28575</xdr:rowOff>
    </xdr:to>
    <xdr:sp>
      <xdr:nvSpPr>
        <xdr:cNvPr id="8" name="Text 2"/>
        <xdr:cNvSpPr txBox="1">
          <a:spLocks noChangeArrowheads="1"/>
        </xdr:cNvSpPr>
      </xdr:nvSpPr>
      <xdr:spPr>
        <a:xfrm>
          <a:off x="457200" y="4581525"/>
          <a:ext cx="74199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57375" y="123825"/>
          <a:ext cx="5153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Abington,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5202.02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2" name="Text 1"/>
        <xdr:cNvSpPr txBox="1">
          <a:spLocks noChangeArrowheads="1"/>
        </xdr:cNvSpPr>
      </xdr:nvSpPr>
      <xdr:spPr>
        <a:xfrm>
          <a:off x="1857375" y="123825"/>
          <a:ext cx="5153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Weymouth,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4221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3" name="Text 1"/>
        <xdr:cNvSpPr txBox="1">
          <a:spLocks noChangeArrowheads="1"/>
        </xdr:cNvSpPr>
      </xdr:nvSpPr>
      <xdr:spPr>
        <a:xfrm>
          <a:off x="1857375" y="123825"/>
          <a:ext cx="5153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Abington,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</a:p>
      </xdr:txBody>
    </xdr:sp>
    <xdr:clientData/>
  </xdr:twoCellAnchor>
  <xdr:twoCellAnchor>
    <xdr:from>
      <xdr:col>2</xdr:col>
      <xdr:colOff>314325</xdr:colOff>
      <xdr:row>0</xdr:row>
      <xdr:rowOff>123825</xdr:rowOff>
    </xdr:from>
    <xdr:to>
      <xdr:col>16</xdr:col>
      <xdr:colOff>428625</xdr:colOff>
      <xdr:row>3</xdr:row>
      <xdr:rowOff>228600</xdr:rowOff>
    </xdr:to>
    <xdr:sp>
      <xdr:nvSpPr>
        <xdr:cNvPr id="4" name="Text 1"/>
        <xdr:cNvSpPr txBox="1">
          <a:spLocks noChangeArrowheads="1"/>
        </xdr:cNvSpPr>
      </xdr:nvSpPr>
      <xdr:spPr>
        <a:xfrm>
          <a:off x="1857375" y="123825"/>
          <a:ext cx="5153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 Cancer Incidence in Weymouth, MA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Census Tract 4221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16</xdr:col>
      <xdr:colOff>95250</xdr:colOff>
      <xdr:row>4</xdr:row>
      <xdr:rowOff>142875</xdr:rowOff>
    </xdr:to>
    <xdr:sp>
      <xdr:nvSpPr>
        <xdr:cNvPr id="5" name="Text 1"/>
        <xdr:cNvSpPr txBox="1">
          <a:spLocks noChangeArrowheads="1"/>
        </xdr:cNvSpPr>
      </xdr:nvSpPr>
      <xdr:spPr>
        <a:xfrm>
          <a:off x="1524000" y="0"/>
          <a:ext cx="51530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Table 13A 
Cancer Incidence in Abington, MA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CT 5202.02
1982-1994</a:t>
          </a:r>
        </a:p>
      </xdr:txBody>
    </xdr:sp>
    <xdr:clientData/>
  </xdr:twoCellAnchor>
  <xdr:twoCellAnchor>
    <xdr:from>
      <xdr:col>0</xdr:col>
      <xdr:colOff>457200</xdr:colOff>
      <xdr:row>67</xdr:row>
      <xdr:rowOff>9525</xdr:rowOff>
    </xdr:from>
    <xdr:to>
      <xdr:col>19</xdr:col>
      <xdr:colOff>190500</xdr:colOff>
      <xdr:row>74</xdr:row>
      <xdr:rowOff>142875</xdr:rowOff>
    </xdr:to>
    <xdr:sp>
      <xdr:nvSpPr>
        <xdr:cNvPr id="6" name="Text 2"/>
        <xdr:cNvSpPr txBox="1">
          <a:spLocks noChangeArrowheads="1"/>
        </xdr:cNvSpPr>
      </xdr:nvSpPr>
      <xdr:spPr>
        <a:xfrm>
          <a:off x="457200" y="11410950"/>
          <a:ext cx="74485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  <xdr:twoCellAnchor>
    <xdr:from>
      <xdr:col>0</xdr:col>
      <xdr:colOff>457200</xdr:colOff>
      <xdr:row>24</xdr:row>
      <xdr:rowOff>47625</xdr:rowOff>
    </xdr:from>
    <xdr:to>
      <xdr:col>19</xdr:col>
      <xdr:colOff>190500</xdr:colOff>
      <xdr:row>32</xdr:row>
      <xdr:rowOff>47625</xdr:rowOff>
    </xdr:to>
    <xdr:sp>
      <xdr:nvSpPr>
        <xdr:cNvPr id="7" name="Text 2"/>
        <xdr:cNvSpPr txBox="1">
          <a:spLocks noChangeArrowheads="1"/>
        </xdr:cNvSpPr>
      </xdr:nvSpPr>
      <xdr:spPr>
        <a:xfrm>
          <a:off x="457200" y="4448175"/>
          <a:ext cx="74485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  <xdr:twoCellAnchor>
    <xdr:from>
      <xdr:col>1</xdr:col>
      <xdr:colOff>466725</xdr:colOff>
      <xdr:row>35</xdr:row>
      <xdr:rowOff>28575</xdr:rowOff>
    </xdr:from>
    <xdr:to>
      <xdr:col>16</xdr:col>
      <xdr:colOff>76200</xdr:colOff>
      <xdr:row>43</xdr:row>
      <xdr:rowOff>104775</xdr:rowOff>
    </xdr:to>
    <xdr:sp>
      <xdr:nvSpPr>
        <xdr:cNvPr id="8" name="Text 1"/>
        <xdr:cNvSpPr txBox="1">
          <a:spLocks noChangeArrowheads="1"/>
        </xdr:cNvSpPr>
      </xdr:nvSpPr>
      <xdr:spPr>
        <a:xfrm>
          <a:off x="1504950" y="6210300"/>
          <a:ext cx="515302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Table 13B 
Cancer Incidence in Abington, MA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CT 5202.02
1982-1986 &amp; 1987-1994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view="pageBreakPreview" zoomScaleNormal="75" zoomScaleSheetLayoutView="100" workbookViewId="0" topLeftCell="A1">
      <selection activeCell="B14" sqref="B14:V21"/>
    </sheetView>
  </sheetViews>
  <sheetFormatPr defaultColWidth="7.25390625" defaultRowHeight="12.75"/>
  <cols>
    <col min="1" max="1" width="13.625" style="10" customWidth="1"/>
    <col min="2" max="4" width="6.625" style="10" customWidth="1"/>
    <col min="5" max="5" width="1.625" style="10" customWidth="1"/>
    <col min="6" max="6" width="4.125" style="10" customWidth="1"/>
    <col min="7" max="7" width="2.625" style="10" customWidth="1"/>
    <col min="8" max="8" width="4.625" style="10" customWidth="1"/>
    <col min="9" max="11" width="6.625" style="10" customWidth="1"/>
    <col min="12" max="12" width="1.625" style="10" customWidth="1"/>
    <col min="13" max="13" width="4.125" style="10" customWidth="1"/>
    <col min="14" max="14" width="2.625" style="10" customWidth="1"/>
    <col min="15" max="15" width="4.625" style="10" customWidth="1"/>
    <col min="16" max="18" width="6.625" style="10" customWidth="1"/>
    <col min="19" max="19" width="1.625" style="10" customWidth="1"/>
    <col min="20" max="20" width="4.125" style="10" customWidth="1"/>
    <col min="21" max="21" width="2.625" style="10" customWidth="1"/>
    <col min="22" max="22" width="4.625" style="10" customWidth="1"/>
    <col min="23" max="16384" width="7.25390625" style="10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9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8" ht="18.75">
      <c r="A6" s="11"/>
      <c r="B6" s="11"/>
      <c r="C6" s="11"/>
      <c r="H6" s="8"/>
    </row>
    <row r="11" ht="13.5" thickBot="1"/>
    <row r="12" spans="1:22" ht="12.75" customHeight="1">
      <c r="A12" s="12" t="s">
        <v>20</v>
      </c>
      <c r="B12" s="13"/>
      <c r="C12" s="14"/>
      <c r="D12" s="15" t="s">
        <v>2</v>
      </c>
      <c r="E12" s="16"/>
      <c r="F12" s="17"/>
      <c r="G12" s="18"/>
      <c r="H12" s="19"/>
      <c r="I12" s="16"/>
      <c r="J12" s="20"/>
      <c r="K12" s="21" t="s">
        <v>3</v>
      </c>
      <c r="L12" s="16"/>
      <c r="M12" s="17"/>
      <c r="N12" s="18"/>
      <c r="O12" s="19"/>
      <c r="P12" s="16"/>
      <c r="Q12" s="20"/>
      <c r="R12" s="21" t="s">
        <v>4</v>
      </c>
      <c r="S12" s="16"/>
      <c r="T12" s="17"/>
      <c r="U12" s="18"/>
      <c r="V12" s="22"/>
    </row>
    <row r="13" spans="1:22" ht="12.75" customHeight="1">
      <c r="A13" s="23" t="s">
        <v>5</v>
      </c>
      <c r="B13" s="39" t="s">
        <v>6</v>
      </c>
      <c r="C13" s="39" t="s">
        <v>7</v>
      </c>
      <c r="D13" s="39" t="s">
        <v>8</v>
      </c>
      <c r="E13" s="43"/>
      <c r="F13" s="39">
        <v>95</v>
      </c>
      <c r="G13" s="39" t="s">
        <v>9</v>
      </c>
      <c r="H13" s="39" t="s">
        <v>10</v>
      </c>
      <c r="I13" s="44" t="s">
        <v>6</v>
      </c>
      <c r="J13" s="40" t="s">
        <v>7</v>
      </c>
      <c r="K13" s="40" t="s">
        <v>8</v>
      </c>
      <c r="L13" s="45"/>
      <c r="M13" s="40" t="s">
        <v>11</v>
      </c>
      <c r="N13" s="40" t="s">
        <v>9</v>
      </c>
      <c r="O13" s="40" t="s">
        <v>10</v>
      </c>
      <c r="P13" s="44" t="s">
        <v>6</v>
      </c>
      <c r="Q13" s="40" t="s">
        <v>7</v>
      </c>
      <c r="R13" s="40" t="s">
        <v>8</v>
      </c>
      <c r="S13" s="45"/>
      <c r="T13" s="40" t="s">
        <v>12</v>
      </c>
      <c r="U13" s="40" t="s">
        <v>9</v>
      </c>
      <c r="V13" s="46" t="s">
        <v>10</v>
      </c>
    </row>
    <row r="14" spans="1:22" ht="12.75">
      <c r="A14" s="24" t="s">
        <v>13</v>
      </c>
      <c r="B14" s="47">
        <v>26</v>
      </c>
      <c r="C14" s="56">
        <v>28.9</v>
      </c>
      <c r="D14" s="50">
        <f aca="true" t="shared" si="0" ref="D14:D21">IF(B14&lt;5,"      NC",(B14*100)/C14)</f>
        <v>89.96539792387544</v>
      </c>
      <c r="E14" s="25" t="str">
        <f aca="true" t="shared" si="1" ref="E14:E21">IF(AND(OR(AND(F14&gt;100,F14&lt;&gt;0),H14&lt;100),H14&lt;&gt;0),"*"," ")</f>
        <v> </v>
      </c>
      <c r="F14" s="50">
        <f aca="true" t="shared" si="2" ref="F14:F21">IF(B14&lt;5," ",((B14*(1-1/(9*B14)-1.96/3*((1/B14)^(1/2)))^3)/C14)*100)</f>
        <v>58.753001979688534</v>
      </c>
      <c r="G14" s="50" t="str">
        <f aca="true" t="shared" si="3" ref="G14:G21">IF(B14&lt;5,"NC","--")</f>
        <v>--</v>
      </c>
      <c r="H14" s="50">
        <f aca="true" t="shared" si="4" ref="H14:H21">IF(B14&lt;5," ",(((B14+1)*(1-1/(9*(B14+1))+(1.96/3)*(1/(B14+1))^(1/2))^3)/C14)*100)</f>
        <v>131.8262199923766</v>
      </c>
      <c r="I14" s="47">
        <v>16</v>
      </c>
      <c r="J14" s="56">
        <v>20.2</v>
      </c>
      <c r="K14" s="50">
        <f aca="true" t="shared" si="5" ref="K14:K20">IF(I14&lt;5,"      NC",(I14*100)/J14)</f>
        <v>79.20792079207921</v>
      </c>
      <c r="L14" s="25" t="str">
        <f aca="true" t="shared" si="6" ref="L14:L20">IF(AND(OR(AND(M14&gt;100,M14&lt;&gt;0),O14&lt;100),O14&lt;&gt;0),"*"," ")</f>
        <v> </v>
      </c>
      <c r="M14" s="50">
        <f aca="true" t="shared" si="7" ref="M14:M21">IF(I14&lt;5," ",((I14*(1-1/(9*I14)-1.96/3*((1/I14)^(1/2)))^3)/J14)*100)</f>
        <v>45.24460267523667</v>
      </c>
      <c r="N14" s="50" t="str">
        <f aca="true" t="shared" si="8" ref="N14:N21">IF(I14&lt;5,"NC","--")</f>
        <v>--</v>
      </c>
      <c r="O14" s="50">
        <f aca="true" t="shared" si="9" ref="O14:O21">IF(I14&lt;5," ",(((I14+1)*(1-1/(9*(I14+1))+(1.96/3)*(1/(I14+1))^(1/2))^3)/J14)*100)</f>
        <v>128.6368080962965</v>
      </c>
      <c r="P14" s="47">
        <v>10</v>
      </c>
      <c r="Q14" s="56">
        <v>8.7</v>
      </c>
      <c r="R14" s="50">
        <f aca="true" t="shared" si="10" ref="R14:R21">IF(P14&lt;5,"      NC",(P14*100)/Q14)</f>
        <v>114.9425287356322</v>
      </c>
      <c r="S14" s="25" t="str">
        <f aca="true" t="shared" si="11" ref="S14:S21">IF(AND(OR(AND(T14&gt;100,T14&lt;&gt;0),V14&lt;100),V14&lt;&gt;0),"*"," ")</f>
        <v> </v>
      </c>
      <c r="T14" s="50">
        <f aca="true" t="shared" si="12" ref="T14:T21">IF(P14&lt;5," ",((P14*(1-1/(9*P14)-1.96/3*((1/P14)^(1/2)))^3)/Q14)*100)</f>
        <v>55.0273587992368</v>
      </c>
      <c r="U14" s="50" t="str">
        <f aca="true" t="shared" si="13" ref="U14:U21">IF(P14&lt;5,"NC","--")</f>
        <v>--</v>
      </c>
      <c r="V14" s="59">
        <f aca="true" t="shared" si="14" ref="V14:V21">IF(P14&lt;5," ",(((P14+1)*(1-1/(9*(P14+1))+(1.96/3)*(1/(P14+1))^(1/2))^3)/Q14)*100)</f>
        <v>211.3980100465577</v>
      </c>
    </row>
    <row r="15" spans="1:22" ht="12.75" customHeight="1">
      <c r="A15" s="26" t="s">
        <v>14</v>
      </c>
      <c r="B15" s="48">
        <v>15</v>
      </c>
      <c r="C15" s="57">
        <v>11</v>
      </c>
      <c r="D15" s="41">
        <f t="shared" si="0"/>
        <v>136.36363636363637</v>
      </c>
      <c r="E15" s="27" t="str">
        <f t="shared" si="1"/>
        <v> </v>
      </c>
      <c r="F15" s="41">
        <f t="shared" si="2"/>
        <v>76.26517569746755</v>
      </c>
      <c r="G15" s="41" t="str">
        <f t="shared" si="3"/>
        <v>--</v>
      </c>
      <c r="H15" s="41">
        <f t="shared" si="4"/>
        <v>224.9256726119217</v>
      </c>
      <c r="I15" s="48">
        <v>9</v>
      </c>
      <c r="J15" s="57">
        <v>5.9</v>
      </c>
      <c r="K15" s="41">
        <f t="shared" si="5"/>
        <v>152.54237288135593</v>
      </c>
      <c r="L15" s="27" t="str">
        <f t="shared" si="6"/>
        <v> </v>
      </c>
      <c r="M15" s="41">
        <f t="shared" si="7"/>
        <v>69.60713531393489</v>
      </c>
      <c r="N15" s="41" t="str">
        <f t="shared" si="8"/>
        <v>--</v>
      </c>
      <c r="O15" s="41">
        <v>291</v>
      </c>
      <c r="P15" s="48">
        <v>6</v>
      </c>
      <c r="Q15" s="57">
        <v>5.1</v>
      </c>
      <c r="R15" s="41">
        <v>117</v>
      </c>
      <c r="S15" s="27" t="str">
        <f t="shared" si="11"/>
        <v> </v>
      </c>
      <c r="T15" s="41">
        <f t="shared" si="12"/>
        <v>42.959622366346686</v>
      </c>
      <c r="U15" s="41" t="str">
        <f t="shared" si="13"/>
        <v>--</v>
      </c>
      <c r="V15" s="60">
        <v>255</v>
      </c>
    </row>
    <row r="16" spans="1:22" ht="12.75">
      <c r="A16" s="26" t="s">
        <v>23</v>
      </c>
      <c r="B16" s="48">
        <v>6</v>
      </c>
      <c r="C16" s="57">
        <v>16.5</v>
      </c>
      <c r="D16" s="41">
        <f>IF(B16&lt;5,"      NC",(B16*100)/C16)</f>
        <v>36.36363636363637</v>
      </c>
      <c r="E16" s="27" t="str">
        <f>IF(AND(OR(AND(F16&gt;100,F16&lt;&gt;0),H16&lt;100),H16&lt;&gt;0),"*"," ")</f>
        <v>*</v>
      </c>
      <c r="F16" s="41">
        <f>IF(B16&lt;5," ",((B16*(1-1/(9*B16)-1.96/3*((1/B16)^(1/2)))^3)/C16)*100)</f>
        <v>13.278428731416248</v>
      </c>
      <c r="G16" s="41" t="str">
        <f>IF(B16&lt;5,"NC","--")</f>
        <v>--</v>
      </c>
      <c r="H16" s="41">
        <f>IF(B16&lt;5," ",(((B16+1)*(1-1/(9*(B16+1))+(1.96/3)*(1/(B16+1))^(1/2))^3)/C16)*100)</f>
        <v>79.15088041622886</v>
      </c>
      <c r="I16" s="48">
        <v>3</v>
      </c>
      <c r="J16" s="57">
        <v>9.8</v>
      </c>
      <c r="K16" s="41" t="s">
        <v>22</v>
      </c>
      <c r="L16" s="27"/>
      <c r="M16" s="41" t="str">
        <f>IF(I16&lt;5," ",((I16*(1-1/(9*I16)-1.96/3*((1/I16)^(1/2)))^3)/J16)*100)</f>
        <v> </v>
      </c>
      <c r="N16" s="41" t="str">
        <f>IF(I16&lt;5,"NC","--")</f>
        <v>NC</v>
      </c>
      <c r="O16" s="41" t="str">
        <f>IF(I16&lt;5," ",(((I16+1)*(1-1/(9*(I16+1))+(1.96/3)*(1/(I16+1))^(1/2))^3)/J16)*100)</f>
        <v> </v>
      </c>
      <c r="P16" s="48">
        <v>3</v>
      </c>
      <c r="Q16" s="57">
        <v>6.7</v>
      </c>
      <c r="R16" s="41" t="s">
        <v>22</v>
      </c>
      <c r="S16" s="27"/>
      <c r="T16" s="41" t="str">
        <f>IF(P16&lt;5," ",((P16*(1-1/(9*P16)-1.96/3*((1/P16)^(1/2)))^3)/Q16)*100)</f>
        <v> </v>
      </c>
      <c r="U16" s="41" t="str">
        <f>IF(P16&lt;5,"NC","--")</f>
        <v>NC</v>
      </c>
      <c r="V16" s="60" t="str">
        <f>IF(P16&lt;5," ",(((P16+1)*(1-1/(9*(P16+1))+(1.96/3)*(1/(P16+1))^(1/2))^3)/Q16)*100)</f>
        <v> </v>
      </c>
    </row>
    <row r="17" spans="1:22" ht="12.75" customHeight="1">
      <c r="A17" s="26" t="s">
        <v>18</v>
      </c>
      <c r="B17" s="48">
        <v>15</v>
      </c>
      <c r="C17" s="57">
        <v>14.4</v>
      </c>
      <c r="D17" s="41">
        <f t="shared" si="0"/>
        <v>104.16666666666666</v>
      </c>
      <c r="E17" s="27" t="str">
        <f t="shared" si="1"/>
        <v> </v>
      </c>
      <c r="F17" s="41">
        <f t="shared" si="2"/>
        <v>58.258120324454374</v>
      </c>
      <c r="G17" s="41" t="str">
        <f t="shared" si="3"/>
        <v>--</v>
      </c>
      <c r="H17" s="41">
        <f t="shared" si="4"/>
        <v>171.81822213410686</v>
      </c>
      <c r="I17" s="48">
        <v>9</v>
      </c>
      <c r="J17" s="57">
        <v>7.8</v>
      </c>
      <c r="K17" s="41">
        <v>116</v>
      </c>
      <c r="L17" s="27" t="str">
        <f t="shared" si="6"/>
        <v> </v>
      </c>
      <c r="M17" s="41">
        <f t="shared" si="7"/>
        <v>52.65155107079691</v>
      </c>
      <c r="N17" s="41" t="str">
        <f t="shared" si="8"/>
        <v>--</v>
      </c>
      <c r="O17" s="41">
        <v>220</v>
      </c>
      <c r="P17" s="48">
        <v>6</v>
      </c>
      <c r="Q17" s="57">
        <v>6.6</v>
      </c>
      <c r="R17" s="41">
        <v>90</v>
      </c>
      <c r="S17" s="27" t="str">
        <f t="shared" si="11"/>
        <v> </v>
      </c>
      <c r="T17" s="41">
        <f t="shared" si="12"/>
        <v>33.196071828540624</v>
      </c>
      <c r="U17" s="41" t="str">
        <f t="shared" si="13"/>
        <v>--</v>
      </c>
      <c r="V17" s="60">
        <v>197</v>
      </c>
    </row>
    <row r="18" spans="1:22" ht="12.75">
      <c r="A18" s="26" t="s">
        <v>15</v>
      </c>
      <c r="B18" s="48">
        <v>3</v>
      </c>
      <c r="C18" s="57">
        <v>3.5</v>
      </c>
      <c r="D18" s="41" t="s">
        <v>22</v>
      </c>
      <c r="E18" s="27"/>
      <c r="F18" s="41" t="str">
        <f t="shared" si="2"/>
        <v> </v>
      </c>
      <c r="G18" s="41" t="str">
        <f t="shared" si="3"/>
        <v>NC</v>
      </c>
      <c r="H18" s="41" t="str">
        <f t="shared" si="4"/>
        <v> </v>
      </c>
      <c r="I18" s="48">
        <v>2</v>
      </c>
      <c r="J18" s="57">
        <v>2.4</v>
      </c>
      <c r="K18" s="41" t="s">
        <v>22</v>
      </c>
      <c r="L18" s="27"/>
      <c r="M18" s="41" t="str">
        <f t="shared" si="7"/>
        <v> </v>
      </c>
      <c r="N18" s="41" t="str">
        <f t="shared" si="8"/>
        <v>NC</v>
      </c>
      <c r="O18" s="41" t="str">
        <f t="shared" si="9"/>
        <v> </v>
      </c>
      <c r="P18" s="48">
        <v>1</v>
      </c>
      <c r="Q18" s="57">
        <v>1.1</v>
      </c>
      <c r="R18" s="41" t="s">
        <v>22</v>
      </c>
      <c r="S18" s="27"/>
      <c r="T18" s="41" t="str">
        <f t="shared" si="12"/>
        <v> </v>
      </c>
      <c r="U18" s="41" t="str">
        <f t="shared" si="13"/>
        <v>NC</v>
      </c>
      <c r="V18" s="60" t="str">
        <f t="shared" si="14"/>
        <v> </v>
      </c>
    </row>
    <row r="19" spans="1:22" ht="12.75">
      <c r="A19" s="26" t="s">
        <v>16</v>
      </c>
      <c r="B19" s="48">
        <v>128</v>
      </c>
      <c r="C19" s="57">
        <v>106.8</v>
      </c>
      <c r="D19" s="41">
        <f t="shared" si="0"/>
        <v>119.85018726591761</v>
      </c>
      <c r="E19" s="27" t="str">
        <f t="shared" si="1"/>
        <v> </v>
      </c>
      <c r="F19" s="41">
        <f t="shared" si="2"/>
        <v>99.98627467565035</v>
      </c>
      <c r="G19" s="41" t="str">
        <f t="shared" si="3"/>
        <v>--</v>
      </c>
      <c r="H19" s="41">
        <f t="shared" si="4"/>
        <v>142.50367608245594</v>
      </c>
      <c r="I19" s="48">
        <v>81</v>
      </c>
      <c r="J19" s="57">
        <v>63.9</v>
      </c>
      <c r="K19" s="41">
        <f t="shared" si="5"/>
        <v>126.7605633802817</v>
      </c>
      <c r="L19" s="27" t="str">
        <f t="shared" si="6"/>
        <v>*</v>
      </c>
      <c r="M19" s="41">
        <f t="shared" si="7"/>
        <v>100.66240469623824</v>
      </c>
      <c r="N19" s="41" t="str">
        <f t="shared" si="8"/>
        <v>--</v>
      </c>
      <c r="O19" s="41">
        <v>157</v>
      </c>
      <c r="P19" s="48">
        <v>47</v>
      </c>
      <c r="Q19" s="57">
        <v>42.8</v>
      </c>
      <c r="R19" s="41">
        <f t="shared" si="10"/>
        <v>109.81308411214954</v>
      </c>
      <c r="S19" s="27" t="str">
        <f t="shared" si="11"/>
        <v> </v>
      </c>
      <c r="T19" s="41">
        <f t="shared" si="12"/>
        <v>80.67910446300121</v>
      </c>
      <c r="U19" s="41" t="str">
        <f t="shared" si="13"/>
        <v>--</v>
      </c>
      <c r="V19" s="60">
        <f t="shared" si="14"/>
        <v>146.0321087386158</v>
      </c>
    </row>
    <row r="20" spans="1:22" ht="12.75">
      <c r="A20" s="26" t="s">
        <v>19</v>
      </c>
      <c r="B20" s="48">
        <v>19</v>
      </c>
      <c r="C20" s="57">
        <v>25.6</v>
      </c>
      <c r="D20" s="41">
        <f t="shared" si="0"/>
        <v>74.21875</v>
      </c>
      <c r="E20" s="27" t="str">
        <f t="shared" si="1"/>
        <v> </v>
      </c>
      <c r="F20" s="41">
        <f t="shared" si="2"/>
        <v>44.66354944143781</v>
      </c>
      <c r="G20" s="41" t="str">
        <f t="shared" si="3"/>
        <v>--</v>
      </c>
      <c r="H20" s="41">
        <f t="shared" si="4"/>
        <v>115.90842102527128</v>
      </c>
      <c r="I20" s="48">
        <v>7</v>
      </c>
      <c r="J20" s="57">
        <v>12.8</v>
      </c>
      <c r="K20" s="41">
        <f t="shared" si="5"/>
        <v>54.6875</v>
      </c>
      <c r="L20" s="27" t="str">
        <f t="shared" si="6"/>
        <v> </v>
      </c>
      <c r="M20" s="41">
        <f t="shared" si="7"/>
        <v>21.90921016076889</v>
      </c>
      <c r="N20" s="41" t="str">
        <f t="shared" si="8"/>
        <v>--</v>
      </c>
      <c r="O20" s="41">
        <f t="shared" si="9"/>
        <v>112.68291764287626</v>
      </c>
      <c r="P20" s="48">
        <v>12</v>
      </c>
      <c r="Q20" s="57">
        <v>12.9</v>
      </c>
      <c r="R20" s="41">
        <f t="shared" si="10"/>
        <v>93.02325581395348</v>
      </c>
      <c r="S20" s="27" t="str">
        <f t="shared" si="11"/>
        <v> </v>
      </c>
      <c r="T20" s="41">
        <f t="shared" si="12"/>
        <v>48.01108192148564</v>
      </c>
      <c r="U20" s="41" t="str">
        <f t="shared" si="13"/>
        <v>--</v>
      </c>
      <c r="V20" s="60">
        <f t="shared" si="14"/>
        <v>162.50415984581045</v>
      </c>
    </row>
    <row r="21" spans="1:22" ht="13.5" thickBot="1">
      <c r="A21" s="28" t="s">
        <v>17</v>
      </c>
      <c r="B21" s="49">
        <v>12</v>
      </c>
      <c r="C21" s="58">
        <v>15.8</v>
      </c>
      <c r="D21" s="42">
        <f t="shared" si="0"/>
        <v>75.94936708860759</v>
      </c>
      <c r="E21" s="29" t="str">
        <f t="shared" si="1"/>
        <v> </v>
      </c>
      <c r="F21" s="42">
        <f t="shared" si="2"/>
        <v>39.19892131564334</v>
      </c>
      <c r="G21" s="42" t="str">
        <f t="shared" si="3"/>
        <v>--</v>
      </c>
      <c r="H21" s="42">
        <f t="shared" si="4"/>
        <v>132.67744696271865</v>
      </c>
      <c r="I21" s="49">
        <v>3</v>
      </c>
      <c r="J21" s="58">
        <v>7.1</v>
      </c>
      <c r="K21" s="42" t="s">
        <v>22</v>
      </c>
      <c r="L21" s="29"/>
      <c r="M21" s="42" t="str">
        <f t="shared" si="7"/>
        <v> </v>
      </c>
      <c r="N21" s="42" t="str">
        <f t="shared" si="8"/>
        <v>NC</v>
      </c>
      <c r="O21" s="42" t="str">
        <f t="shared" si="9"/>
        <v> </v>
      </c>
      <c r="P21" s="49">
        <v>9</v>
      </c>
      <c r="Q21" s="58">
        <v>8.7</v>
      </c>
      <c r="R21" s="42">
        <f t="shared" si="10"/>
        <v>103.44827586206897</v>
      </c>
      <c r="S21" s="29" t="str">
        <f t="shared" si="11"/>
        <v> </v>
      </c>
      <c r="T21" s="42">
        <f t="shared" si="12"/>
        <v>47.204838891059296</v>
      </c>
      <c r="U21" s="42" t="str">
        <f t="shared" si="13"/>
        <v>--</v>
      </c>
      <c r="V21" s="61">
        <f t="shared" si="14"/>
        <v>196.39015472109497</v>
      </c>
    </row>
    <row r="29" spans="2:22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22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2:22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2:22" ht="12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2:22" ht="12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2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43" ht="13.5" thickBot="1"/>
    <row r="44" spans="1:22" ht="12.75">
      <c r="A44" s="12" t="s">
        <v>21</v>
      </c>
      <c r="B44" s="31"/>
      <c r="C44" s="32"/>
      <c r="D44" s="33" t="s">
        <v>2</v>
      </c>
      <c r="E44" s="34"/>
      <c r="F44" s="35"/>
      <c r="G44" s="36"/>
      <c r="H44" s="37"/>
      <c r="I44" s="34"/>
      <c r="J44" s="32"/>
      <c r="K44" s="33" t="s">
        <v>3</v>
      </c>
      <c r="L44" s="34"/>
      <c r="M44" s="35"/>
      <c r="N44" s="36"/>
      <c r="O44" s="37"/>
      <c r="P44" s="34"/>
      <c r="Q44" s="32"/>
      <c r="R44" s="33" t="s">
        <v>4</v>
      </c>
      <c r="S44" s="34"/>
      <c r="T44" s="35"/>
      <c r="U44" s="36"/>
      <c r="V44" s="38"/>
    </row>
    <row r="45" spans="1:22" ht="12.75">
      <c r="A45" s="23" t="s">
        <v>5</v>
      </c>
      <c r="B45" s="39" t="s">
        <v>6</v>
      </c>
      <c r="C45" s="39" t="s">
        <v>7</v>
      </c>
      <c r="D45" s="39" t="s">
        <v>8</v>
      </c>
      <c r="E45" s="43"/>
      <c r="F45" s="39">
        <v>95</v>
      </c>
      <c r="G45" s="39" t="s">
        <v>9</v>
      </c>
      <c r="H45" s="39" t="s">
        <v>10</v>
      </c>
      <c r="I45" s="44" t="s">
        <v>6</v>
      </c>
      <c r="J45" s="40" t="s">
        <v>7</v>
      </c>
      <c r="K45" s="40" t="s">
        <v>8</v>
      </c>
      <c r="L45" s="45"/>
      <c r="M45" s="40" t="s">
        <v>11</v>
      </c>
      <c r="N45" s="40" t="s">
        <v>9</v>
      </c>
      <c r="O45" s="40" t="s">
        <v>10</v>
      </c>
      <c r="P45" s="44" t="s">
        <v>6</v>
      </c>
      <c r="Q45" s="40" t="s">
        <v>7</v>
      </c>
      <c r="R45" s="40" t="s">
        <v>8</v>
      </c>
      <c r="S45" s="45"/>
      <c r="T45" s="40" t="s">
        <v>12</v>
      </c>
      <c r="U45" s="40" t="s">
        <v>9</v>
      </c>
      <c r="V45" s="46" t="s">
        <v>10</v>
      </c>
    </row>
    <row r="46" spans="1:22" ht="12.75">
      <c r="A46" s="24" t="s">
        <v>13</v>
      </c>
      <c r="B46" s="47">
        <v>11</v>
      </c>
      <c r="C46" s="56">
        <v>10.9</v>
      </c>
      <c r="D46" s="50">
        <v>100</v>
      </c>
      <c r="E46" s="25" t="str">
        <f>IF(AND(OR(AND(F46&gt;100,F46&lt;&gt;0),H46&lt;100),H46&lt;&gt;0),"*"," ")</f>
        <v> </v>
      </c>
      <c r="F46" s="50">
        <f aca="true" t="shared" si="15" ref="F46:F53">IF(B46&lt;5," ",((B46*(1-1/(9*B46)-1.96/3*((1/B46)^(1/2)))^3)/C46)*100)</f>
        <v>50.30839540358518</v>
      </c>
      <c r="G46" s="50" t="str">
        <f aca="true" t="shared" si="16" ref="G46:G53">IF(B46&lt;5,"NC","--")</f>
        <v>--</v>
      </c>
      <c r="H46" s="50">
        <v>180</v>
      </c>
      <c r="I46" s="47">
        <v>8</v>
      </c>
      <c r="J46" s="56">
        <v>7.6</v>
      </c>
      <c r="K46" s="50">
        <f>IF(I46&lt;5,"      NC",(I46*100)/J46)</f>
        <v>105.26315789473685</v>
      </c>
      <c r="L46" s="25" t="str">
        <f>IF(AND(OR(AND(M46&gt;100,M46&lt;&gt;0),O46&lt;100),O46&lt;&gt;0),"*"," ")</f>
        <v> </v>
      </c>
      <c r="M46" s="50">
        <f aca="true" t="shared" si="17" ref="M46:M53">IF(I46&lt;5," ",((I46*(1-1/(9*I46)-1.96/3*((1/I46)^(1/2)))^3)/J46)*100)</f>
        <v>45.324112679733084</v>
      </c>
      <c r="N46" s="50" t="str">
        <f aca="true" t="shared" si="18" ref="N46:N53">IF(I46&lt;5,"NC","--")</f>
        <v>--</v>
      </c>
      <c r="O46" s="50">
        <f aca="true" t="shared" si="19" ref="O46:O53">IF(I46&lt;5," ",(((I46+1)*(1-1/(9*(I46+1))+(1.96/3)*(1/(I46+1))^(1/2))^3)/J46)*100)</f>
        <v>207.42312489448994</v>
      </c>
      <c r="P46" s="47">
        <v>3</v>
      </c>
      <c r="Q46" s="56">
        <v>3.3</v>
      </c>
      <c r="R46" s="50" t="s">
        <v>22</v>
      </c>
      <c r="S46" s="25"/>
      <c r="T46" s="50" t="str">
        <f aca="true" t="shared" si="20" ref="T46:T53">IF(P46&lt;5," ",((P46*(1-1/(9*P46)-1.96/3*((1/P46)^(1/2)))^3)/Q46)*100)</f>
        <v> </v>
      </c>
      <c r="U46" s="50" t="str">
        <f aca="true" t="shared" si="21" ref="U46:U53">IF(P46&lt;5,"NC","--")</f>
        <v>NC</v>
      </c>
      <c r="V46" s="59" t="str">
        <f aca="true" t="shared" si="22" ref="V46:V53">IF(P46&lt;5," ",(((P46+1)*(1-1/(9*(P46+1))+(1.96/3)*(1/(P46+1))^(1/2))^3)/Q46)*100)</f>
        <v> </v>
      </c>
    </row>
    <row r="47" spans="1:22" ht="12.75">
      <c r="A47" s="26" t="s">
        <v>14</v>
      </c>
      <c r="B47" s="48">
        <v>5</v>
      </c>
      <c r="C47" s="57">
        <v>3.7</v>
      </c>
      <c r="D47" s="41">
        <v>136</v>
      </c>
      <c r="E47" s="27" t="str">
        <f>IF(AND(OR(AND(F47&gt;100,F47&lt;&gt;0),H47&lt;100),H47&lt;&gt;0),"*"," ")</f>
        <v> </v>
      </c>
      <c r="F47" s="41">
        <f t="shared" si="15"/>
        <v>43.54891517066145</v>
      </c>
      <c r="G47" s="41" t="str">
        <f t="shared" si="16"/>
        <v>--</v>
      </c>
      <c r="H47" s="41">
        <v>317</v>
      </c>
      <c r="I47" s="48">
        <v>3</v>
      </c>
      <c r="J47" s="57">
        <v>2</v>
      </c>
      <c r="K47" s="41" t="s">
        <v>22</v>
      </c>
      <c r="L47" s="27"/>
      <c r="M47" s="41" t="str">
        <f t="shared" si="17"/>
        <v> </v>
      </c>
      <c r="N47" s="41" t="str">
        <f t="shared" si="18"/>
        <v>NC</v>
      </c>
      <c r="O47" s="41" t="str">
        <f t="shared" si="19"/>
        <v> </v>
      </c>
      <c r="P47" s="48">
        <v>2</v>
      </c>
      <c r="Q47" s="57">
        <v>1.7</v>
      </c>
      <c r="R47" s="41" t="s">
        <v>22</v>
      </c>
      <c r="S47" s="27"/>
      <c r="T47" s="41" t="str">
        <f t="shared" si="20"/>
        <v> </v>
      </c>
      <c r="U47" s="41" t="str">
        <f t="shared" si="21"/>
        <v>NC</v>
      </c>
      <c r="V47" s="60" t="str">
        <f t="shared" si="22"/>
        <v> </v>
      </c>
    </row>
    <row r="48" spans="1:22" ht="12.75">
      <c r="A48" s="26" t="s">
        <v>23</v>
      </c>
      <c r="B48" s="48">
        <v>2</v>
      </c>
      <c r="C48" s="57">
        <v>4.8</v>
      </c>
      <c r="D48" s="41" t="s">
        <v>22</v>
      </c>
      <c r="E48" s="27"/>
      <c r="F48" s="41" t="str">
        <f>IF(B48&lt;5," ",((B48*(1-1/(9*B48)-1.96/3*((1/B48)^(1/2)))^3)/C48)*100)</f>
        <v> </v>
      </c>
      <c r="G48" s="41" t="str">
        <f>IF(B48&lt;5,"NC","--")</f>
        <v>NC</v>
      </c>
      <c r="H48" s="41" t="str">
        <f aca="true" t="shared" si="23" ref="H48:H53">IF(B48&lt;5," ",(((B48+1)*(1-1/(9*(B48+1))+(1.96/3)*(1/(B48+1))^(1/2))^3)/C48)*100)</f>
        <v> </v>
      </c>
      <c r="I48" s="48">
        <v>1</v>
      </c>
      <c r="J48" s="57">
        <v>2.8</v>
      </c>
      <c r="K48" s="41" t="s">
        <v>22</v>
      </c>
      <c r="L48" s="27"/>
      <c r="M48" s="41" t="str">
        <f>IF(I48&lt;5," ",((I48*(1-1/(9*I48)-1.96/3*((1/I48)^(1/2)))^3)/J48)*100)</f>
        <v> </v>
      </c>
      <c r="N48" s="41" t="str">
        <f>IF(I48&lt;5,"NC","--")</f>
        <v>NC</v>
      </c>
      <c r="O48" s="41" t="str">
        <f>IF(I48&lt;5," ",(((I48+1)*(1-1/(9*(I48+1))+(1.96/3)*(1/(I48+1))^(1/2))^3)/J48)*100)</f>
        <v> </v>
      </c>
      <c r="P48" s="48">
        <v>1</v>
      </c>
      <c r="Q48" s="57">
        <v>2</v>
      </c>
      <c r="R48" s="41" t="s">
        <v>22</v>
      </c>
      <c r="S48" s="27"/>
      <c r="T48" s="41" t="str">
        <f>IF(P48&lt;5," ",((P48*(1-1/(9*P48)-1.96/3*((1/P48)^(1/2)))^3)/Q48)*100)</f>
        <v> </v>
      </c>
      <c r="U48" s="41" t="str">
        <f>IF(P48&lt;5,"NC","--")</f>
        <v>NC</v>
      </c>
      <c r="V48" s="60" t="str">
        <f>IF(P48&lt;5," ",(((P48+1)*(1-1/(9*(P48+1))+(1.96/3)*(1/(P48+1))^(1/2))^3)/Q48)*100)</f>
        <v> </v>
      </c>
    </row>
    <row r="49" spans="1:22" ht="12.75">
      <c r="A49" s="26" t="s">
        <v>18</v>
      </c>
      <c r="B49" s="48">
        <v>7</v>
      </c>
      <c r="C49" s="57">
        <v>5.3</v>
      </c>
      <c r="D49" s="41">
        <f>IF(B49&lt;5,"      NC",(B49*100)/C49)</f>
        <v>132.0754716981132</v>
      </c>
      <c r="E49" s="27" t="str">
        <f>IF(AND(OR(AND(F49&gt;100,F49&lt;&gt;0),H49&lt;100),H49&lt;&gt;0),"*"," ")</f>
        <v> </v>
      </c>
      <c r="F49" s="41">
        <f t="shared" si="15"/>
        <v>52.91280944487582</v>
      </c>
      <c r="G49" s="41" t="str">
        <f t="shared" si="16"/>
        <v>--</v>
      </c>
      <c r="H49" s="41">
        <f t="shared" si="23"/>
        <v>272.13987657147476</v>
      </c>
      <c r="I49" s="48">
        <v>5</v>
      </c>
      <c r="J49" s="57">
        <v>2.8</v>
      </c>
      <c r="K49" s="41">
        <v>177</v>
      </c>
      <c r="L49" s="27" t="str">
        <f>IF(AND(OR(AND(M49&gt;100,M49&lt;&gt;0),O49&lt;100),O49&lt;&gt;0),"*"," ")</f>
        <v> </v>
      </c>
      <c r="M49" s="41">
        <v>57</v>
      </c>
      <c r="N49" s="41" t="str">
        <f t="shared" si="18"/>
        <v>--</v>
      </c>
      <c r="O49" s="41">
        <v>414</v>
      </c>
      <c r="P49" s="48">
        <v>2</v>
      </c>
      <c r="Q49" s="57">
        <v>2.5</v>
      </c>
      <c r="R49" s="41" t="s">
        <v>22</v>
      </c>
      <c r="S49" s="27"/>
      <c r="T49" s="41" t="str">
        <f t="shared" si="20"/>
        <v> </v>
      </c>
      <c r="U49" s="41" t="str">
        <f t="shared" si="21"/>
        <v>NC</v>
      </c>
      <c r="V49" s="60" t="str">
        <f t="shared" si="22"/>
        <v> </v>
      </c>
    </row>
    <row r="50" spans="1:22" ht="12.75">
      <c r="A50" s="26" t="s">
        <v>15</v>
      </c>
      <c r="B50" s="48">
        <v>0</v>
      </c>
      <c r="C50" s="57">
        <v>1.1</v>
      </c>
      <c r="D50" s="41" t="s">
        <v>22</v>
      </c>
      <c r="E50" s="27"/>
      <c r="F50" s="41" t="str">
        <f t="shared" si="15"/>
        <v> </v>
      </c>
      <c r="G50" s="41" t="str">
        <f t="shared" si="16"/>
        <v>NC</v>
      </c>
      <c r="H50" s="41" t="str">
        <f t="shared" si="23"/>
        <v> </v>
      </c>
      <c r="I50" s="48">
        <v>0</v>
      </c>
      <c r="J50" s="57">
        <v>0.7</v>
      </c>
      <c r="K50" s="41" t="s">
        <v>22</v>
      </c>
      <c r="L50" s="27"/>
      <c r="M50" s="41" t="str">
        <f t="shared" si="17"/>
        <v> </v>
      </c>
      <c r="N50" s="41" t="str">
        <f t="shared" si="18"/>
        <v>NC</v>
      </c>
      <c r="O50" s="41" t="str">
        <f t="shared" si="19"/>
        <v> </v>
      </c>
      <c r="P50" s="48">
        <v>0</v>
      </c>
      <c r="Q50" s="57">
        <v>0.4</v>
      </c>
      <c r="R50" s="41" t="s">
        <v>22</v>
      </c>
      <c r="S50" s="27"/>
      <c r="T50" s="41" t="str">
        <f t="shared" si="20"/>
        <v> </v>
      </c>
      <c r="U50" s="41" t="str">
        <f t="shared" si="21"/>
        <v>NC</v>
      </c>
      <c r="V50" s="60" t="str">
        <f t="shared" si="22"/>
        <v> </v>
      </c>
    </row>
    <row r="51" spans="1:22" ht="12.75">
      <c r="A51" s="26" t="s">
        <v>16</v>
      </c>
      <c r="B51" s="48">
        <v>50</v>
      </c>
      <c r="C51" s="57">
        <v>36.2</v>
      </c>
      <c r="D51" s="41">
        <f>IF(B51&lt;5,"      NC",(B51*100)/C51)</f>
        <v>138.12154696132595</v>
      </c>
      <c r="E51" s="27" t="str">
        <f>IF(AND(OR(AND(F51&gt;100,F51&lt;&gt;0),H51&lt;100),H51&lt;&gt;0),"*"," ")</f>
        <v>*</v>
      </c>
      <c r="F51" s="41">
        <v>102</v>
      </c>
      <c r="G51" s="41" t="str">
        <f t="shared" si="16"/>
        <v>--</v>
      </c>
      <c r="H51" s="41">
        <f t="shared" si="23"/>
        <v>182.10072344241902</v>
      </c>
      <c r="I51" s="48">
        <v>31</v>
      </c>
      <c r="J51" s="57">
        <v>23</v>
      </c>
      <c r="K51" s="41">
        <f>IF(I51&lt;5,"      NC",(I51*100)/J51)</f>
        <v>134.7826086956522</v>
      </c>
      <c r="L51" s="27" t="str">
        <f>IF(AND(OR(AND(M51&gt;100,M51&lt;&gt;0),O51&lt;100),O51&lt;&gt;0),"*"," ")</f>
        <v> </v>
      </c>
      <c r="M51" s="41">
        <v>91</v>
      </c>
      <c r="N51" s="41" t="str">
        <f t="shared" si="18"/>
        <v>--</v>
      </c>
      <c r="O51" s="41">
        <f t="shared" si="19"/>
        <v>191.32078139444872</v>
      </c>
      <c r="P51" s="48">
        <v>19</v>
      </c>
      <c r="Q51" s="57">
        <v>13.2</v>
      </c>
      <c r="R51" s="41">
        <f>IF(P51&lt;5,"      NC",(P51*100)/Q51)</f>
        <v>143.93939393939394</v>
      </c>
      <c r="S51" s="27" t="str">
        <f>IF(AND(OR(AND(T51&gt;100,T51&lt;&gt;0),V51&lt;100),V51&lt;&gt;0),"*"," ")</f>
        <v> </v>
      </c>
      <c r="T51" s="41">
        <f t="shared" si="20"/>
        <v>86.62021709854606</v>
      </c>
      <c r="U51" s="41" t="str">
        <f t="shared" si="21"/>
        <v>--</v>
      </c>
      <c r="V51" s="60">
        <f t="shared" si="22"/>
        <v>224.79208926113222</v>
      </c>
    </row>
    <row r="52" spans="1:22" ht="12.75">
      <c r="A52" s="26" t="s">
        <v>19</v>
      </c>
      <c r="B52" s="48">
        <v>2</v>
      </c>
      <c r="C52" s="57">
        <v>7.9</v>
      </c>
      <c r="D52" s="41" t="s">
        <v>22</v>
      </c>
      <c r="E52" s="27"/>
      <c r="F52" s="41" t="str">
        <f t="shared" si="15"/>
        <v> </v>
      </c>
      <c r="G52" s="41" t="str">
        <f t="shared" si="16"/>
        <v>NC</v>
      </c>
      <c r="H52" s="41" t="str">
        <f t="shared" si="23"/>
        <v> </v>
      </c>
      <c r="I52" s="48">
        <v>1</v>
      </c>
      <c r="J52" s="57">
        <v>3.9</v>
      </c>
      <c r="K52" s="41" t="s">
        <v>22</v>
      </c>
      <c r="L52" s="27"/>
      <c r="M52" s="41" t="str">
        <f t="shared" si="17"/>
        <v> </v>
      </c>
      <c r="N52" s="41" t="str">
        <f t="shared" si="18"/>
        <v>NC</v>
      </c>
      <c r="O52" s="41" t="str">
        <f t="shared" si="19"/>
        <v> </v>
      </c>
      <c r="P52" s="48">
        <v>1</v>
      </c>
      <c r="Q52" s="57">
        <v>4</v>
      </c>
      <c r="R52" s="41" t="s">
        <v>22</v>
      </c>
      <c r="S52" s="27"/>
      <c r="T52" s="41" t="str">
        <f t="shared" si="20"/>
        <v> </v>
      </c>
      <c r="U52" s="41" t="str">
        <f t="shared" si="21"/>
        <v>NC</v>
      </c>
      <c r="V52" s="60" t="str">
        <f t="shared" si="22"/>
        <v> </v>
      </c>
    </row>
    <row r="53" spans="1:22" ht="13.5" thickBot="1">
      <c r="A53" s="28" t="s">
        <v>17</v>
      </c>
      <c r="B53" s="49">
        <v>3</v>
      </c>
      <c r="C53" s="58">
        <v>5.8</v>
      </c>
      <c r="D53" s="42" t="s">
        <v>22</v>
      </c>
      <c r="E53" s="29"/>
      <c r="F53" s="42" t="str">
        <f t="shared" si="15"/>
        <v> </v>
      </c>
      <c r="G53" s="42" t="str">
        <f t="shared" si="16"/>
        <v>NC</v>
      </c>
      <c r="H53" s="42" t="str">
        <f t="shared" si="23"/>
        <v> </v>
      </c>
      <c r="I53" s="49">
        <v>0</v>
      </c>
      <c r="J53" s="58">
        <v>2.6</v>
      </c>
      <c r="K53" s="42" t="s">
        <v>22</v>
      </c>
      <c r="L53" s="29"/>
      <c r="M53" s="42" t="str">
        <f t="shared" si="17"/>
        <v> </v>
      </c>
      <c r="N53" s="42" t="str">
        <f t="shared" si="18"/>
        <v>NC</v>
      </c>
      <c r="O53" s="42" t="str">
        <f t="shared" si="19"/>
        <v> </v>
      </c>
      <c r="P53" s="49">
        <v>3</v>
      </c>
      <c r="Q53" s="58">
        <v>3.2</v>
      </c>
      <c r="R53" s="42" t="s">
        <v>22</v>
      </c>
      <c r="S53" s="29"/>
      <c r="T53" s="42" t="str">
        <f t="shared" si="20"/>
        <v> </v>
      </c>
      <c r="U53" s="42" t="str">
        <f t="shared" si="21"/>
        <v>NC</v>
      </c>
      <c r="V53" s="61" t="str">
        <f t="shared" si="22"/>
        <v> </v>
      </c>
    </row>
    <row r="54" ht="13.5" thickBot="1"/>
    <row r="55" spans="1:22" ht="12.75">
      <c r="A55" s="12" t="s">
        <v>1</v>
      </c>
      <c r="B55" s="31"/>
      <c r="C55" s="32"/>
      <c r="D55" s="33" t="s">
        <v>2</v>
      </c>
      <c r="E55" s="34"/>
      <c r="F55" s="35"/>
      <c r="G55" s="36"/>
      <c r="H55" s="37"/>
      <c r="I55" s="34"/>
      <c r="J55" s="32"/>
      <c r="K55" s="33" t="s">
        <v>3</v>
      </c>
      <c r="L55" s="34"/>
      <c r="M55" s="35"/>
      <c r="N55" s="36"/>
      <c r="O55" s="37"/>
      <c r="P55" s="34"/>
      <c r="Q55" s="32"/>
      <c r="R55" s="33" t="s">
        <v>4</v>
      </c>
      <c r="S55" s="34"/>
      <c r="T55" s="35"/>
      <c r="U55" s="36"/>
      <c r="V55" s="38"/>
    </row>
    <row r="56" spans="1:22" ht="12.75">
      <c r="A56" s="23" t="s">
        <v>5</v>
      </c>
      <c r="B56" s="39" t="s">
        <v>6</v>
      </c>
      <c r="C56" s="39" t="s">
        <v>7</v>
      </c>
      <c r="D56" s="39" t="s">
        <v>8</v>
      </c>
      <c r="E56" s="43"/>
      <c r="F56" s="39">
        <v>95</v>
      </c>
      <c r="G56" s="39" t="s">
        <v>9</v>
      </c>
      <c r="H56" s="39" t="s">
        <v>10</v>
      </c>
      <c r="I56" s="44" t="s">
        <v>6</v>
      </c>
      <c r="J56" s="40" t="s">
        <v>7</v>
      </c>
      <c r="K56" s="40" t="s">
        <v>8</v>
      </c>
      <c r="L56" s="45"/>
      <c r="M56" s="40" t="s">
        <v>11</v>
      </c>
      <c r="N56" s="40" t="s">
        <v>9</v>
      </c>
      <c r="O56" s="40" t="s">
        <v>10</v>
      </c>
      <c r="P56" s="44" t="s">
        <v>6</v>
      </c>
      <c r="Q56" s="40" t="s">
        <v>7</v>
      </c>
      <c r="R56" s="40" t="s">
        <v>8</v>
      </c>
      <c r="S56" s="45"/>
      <c r="T56" s="40" t="s">
        <v>12</v>
      </c>
      <c r="U56" s="40" t="s">
        <v>9</v>
      </c>
      <c r="V56" s="46" t="s">
        <v>10</v>
      </c>
    </row>
    <row r="57" spans="1:22" ht="12.75">
      <c r="A57" s="24" t="s">
        <v>13</v>
      </c>
      <c r="B57" s="47">
        <v>15</v>
      </c>
      <c r="C57" s="56">
        <v>17.8</v>
      </c>
      <c r="D57" s="50">
        <f aca="true" t="shared" si="24" ref="D57:D64">IF(B57&lt;5,"      NC",(B57*100)/C57)</f>
        <v>84.26966292134831</v>
      </c>
      <c r="E57" s="25" t="str">
        <f aca="true" t="shared" si="25" ref="E57:E63">IF(AND(OR(AND(F57&gt;100,F57&lt;&gt;0),H57&lt;100),H57&lt;&gt;0),"*"," ")</f>
        <v> </v>
      </c>
      <c r="F57" s="50">
        <f aca="true" t="shared" si="26" ref="F57:F63">IF(B57&lt;5," ",((B57*(1-1/(9*B57)-1.96/3*((1/B57)^(1/2)))^3)/C57)*100)</f>
        <v>47.13016475686197</v>
      </c>
      <c r="G57" s="50" t="str">
        <f aca="true" t="shared" si="27" ref="G57:G64">IF(B57&lt;5,"NC","--")</f>
        <v>--</v>
      </c>
      <c r="H57" s="50">
        <f aca="true" t="shared" si="28" ref="H57:H64">IF(B57&lt;5," ",(((B57+1)*(1-1/(9*(B57+1))+(1.96/3)*(1/(B57+1))^(1/2))^3)/C57)*100)</f>
        <v>138.99901116467072</v>
      </c>
      <c r="I57" s="47">
        <v>8</v>
      </c>
      <c r="J57" s="56">
        <v>12.5</v>
      </c>
      <c r="K57" s="50">
        <f aca="true" t="shared" si="29" ref="K57:K62">IF(I57&lt;5,"      NC",(I57*100)/J57)</f>
        <v>64</v>
      </c>
      <c r="L57" s="25" t="str">
        <f aca="true" t="shared" si="30" ref="L57:L63">IF(AND(OR(AND(M57&gt;100,M57&lt;&gt;0),O57&lt;100),O57&lt;&gt;0),"*"," ")</f>
        <v> </v>
      </c>
      <c r="M57" s="50">
        <f aca="true" t="shared" si="31" ref="M57:M64">IF(I57&lt;5," ",((I57*(1-1/(9*I57)-1.96/3*((1/I57)^(1/2)))^3)/J57)*100)</f>
        <v>27.557060509277708</v>
      </c>
      <c r="N57" s="50" t="str">
        <f aca="true" t="shared" si="32" ref="N57:N64">IF(I57&lt;5,"NC","--")</f>
        <v>--</v>
      </c>
      <c r="O57" s="50">
        <f aca="true" t="shared" si="33" ref="O57:O64">IF(I57&lt;5," ",(((I57+1)*(1-1/(9*(I57+1))+(1.96/3)*(1/(I57+1))^(1/2))^3)/J57)*100)</f>
        <v>126.1132599358499</v>
      </c>
      <c r="P57" s="47">
        <v>7</v>
      </c>
      <c r="Q57" s="56">
        <v>5.4</v>
      </c>
      <c r="R57" s="50">
        <v>131</v>
      </c>
      <c r="S57" s="25" t="str">
        <f aca="true" t="shared" si="34" ref="S57:S64">IF(AND(OR(AND(T57&gt;100,T57&lt;&gt;0),V57&lt;100),V57&lt;&gt;0),"*"," ")</f>
        <v> </v>
      </c>
      <c r="T57" s="50">
        <f aca="true" t="shared" si="35" ref="T57:T63">IF(P57&lt;5," ",((P57*(1-1/(9*P57)-1.96/3*((1/P57)^(1/2)))^3)/Q57)*100)</f>
        <v>51.93294260330404</v>
      </c>
      <c r="U57" s="50" t="str">
        <f aca="true" t="shared" si="36" ref="U57:U64">IF(P57&lt;5,"NC","--")</f>
        <v>--</v>
      </c>
      <c r="V57" s="59">
        <v>269</v>
      </c>
    </row>
    <row r="58" spans="1:22" ht="12.75">
      <c r="A58" s="26" t="s">
        <v>14</v>
      </c>
      <c r="B58" s="48">
        <v>10</v>
      </c>
      <c r="C58" s="57">
        <v>7.3</v>
      </c>
      <c r="D58" s="41">
        <v>136</v>
      </c>
      <c r="E58" s="27" t="str">
        <f t="shared" si="25"/>
        <v> </v>
      </c>
      <c r="F58" s="41">
        <v>65</v>
      </c>
      <c r="G58" s="41" t="str">
        <f t="shared" si="27"/>
        <v>--</v>
      </c>
      <c r="H58" s="41">
        <v>251</v>
      </c>
      <c r="I58" s="48">
        <v>6</v>
      </c>
      <c r="J58" s="57">
        <v>3.9</v>
      </c>
      <c r="K58" s="41">
        <f t="shared" si="29"/>
        <v>153.84615384615384</v>
      </c>
      <c r="L58" s="27" t="str">
        <f t="shared" si="30"/>
        <v> </v>
      </c>
      <c r="M58" s="41">
        <f t="shared" si="31"/>
        <v>56.17796770983797</v>
      </c>
      <c r="N58" s="41" t="str">
        <f t="shared" si="32"/>
        <v>--</v>
      </c>
      <c r="O58" s="41">
        <v>336</v>
      </c>
      <c r="P58" s="48">
        <v>4</v>
      </c>
      <c r="Q58" s="57">
        <v>3.4</v>
      </c>
      <c r="R58" s="41" t="s">
        <v>22</v>
      </c>
      <c r="S58" s="27"/>
      <c r="T58" s="41" t="str">
        <f t="shared" si="35"/>
        <v> </v>
      </c>
      <c r="U58" s="41" t="str">
        <f t="shared" si="36"/>
        <v>NC</v>
      </c>
      <c r="V58" s="60" t="str">
        <f>IF(P58&lt;5," ",(((P58+1)*(1-1/(9*(P58+1))+(1.96/3)*(1/(P58+1))^(1/2))^3)/Q58)*100)</f>
        <v> </v>
      </c>
    </row>
    <row r="59" spans="1:22" ht="12.75">
      <c r="A59" s="26" t="s">
        <v>23</v>
      </c>
      <c r="B59" s="48">
        <v>4</v>
      </c>
      <c r="C59" s="57">
        <v>11.7</v>
      </c>
      <c r="D59" s="41" t="s">
        <v>22</v>
      </c>
      <c r="E59" s="27"/>
      <c r="F59" s="41" t="str">
        <f>IF(B59&lt;5," ",((B59*(1-1/(9*B59)-1.96/3*((1/B59)^(1/2)))^3)/C59)*100)</f>
        <v> </v>
      </c>
      <c r="G59" s="41" t="str">
        <f>IF(B59&lt;5,"NC","--")</f>
        <v>NC</v>
      </c>
      <c r="H59" s="41" t="str">
        <f>IF(B59&lt;5," ",(((B59+1)*(1-1/(9*(B59+1))+(1.96/3)*(1/(B59+1))^(1/2))^3)/C59)*100)</f>
        <v> </v>
      </c>
      <c r="I59" s="48">
        <v>2</v>
      </c>
      <c r="J59" s="57">
        <v>7</v>
      </c>
      <c r="K59" s="41" t="s">
        <v>22</v>
      </c>
      <c r="L59" s="27"/>
      <c r="M59" s="41" t="str">
        <f>IF(I59&lt;5," ",((I59*(1-1/(9*I59)-1.96/3*((1/I59)^(1/2)))^3)/J59)*100)</f>
        <v> </v>
      </c>
      <c r="N59" s="41" t="str">
        <f>IF(I59&lt;5,"NC","--")</f>
        <v>NC</v>
      </c>
      <c r="O59" s="41" t="str">
        <f>IF(I59&lt;5," ",(((I59+1)*(1-1/(9*(I59+1))+(1.96/3)*(1/(I59+1))^(1/2))^3)/J59)*100)</f>
        <v> </v>
      </c>
      <c r="P59" s="48">
        <v>2</v>
      </c>
      <c r="Q59" s="57">
        <v>4.8</v>
      </c>
      <c r="R59" s="41" t="s">
        <v>22</v>
      </c>
      <c r="S59" s="27"/>
      <c r="T59" s="41" t="str">
        <f>IF(P59&lt;5," ",((P59*(1-1/(9*P59)-1.96/3*((1/P59)^(1/2)))^3)/Q59)*100)</f>
        <v> </v>
      </c>
      <c r="U59" s="41" t="str">
        <f>IF(P59&lt;5,"NC","--")</f>
        <v>NC</v>
      </c>
      <c r="V59" s="60" t="str">
        <f>IF(P59&lt;5," ",(((P59+1)*(1-1/(9*(P59+1))+(1.96/3)*(1/(P59+1))^(1/2))^3)/Q59)*100)</f>
        <v> </v>
      </c>
    </row>
    <row r="60" spans="1:22" ht="12.75">
      <c r="A60" s="26" t="s">
        <v>18</v>
      </c>
      <c r="B60" s="48">
        <v>8</v>
      </c>
      <c r="C60" s="57">
        <v>9</v>
      </c>
      <c r="D60" s="41">
        <f t="shared" si="24"/>
        <v>88.88888888888889</v>
      </c>
      <c r="E60" s="27" t="str">
        <f t="shared" si="25"/>
        <v> </v>
      </c>
      <c r="F60" s="41">
        <f t="shared" si="26"/>
        <v>38.273695151774604</v>
      </c>
      <c r="G60" s="41" t="str">
        <f t="shared" si="27"/>
        <v>--</v>
      </c>
      <c r="H60" s="41">
        <f t="shared" si="28"/>
        <v>175.15730546645818</v>
      </c>
      <c r="I60" s="48">
        <v>4</v>
      </c>
      <c r="J60" s="57">
        <v>4.9</v>
      </c>
      <c r="K60" s="41" t="s">
        <v>22</v>
      </c>
      <c r="L60" s="27"/>
      <c r="M60" s="41" t="str">
        <f t="shared" si="31"/>
        <v> </v>
      </c>
      <c r="N60" s="41" t="str">
        <f t="shared" si="32"/>
        <v>NC</v>
      </c>
      <c r="O60" s="41" t="str">
        <f t="shared" si="33"/>
        <v> </v>
      </c>
      <c r="P60" s="48">
        <v>4</v>
      </c>
      <c r="Q60" s="57">
        <v>4.1</v>
      </c>
      <c r="R60" s="41" t="s">
        <v>22</v>
      </c>
      <c r="S60" s="27"/>
      <c r="T60" s="41" t="str">
        <f t="shared" si="35"/>
        <v> </v>
      </c>
      <c r="U60" s="41" t="str">
        <f t="shared" si="36"/>
        <v>NC</v>
      </c>
      <c r="V60" s="60" t="str">
        <f>IF(P60&lt;5," ",(((P60+1)*(1-1/(9*(P60+1))+(1.96/3)*(1/(P60+1))^(1/2))^3)/Q60)*100)</f>
        <v> </v>
      </c>
    </row>
    <row r="61" spans="1:22" ht="12.75">
      <c r="A61" s="26" t="s">
        <v>15</v>
      </c>
      <c r="B61" s="48">
        <v>3</v>
      </c>
      <c r="C61" s="57">
        <v>2.4</v>
      </c>
      <c r="D61" s="41" t="s">
        <v>22</v>
      </c>
      <c r="E61" s="27"/>
      <c r="F61" s="41" t="str">
        <f t="shared" si="26"/>
        <v> </v>
      </c>
      <c r="G61" s="41" t="str">
        <f t="shared" si="27"/>
        <v>NC</v>
      </c>
      <c r="H61" s="41" t="str">
        <f t="shared" si="28"/>
        <v> </v>
      </c>
      <c r="I61" s="48">
        <v>2</v>
      </c>
      <c r="J61" s="57">
        <v>1.7</v>
      </c>
      <c r="K61" s="41" t="s">
        <v>22</v>
      </c>
      <c r="L61" s="27"/>
      <c r="M61" s="41" t="str">
        <f t="shared" si="31"/>
        <v> </v>
      </c>
      <c r="N61" s="41" t="str">
        <f t="shared" si="32"/>
        <v>NC</v>
      </c>
      <c r="O61" s="41" t="str">
        <f t="shared" si="33"/>
        <v> </v>
      </c>
      <c r="P61" s="48">
        <v>1</v>
      </c>
      <c r="Q61" s="57">
        <v>0.7</v>
      </c>
      <c r="R61" s="41" t="s">
        <v>22</v>
      </c>
      <c r="S61" s="27"/>
      <c r="T61" s="41" t="str">
        <f t="shared" si="35"/>
        <v> </v>
      </c>
      <c r="U61" s="41" t="str">
        <f t="shared" si="36"/>
        <v>NC</v>
      </c>
      <c r="V61" s="60" t="str">
        <f>IF(P61&lt;5," ",(((P61+1)*(1-1/(9*(P61+1))+(1.96/3)*(1/(P61+1))^(1/2))^3)/Q61)*100)</f>
        <v> </v>
      </c>
    </row>
    <row r="62" spans="1:22" ht="12.75">
      <c r="A62" s="26" t="s">
        <v>16</v>
      </c>
      <c r="B62" s="48">
        <v>78</v>
      </c>
      <c r="C62" s="57">
        <v>70.4</v>
      </c>
      <c r="D62" s="41">
        <f t="shared" si="24"/>
        <v>110.79545454545453</v>
      </c>
      <c r="E62" s="27" t="str">
        <f t="shared" si="25"/>
        <v> </v>
      </c>
      <c r="F62" s="41">
        <f t="shared" si="26"/>
        <v>87.575717351494</v>
      </c>
      <c r="G62" s="41" t="str">
        <f t="shared" si="27"/>
        <v>--</v>
      </c>
      <c r="H62" s="41">
        <f t="shared" si="28"/>
        <v>138.28002099515402</v>
      </c>
      <c r="I62" s="48">
        <v>50</v>
      </c>
      <c r="J62" s="57">
        <v>40.7</v>
      </c>
      <c r="K62" s="41">
        <f t="shared" si="29"/>
        <v>122.85012285012284</v>
      </c>
      <c r="L62" s="27" t="str">
        <f t="shared" si="30"/>
        <v> </v>
      </c>
      <c r="M62" s="41">
        <f t="shared" si="31"/>
        <v>91.17418096568711</v>
      </c>
      <c r="N62" s="41" t="str">
        <f t="shared" si="32"/>
        <v>--</v>
      </c>
      <c r="O62" s="41">
        <f t="shared" si="33"/>
        <v>161.96673682102133</v>
      </c>
      <c r="P62" s="48">
        <v>28</v>
      </c>
      <c r="Q62" s="57">
        <v>29.7</v>
      </c>
      <c r="R62" s="41">
        <f>IF(P62&lt;5,"      NC",(P62*100)/Q62)</f>
        <v>94.27609427609428</v>
      </c>
      <c r="S62" s="27" t="str">
        <f t="shared" si="34"/>
        <v> </v>
      </c>
      <c r="T62" s="41">
        <f t="shared" si="35"/>
        <v>62.63145295475412</v>
      </c>
      <c r="U62" s="41" t="str">
        <f t="shared" si="36"/>
        <v>--</v>
      </c>
      <c r="V62" s="60">
        <f>IF(P62&lt;5," ",(((P62+1)*(1-1/(9*(P62+1))+(1.96/3)*(1/(P62+1))^(1/2))^3)/Q62)*100)</f>
        <v>136.2611170202562</v>
      </c>
    </row>
    <row r="63" spans="1:22" ht="12.75">
      <c r="A63" s="26" t="s">
        <v>19</v>
      </c>
      <c r="B63" s="48">
        <v>17</v>
      </c>
      <c r="C63" s="57">
        <v>17.7</v>
      </c>
      <c r="D63" s="41">
        <f t="shared" si="24"/>
        <v>96.045197740113</v>
      </c>
      <c r="E63" s="27" t="str">
        <f t="shared" si="25"/>
        <v> </v>
      </c>
      <c r="F63" s="41">
        <f t="shared" si="26"/>
        <v>55.91736481455766</v>
      </c>
      <c r="G63" s="41" t="str">
        <f t="shared" si="27"/>
        <v>--</v>
      </c>
      <c r="H63" s="41">
        <f t="shared" si="28"/>
        <v>153.78706620121417</v>
      </c>
      <c r="I63" s="48">
        <v>6</v>
      </c>
      <c r="J63" s="57">
        <v>8.9</v>
      </c>
      <c r="K63" s="41">
        <v>68</v>
      </c>
      <c r="L63" s="27" t="str">
        <f t="shared" si="30"/>
        <v> </v>
      </c>
      <c r="M63" s="41">
        <f t="shared" si="31"/>
        <v>24.617311693075067</v>
      </c>
      <c r="N63" s="41" t="str">
        <f t="shared" si="32"/>
        <v>--</v>
      </c>
      <c r="O63" s="41">
        <v>148</v>
      </c>
      <c r="P63" s="48">
        <v>11</v>
      </c>
      <c r="Q63" s="57">
        <v>8.8</v>
      </c>
      <c r="R63" s="41">
        <f>IF(P63&lt;5,"      NC",(P63*100)/Q63)</f>
        <v>124.99999999999999</v>
      </c>
      <c r="S63" s="27" t="str">
        <f t="shared" si="34"/>
        <v> </v>
      </c>
      <c r="T63" s="41">
        <f t="shared" si="35"/>
        <v>62.313807943077094</v>
      </c>
      <c r="U63" s="41" t="str">
        <f t="shared" si="36"/>
        <v>--</v>
      </c>
      <c r="V63" s="60">
        <v>223</v>
      </c>
    </row>
    <row r="64" spans="1:22" ht="13.5" thickBot="1">
      <c r="A64" s="28" t="s">
        <v>17</v>
      </c>
      <c r="B64" s="49">
        <v>9</v>
      </c>
      <c r="C64" s="58">
        <v>9.9</v>
      </c>
      <c r="D64" s="42">
        <f t="shared" si="24"/>
        <v>90.9090909090909</v>
      </c>
      <c r="E64" s="29"/>
      <c r="F64" s="42">
        <v>42</v>
      </c>
      <c r="G64" s="42" t="str">
        <f t="shared" si="27"/>
        <v>--</v>
      </c>
      <c r="H64" s="42">
        <f t="shared" si="28"/>
        <v>172.58528748217435</v>
      </c>
      <c r="I64" s="49">
        <v>3</v>
      </c>
      <c r="J64" s="58">
        <v>4.5</v>
      </c>
      <c r="K64" s="42" t="s">
        <v>22</v>
      </c>
      <c r="L64" s="29"/>
      <c r="M64" s="42" t="str">
        <f t="shared" si="31"/>
        <v> </v>
      </c>
      <c r="N64" s="42" t="str">
        <f t="shared" si="32"/>
        <v>NC</v>
      </c>
      <c r="O64" s="42" t="str">
        <f t="shared" si="33"/>
        <v> </v>
      </c>
      <c r="P64" s="49">
        <v>6</v>
      </c>
      <c r="Q64" s="58">
        <v>5.4</v>
      </c>
      <c r="R64" s="42">
        <v>111</v>
      </c>
      <c r="S64" s="29" t="str">
        <f t="shared" si="34"/>
        <v> </v>
      </c>
      <c r="T64" s="42">
        <v>40</v>
      </c>
      <c r="U64" s="42" t="str">
        <f t="shared" si="36"/>
        <v>--</v>
      </c>
      <c r="V64" s="61">
        <v>241</v>
      </c>
    </row>
  </sheetData>
  <printOptions horizontalCentered="1" verticalCentered="1"/>
  <pageMargins left="0" right="0" top="0.5" bottom="0.5" header="0.5" footer="0.5"/>
  <pageSetup horizontalDpi="600" verticalDpi="600" orientation="landscape" scale="9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B14" sqref="B14:V21"/>
    </sheetView>
  </sheetViews>
  <sheetFormatPr defaultColWidth="7.25390625" defaultRowHeight="12.75"/>
  <cols>
    <col min="1" max="1" width="13.625" style="10" customWidth="1"/>
    <col min="2" max="4" width="6.625" style="10" customWidth="1"/>
    <col min="5" max="5" width="1.625" style="10" customWidth="1"/>
    <col min="6" max="6" width="4.125" style="10" customWidth="1"/>
    <col min="7" max="7" width="2.625" style="10" customWidth="1"/>
    <col min="8" max="8" width="4.625" style="10" customWidth="1"/>
    <col min="9" max="11" width="6.625" style="10" customWidth="1"/>
    <col min="12" max="12" width="1.625" style="10" customWidth="1"/>
    <col min="13" max="13" width="4.125" style="10" customWidth="1"/>
    <col min="14" max="14" width="2.625" style="10" customWidth="1"/>
    <col min="15" max="15" width="4.625" style="10" customWidth="1"/>
    <col min="16" max="18" width="6.625" style="10" customWidth="1"/>
    <col min="19" max="19" width="1.625" style="10" customWidth="1"/>
    <col min="20" max="20" width="4.125" style="10" customWidth="1"/>
    <col min="21" max="21" width="2.625" style="10" customWidth="1"/>
    <col min="22" max="22" width="4.625" style="10" customWidth="1"/>
    <col min="23" max="16384" width="7.25390625" style="10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9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11"/>
      <c r="B6" s="11"/>
      <c r="C6" s="11"/>
    </row>
    <row r="11" ht="13.5" thickBot="1"/>
    <row r="12" spans="1:22" ht="12.75" customHeight="1">
      <c r="A12" s="12" t="s">
        <v>20</v>
      </c>
      <c r="B12" s="13"/>
      <c r="C12" s="14"/>
      <c r="D12" s="15" t="s">
        <v>2</v>
      </c>
      <c r="E12" s="16"/>
      <c r="F12" s="17"/>
      <c r="G12" s="18"/>
      <c r="H12" s="19"/>
      <c r="I12" s="16"/>
      <c r="J12" s="20"/>
      <c r="K12" s="21" t="s">
        <v>3</v>
      </c>
      <c r="L12" s="16"/>
      <c r="M12" s="17"/>
      <c r="N12" s="18"/>
      <c r="O12" s="19"/>
      <c r="P12" s="16"/>
      <c r="Q12" s="20"/>
      <c r="R12" s="21" t="s">
        <v>4</v>
      </c>
      <c r="S12" s="16"/>
      <c r="T12" s="17"/>
      <c r="U12" s="18"/>
      <c r="V12" s="22"/>
    </row>
    <row r="13" spans="1:22" ht="12.75" customHeight="1">
      <c r="A13" s="23" t="s">
        <v>5</v>
      </c>
      <c r="B13" s="39" t="s">
        <v>6</v>
      </c>
      <c r="C13" s="39" t="s">
        <v>7</v>
      </c>
      <c r="D13" s="39" t="s">
        <v>8</v>
      </c>
      <c r="E13" s="43"/>
      <c r="F13" s="39">
        <v>95</v>
      </c>
      <c r="G13" s="39" t="s">
        <v>9</v>
      </c>
      <c r="H13" s="39" t="s">
        <v>10</v>
      </c>
      <c r="I13" s="44" t="s">
        <v>6</v>
      </c>
      <c r="J13" s="40" t="s">
        <v>7</v>
      </c>
      <c r="K13" s="40" t="s">
        <v>8</v>
      </c>
      <c r="L13" s="45"/>
      <c r="M13" s="40" t="s">
        <v>11</v>
      </c>
      <c r="N13" s="40" t="s">
        <v>9</v>
      </c>
      <c r="O13" s="40" t="s">
        <v>10</v>
      </c>
      <c r="P13" s="44" t="s">
        <v>6</v>
      </c>
      <c r="Q13" s="40" t="s">
        <v>7</v>
      </c>
      <c r="R13" s="40" t="s">
        <v>8</v>
      </c>
      <c r="S13" s="45"/>
      <c r="T13" s="40" t="s">
        <v>12</v>
      </c>
      <c r="U13" s="40" t="s">
        <v>9</v>
      </c>
      <c r="V13" s="46" t="s">
        <v>10</v>
      </c>
    </row>
    <row r="14" spans="1:22" ht="12.75">
      <c r="A14" s="24" t="s">
        <v>13</v>
      </c>
      <c r="B14" s="47">
        <v>11</v>
      </c>
      <c r="C14" s="56">
        <v>13.6</v>
      </c>
      <c r="D14" s="50">
        <f aca="true" t="shared" si="0" ref="D14:D20">IF(B14&lt;5,"      NC",(B14*100)/C14)</f>
        <v>80.88235294117648</v>
      </c>
      <c r="E14" s="25" t="str">
        <f aca="true" t="shared" si="1" ref="E14:E20">IF(AND(OR(AND(F14&gt;100,F14&lt;&gt;0),H14&lt;100),H14&lt;&gt;0),"*"," ")</f>
        <v> </v>
      </c>
      <c r="F14" s="50">
        <f aca="true" t="shared" si="2" ref="F14:F21">IF(B14&lt;5," ",((B14*(1-1/(9*B14)-1.96/3*((1/B14)^(1/2)))^3)/C14)*100)</f>
        <v>40.32069925728518</v>
      </c>
      <c r="G14" s="50" t="str">
        <f aca="true" t="shared" si="3" ref="G14:G21">IF(B14&lt;5,"NC","--")</f>
        <v>--</v>
      </c>
      <c r="H14" s="50">
        <f aca="true" t="shared" si="4" ref="H14:H21">IF(B14&lt;5," ",(((B14+1)*(1-1/(9*(B14+1))+(1.96/3)*(1/(B14+1))^(1/2))^3)/C14)*100)</f>
        <v>144.7309605839252</v>
      </c>
      <c r="I14" s="47">
        <v>9</v>
      </c>
      <c r="J14" s="56">
        <v>9.4</v>
      </c>
      <c r="K14" s="50">
        <f>IF(I14&lt;5,"      NC",(I14*100)/J14)</f>
        <v>95.74468085106382</v>
      </c>
      <c r="L14" s="25" t="str">
        <f>IF(AND(OR(AND(M14&gt;100,M14&lt;&gt;0),O14&lt;100),O14&lt;&gt;0),"*"," ")</f>
        <v> </v>
      </c>
      <c r="M14" s="50">
        <f aca="true" t="shared" si="5" ref="M14:M21">IF(I14&lt;5," ",((I14*(1-1/(9*I14)-1.96/3*((1/I14)^(1/2)))^3)/J14)*100)</f>
        <v>43.68958493108679</v>
      </c>
      <c r="N14" s="50" t="str">
        <f aca="true" t="shared" si="6" ref="N14:N21">IF(I14&lt;5,"NC","--")</f>
        <v>--</v>
      </c>
      <c r="O14" s="50">
        <v>183</v>
      </c>
      <c r="P14" s="47">
        <v>2</v>
      </c>
      <c r="Q14" s="56">
        <v>4.2</v>
      </c>
      <c r="R14" s="50" t="s">
        <v>22</v>
      </c>
      <c r="S14" s="25"/>
      <c r="T14" s="50" t="str">
        <f aca="true" t="shared" si="7" ref="T14:T21">IF(P14&lt;5," ",((P14*(1-1/(9*P14)-1.96/3*((1/P14)^(1/2)))^3)/Q14)*100)</f>
        <v> </v>
      </c>
      <c r="U14" s="50" t="str">
        <f aca="true" t="shared" si="8" ref="U14:U21">IF(P14&lt;5,"NC","--")</f>
        <v>NC</v>
      </c>
      <c r="V14" s="59" t="str">
        <f aca="true" t="shared" si="9" ref="V14:V21">IF(P14&lt;5," ",(((P14+1)*(1-1/(9*(P14+1))+(1.96/3)*(1/(P14+1))^(1/2))^3)/Q14)*100)</f>
        <v> </v>
      </c>
    </row>
    <row r="15" spans="1:22" ht="12.75" customHeight="1">
      <c r="A15" s="26" t="s">
        <v>14</v>
      </c>
      <c r="B15" s="48">
        <v>6</v>
      </c>
      <c r="C15" s="57">
        <v>4.9</v>
      </c>
      <c r="D15" s="41">
        <v>121</v>
      </c>
      <c r="E15" s="27" t="str">
        <f t="shared" si="1"/>
        <v> </v>
      </c>
      <c r="F15" s="41">
        <v>44</v>
      </c>
      <c r="G15" s="41" t="str">
        <f t="shared" si="3"/>
        <v>--</v>
      </c>
      <c r="H15" s="41">
        <v>264</v>
      </c>
      <c r="I15" s="48">
        <v>4</v>
      </c>
      <c r="J15" s="57">
        <v>2.7</v>
      </c>
      <c r="K15" s="41" t="s">
        <v>22</v>
      </c>
      <c r="L15" s="27"/>
      <c r="M15" s="41" t="str">
        <f t="shared" si="5"/>
        <v> </v>
      </c>
      <c r="N15" s="41" t="str">
        <f t="shared" si="6"/>
        <v>NC</v>
      </c>
      <c r="O15" s="41" t="str">
        <f aca="true" t="shared" si="10" ref="O15:O21">IF(I15&lt;5," ",(((I15+1)*(1-1/(9*(I15+1))+(1.96/3)*(1/(I15+1))^(1/2))^3)/J15)*100)</f>
        <v> </v>
      </c>
      <c r="P15" s="48">
        <v>2</v>
      </c>
      <c r="Q15" s="57">
        <v>2.3</v>
      </c>
      <c r="R15" s="41" t="s">
        <v>22</v>
      </c>
      <c r="S15" s="27"/>
      <c r="T15" s="41" t="str">
        <f t="shared" si="7"/>
        <v> </v>
      </c>
      <c r="U15" s="41" t="str">
        <f t="shared" si="8"/>
        <v>NC</v>
      </c>
      <c r="V15" s="60" t="str">
        <f t="shared" si="9"/>
        <v> </v>
      </c>
    </row>
    <row r="16" spans="1:22" ht="12.75">
      <c r="A16" s="26" t="s">
        <v>23</v>
      </c>
      <c r="B16" s="48">
        <v>4</v>
      </c>
      <c r="C16" s="57">
        <v>7.5</v>
      </c>
      <c r="D16" s="41" t="s">
        <v>22</v>
      </c>
      <c r="E16" s="27"/>
      <c r="F16" s="41" t="str">
        <f>IF(B16&lt;5," ",((B16*(1-1/(9*B16)-1.96/3*((1/B16)^(1/2)))^3)/C16)*100)</f>
        <v> </v>
      </c>
      <c r="G16" s="41" t="str">
        <f>IF(B16&lt;5,"NC","--")</f>
        <v>NC</v>
      </c>
      <c r="H16" s="41" t="str">
        <f>IF(B16&lt;5," ",(((B16+1)*(1-1/(9*(B16+1))+(1.96/3)*(1/(B16+1))^(1/2))^3)/C16)*100)</f>
        <v> </v>
      </c>
      <c r="I16" s="48">
        <v>1</v>
      </c>
      <c r="J16" s="57">
        <v>4.4</v>
      </c>
      <c r="K16" s="41" t="s">
        <v>22</v>
      </c>
      <c r="L16" s="27"/>
      <c r="M16" s="41" t="str">
        <f>IF(I16&lt;5," ",((I16*(1-1/(9*I16)-1.96/3*((1/I16)^(1/2)))^3)/J16)*100)</f>
        <v> </v>
      </c>
      <c r="N16" s="41" t="str">
        <f>IF(I16&lt;5,"NC","--")</f>
        <v>NC</v>
      </c>
      <c r="O16" s="41" t="str">
        <f>IF(I16&lt;5," ",(((I16+1)*(1-1/(9*(I16+1))+(1.96/3)*(1/(I16+1))^(1/2))^3)/J16)*100)</f>
        <v> </v>
      </c>
      <c r="P16" s="48">
        <v>3</v>
      </c>
      <c r="Q16" s="57">
        <v>3.1</v>
      </c>
      <c r="R16" s="41" t="s">
        <v>22</v>
      </c>
      <c r="S16" s="27"/>
      <c r="T16" s="41" t="str">
        <f>IF(P16&lt;5," ",((P16*(1-1/(9*P16)-1.96/3*((1/P16)^(1/2)))^3)/Q16)*100)</f>
        <v> </v>
      </c>
      <c r="U16" s="41" t="str">
        <f>IF(P16&lt;5,"NC","--")</f>
        <v>NC</v>
      </c>
      <c r="V16" s="60" t="str">
        <f>IF(P16&lt;5," ",(((P16+1)*(1-1/(9*(P16+1))+(1.96/3)*(1/(P16+1))^(1/2))^3)/Q16)*100)</f>
        <v> </v>
      </c>
    </row>
    <row r="17" spans="1:22" ht="12.75" customHeight="1">
      <c r="A17" s="26" t="s">
        <v>18</v>
      </c>
      <c r="B17" s="48">
        <v>6</v>
      </c>
      <c r="C17" s="57">
        <v>6.7</v>
      </c>
      <c r="D17" s="41">
        <f t="shared" si="0"/>
        <v>89.55223880597015</v>
      </c>
      <c r="E17" s="27" t="str">
        <f t="shared" si="1"/>
        <v> </v>
      </c>
      <c r="F17" s="41">
        <f t="shared" si="2"/>
        <v>32.700608069905684</v>
      </c>
      <c r="G17" s="41" t="str">
        <f t="shared" si="3"/>
        <v>--</v>
      </c>
      <c r="H17" s="41">
        <f t="shared" si="4"/>
        <v>194.92380998026505</v>
      </c>
      <c r="I17" s="48">
        <v>2</v>
      </c>
      <c r="J17" s="57">
        <v>3.6</v>
      </c>
      <c r="K17" s="41" t="s">
        <v>22</v>
      </c>
      <c r="L17" s="27"/>
      <c r="M17" s="41" t="str">
        <f t="shared" si="5"/>
        <v> </v>
      </c>
      <c r="N17" s="41" t="str">
        <f t="shared" si="6"/>
        <v>NC</v>
      </c>
      <c r="O17" s="41" t="str">
        <f t="shared" si="10"/>
        <v> </v>
      </c>
      <c r="P17" s="48">
        <v>4</v>
      </c>
      <c r="Q17" s="57">
        <v>3.1</v>
      </c>
      <c r="R17" s="41" t="s">
        <v>22</v>
      </c>
      <c r="S17" s="27"/>
      <c r="T17" s="41" t="str">
        <f t="shared" si="7"/>
        <v> </v>
      </c>
      <c r="U17" s="41" t="str">
        <f t="shared" si="8"/>
        <v>NC</v>
      </c>
      <c r="V17" s="60" t="str">
        <f t="shared" si="9"/>
        <v> </v>
      </c>
    </row>
    <row r="18" spans="1:22" ht="12.75">
      <c r="A18" s="26" t="s">
        <v>15</v>
      </c>
      <c r="B18" s="48">
        <v>2</v>
      </c>
      <c r="C18" s="57">
        <v>1.6</v>
      </c>
      <c r="D18" s="41" t="s">
        <v>22</v>
      </c>
      <c r="E18" s="27"/>
      <c r="F18" s="41" t="str">
        <f t="shared" si="2"/>
        <v> </v>
      </c>
      <c r="G18" s="41" t="str">
        <f t="shared" si="3"/>
        <v>NC</v>
      </c>
      <c r="H18" s="41" t="str">
        <f t="shared" si="4"/>
        <v> </v>
      </c>
      <c r="I18" s="48">
        <v>1</v>
      </c>
      <c r="J18" s="57">
        <v>1.1</v>
      </c>
      <c r="K18" s="41" t="s">
        <v>22</v>
      </c>
      <c r="L18" s="27"/>
      <c r="M18" s="41" t="str">
        <f t="shared" si="5"/>
        <v> </v>
      </c>
      <c r="N18" s="41" t="str">
        <f t="shared" si="6"/>
        <v>NC</v>
      </c>
      <c r="O18" s="41" t="str">
        <f t="shared" si="10"/>
        <v> </v>
      </c>
      <c r="P18" s="48">
        <v>1</v>
      </c>
      <c r="Q18" s="57">
        <v>0.5</v>
      </c>
      <c r="R18" s="41" t="s">
        <v>22</v>
      </c>
      <c r="S18" s="27"/>
      <c r="T18" s="41" t="str">
        <f t="shared" si="7"/>
        <v> </v>
      </c>
      <c r="U18" s="41" t="str">
        <f t="shared" si="8"/>
        <v>NC</v>
      </c>
      <c r="V18" s="60" t="str">
        <f t="shared" si="9"/>
        <v> </v>
      </c>
    </row>
    <row r="19" spans="1:22" ht="12.75">
      <c r="A19" s="26" t="s">
        <v>16</v>
      </c>
      <c r="B19" s="48">
        <v>57</v>
      </c>
      <c r="C19" s="57">
        <v>48.1</v>
      </c>
      <c r="D19" s="41">
        <v>118</v>
      </c>
      <c r="E19" s="27" t="str">
        <f t="shared" si="1"/>
        <v> </v>
      </c>
      <c r="F19" s="41">
        <f t="shared" si="2"/>
        <v>89.74714084255602</v>
      </c>
      <c r="G19" s="41" t="str">
        <f t="shared" si="3"/>
        <v>--</v>
      </c>
      <c r="H19" s="41">
        <f t="shared" si="4"/>
        <v>153.53800728388575</v>
      </c>
      <c r="I19" s="48">
        <v>39</v>
      </c>
      <c r="J19" s="57">
        <v>29.2</v>
      </c>
      <c r="K19" s="41">
        <f>IF(I19&lt;5,"      NC",(I19*100)/J19)</f>
        <v>133.56164383561645</v>
      </c>
      <c r="L19" s="27" t="str">
        <f>IF(AND(OR(AND(M19&gt;100,M19&lt;&gt;0),O19&lt;100),O19&lt;&gt;0),"*"," ")</f>
        <v> </v>
      </c>
      <c r="M19" s="41">
        <f t="shared" si="5"/>
        <v>94.96333763789599</v>
      </c>
      <c r="N19" s="41" t="str">
        <f t="shared" si="6"/>
        <v>--</v>
      </c>
      <c r="O19" s="41">
        <f t="shared" si="10"/>
        <v>182.58910348057606</v>
      </c>
      <c r="P19" s="48">
        <v>18</v>
      </c>
      <c r="Q19" s="57">
        <v>18.9</v>
      </c>
      <c r="R19" s="41">
        <f>IF(P19&lt;5,"      NC",(P19*100)/Q19)</f>
        <v>95.23809523809524</v>
      </c>
      <c r="S19" s="27" t="str">
        <f>IF(AND(OR(AND(T19&gt;100,T19&lt;&gt;0),V19&lt;100),V19&lt;&gt;0),"*"," ")</f>
        <v> </v>
      </c>
      <c r="T19" s="41">
        <f t="shared" si="7"/>
        <v>56.41474596656454</v>
      </c>
      <c r="U19" s="41" t="str">
        <f t="shared" si="8"/>
        <v>--</v>
      </c>
      <c r="V19" s="60">
        <v>150</v>
      </c>
    </row>
    <row r="20" spans="1:22" ht="12.75">
      <c r="A20" s="26" t="s">
        <v>19</v>
      </c>
      <c r="B20" s="48">
        <v>8</v>
      </c>
      <c r="C20" s="57">
        <v>11.8</v>
      </c>
      <c r="D20" s="41">
        <f t="shared" si="0"/>
        <v>67.79661016949152</v>
      </c>
      <c r="E20" s="27" t="str">
        <f t="shared" si="1"/>
        <v> </v>
      </c>
      <c r="F20" s="41">
        <f t="shared" si="2"/>
        <v>29.191801386946725</v>
      </c>
      <c r="G20" s="41" t="str">
        <f t="shared" si="3"/>
        <v>--</v>
      </c>
      <c r="H20" s="41">
        <v>133</v>
      </c>
      <c r="I20" s="48">
        <v>3</v>
      </c>
      <c r="J20" s="57">
        <v>5.8</v>
      </c>
      <c r="K20" s="41" t="s">
        <v>22</v>
      </c>
      <c r="L20" s="27"/>
      <c r="M20" s="41" t="str">
        <f t="shared" si="5"/>
        <v> </v>
      </c>
      <c r="N20" s="41" t="str">
        <f t="shared" si="6"/>
        <v>NC</v>
      </c>
      <c r="O20" s="41" t="str">
        <f t="shared" si="10"/>
        <v> </v>
      </c>
      <c r="P20" s="48">
        <v>5</v>
      </c>
      <c r="Q20" s="57">
        <v>6</v>
      </c>
      <c r="R20" s="41">
        <f>IF(P20&lt;5,"      NC",(P20*100)/Q20)</f>
        <v>83.33333333333333</v>
      </c>
      <c r="S20" s="27"/>
      <c r="T20" s="41">
        <f t="shared" si="7"/>
        <v>26.85516435524123</v>
      </c>
      <c r="U20" s="41" t="str">
        <f t="shared" si="8"/>
        <v>--</v>
      </c>
      <c r="V20" s="60">
        <f t="shared" si="9"/>
        <v>194.4716928323284</v>
      </c>
    </row>
    <row r="21" spans="1:22" ht="13.5" thickBot="1">
      <c r="A21" s="28" t="s">
        <v>17</v>
      </c>
      <c r="B21" s="49">
        <v>4</v>
      </c>
      <c r="C21" s="58">
        <v>7.4</v>
      </c>
      <c r="D21" s="42" t="s">
        <v>22</v>
      </c>
      <c r="E21" s="29"/>
      <c r="F21" s="42" t="str">
        <f t="shared" si="2"/>
        <v> </v>
      </c>
      <c r="G21" s="42" t="str">
        <f t="shared" si="3"/>
        <v>NC</v>
      </c>
      <c r="H21" s="42" t="str">
        <f t="shared" si="4"/>
        <v> </v>
      </c>
      <c r="I21" s="49">
        <v>1</v>
      </c>
      <c r="J21" s="58">
        <v>3.2</v>
      </c>
      <c r="K21" s="42" t="s">
        <v>22</v>
      </c>
      <c r="L21" s="29"/>
      <c r="M21" s="42" t="str">
        <f t="shared" si="5"/>
        <v> </v>
      </c>
      <c r="N21" s="42" t="str">
        <f t="shared" si="6"/>
        <v>NC</v>
      </c>
      <c r="O21" s="42" t="str">
        <f t="shared" si="10"/>
        <v> </v>
      </c>
      <c r="P21" s="49">
        <v>3</v>
      </c>
      <c r="Q21" s="58">
        <v>4.1</v>
      </c>
      <c r="R21" s="42" t="s">
        <v>22</v>
      </c>
      <c r="S21" s="29"/>
      <c r="T21" s="42" t="str">
        <f t="shared" si="7"/>
        <v> </v>
      </c>
      <c r="U21" s="42" t="str">
        <f t="shared" si="8"/>
        <v>NC</v>
      </c>
      <c r="V21" s="61" t="str">
        <f t="shared" si="9"/>
        <v> </v>
      </c>
    </row>
    <row r="29" spans="2:22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22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2:22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2:22" ht="12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2:22" ht="12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2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2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45" ht="13.5" thickBot="1"/>
    <row r="46" spans="1:22" ht="12.75">
      <c r="A46" s="12" t="s">
        <v>21</v>
      </c>
      <c r="B46" s="31"/>
      <c r="C46" s="32"/>
      <c r="D46" s="33" t="s">
        <v>2</v>
      </c>
      <c r="E46" s="34"/>
      <c r="F46" s="35"/>
      <c r="G46" s="36"/>
      <c r="H46" s="37"/>
      <c r="I46" s="34"/>
      <c r="J46" s="32"/>
      <c r="K46" s="33" t="s">
        <v>3</v>
      </c>
      <c r="L46" s="34"/>
      <c r="M46" s="35"/>
      <c r="N46" s="36"/>
      <c r="O46" s="37"/>
      <c r="P46" s="34"/>
      <c r="Q46" s="32"/>
      <c r="R46" s="33" t="s">
        <v>4</v>
      </c>
      <c r="S46" s="34"/>
      <c r="T46" s="35"/>
      <c r="U46" s="36"/>
      <c r="V46" s="38"/>
    </row>
    <row r="47" spans="1:22" ht="12.75">
      <c r="A47" s="23" t="s">
        <v>5</v>
      </c>
      <c r="B47" s="39" t="s">
        <v>6</v>
      </c>
      <c r="C47" s="39" t="s">
        <v>7</v>
      </c>
      <c r="D47" s="39" t="s">
        <v>8</v>
      </c>
      <c r="E47" s="43"/>
      <c r="F47" s="39">
        <v>95</v>
      </c>
      <c r="G47" s="39" t="s">
        <v>9</v>
      </c>
      <c r="H47" s="39" t="s">
        <v>10</v>
      </c>
      <c r="I47" s="44" t="s">
        <v>6</v>
      </c>
      <c r="J47" s="40" t="s">
        <v>7</v>
      </c>
      <c r="K47" s="40" t="s">
        <v>8</v>
      </c>
      <c r="L47" s="45"/>
      <c r="M47" s="40" t="s">
        <v>11</v>
      </c>
      <c r="N47" s="40" t="s">
        <v>9</v>
      </c>
      <c r="O47" s="40" t="s">
        <v>10</v>
      </c>
      <c r="P47" s="44" t="s">
        <v>6</v>
      </c>
      <c r="Q47" s="40" t="s">
        <v>7</v>
      </c>
      <c r="R47" s="40" t="s">
        <v>8</v>
      </c>
      <c r="S47" s="45"/>
      <c r="T47" s="40" t="s">
        <v>12</v>
      </c>
      <c r="U47" s="40" t="s">
        <v>9</v>
      </c>
      <c r="V47" s="46" t="s">
        <v>10</v>
      </c>
    </row>
    <row r="48" spans="1:22" ht="12.75">
      <c r="A48" s="24" t="s">
        <v>13</v>
      </c>
      <c r="B48" s="47">
        <v>6</v>
      </c>
      <c r="C48" s="56">
        <v>5.3</v>
      </c>
      <c r="D48" s="50">
        <v>112</v>
      </c>
      <c r="E48" s="25" t="str">
        <f>IF(AND(OR(AND(F48&gt;100,F48&lt;&gt;0),H48&lt;100),H48&lt;&gt;0),"*"," ")</f>
        <v> </v>
      </c>
      <c r="F48" s="50">
        <f aca="true" t="shared" si="11" ref="F48:F55">IF(B48&lt;5," ",((B48*(1-1/(9*B48)-1.96/3*((1/B48)^(1/2)))^3)/C48)*100)</f>
        <v>41.33850454120152</v>
      </c>
      <c r="G48" s="50" t="str">
        <f aca="true" t="shared" si="12" ref="G48:G55">IF(B48&lt;5,"NC","--")</f>
        <v>--</v>
      </c>
      <c r="H48" s="50">
        <v>245</v>
      </c>
      <c r="I48" s="47">
        <v>6</v>
      </c>
      <c r="J48" s="56">
        <v>3.7</v>
      </c>
      <c r="K48" s="50">
        <v>164</v>
      </c>
      <c r="L48" s="25" t="str">
        <f>IF(AND(OR(AND(M48&gt;100,M48&lt;&gt;0),O48&lt;100),O48&lt;&gt;0),"*"," ")</f>
        <v> </v>
      </c>
      <c r="M48" s="50">
        <v>60</v>
      </c>
      <c r="N48" s="50" t="str">
        <f aca="true" t="shared" si="13" ref="N48:N55">IF(I48&lt;5,"NC","--")</f>
        <v>--</v>
      </c>
      <c r="O48" s="50">
        <v>356</v>
      </c>
      <c r="P48" s="47">
        <v>0</v>
      </c>
      <c r="Q48" s="56">
        <v>1.7</v>
      </c>
      <c r="R48" s="50" t="s">
        <v>22</v>
      </c>
      <c r="S48" s="25"/>
      <c r="T48" s="50" t="str">
        <f aca="true" t="shared" si="14" ref="T48:T55">IF(P48&lt;5," ",((P48*(1-1/(9*P48)-1.96/3*((1/P48)^(1/2)))^3)/Q48)*100)</f>
        <v> </v>
      </c>
      <c r="U48" s="50" t="str">
        <f aca="true" t="shared" si="15" ref="U48:U55">IF(P48&lt;5,"NC","--")</f>
        <v>NC</v>
      </c>
      <c r="V48" s="59" t="str">
        <f aca="true" t="shared" si="16" ref="V48:V55">IF(P48&lt;5," ",(((P48+1)*(1-1/(9*(P48+1))+(1.96/3)*(1/(P48+1))^(1/2))^3)/Q48)*100)</f>
        <v> </v>
      </c>
    </row>
    <row r="49" spans="1:22" ht="12.75">
      <c r="A49" s="26" t="s">
        <v>14</v>
      </c>
      <c r="B49" s="48">
        <v>2</v>
      </c>
      <c r="C49" s="57">
        <v>1.7</v>
      </c>
      <c r="D49" s="41" t="s">
        <v>22</v>
      </c>
      <c r="E49" s="27"/>
      <c r="F49" s="41" t="str">
        <f t="shared" si="11"/>
        <v> </v>
      </c>
      <c r="G49" s="41" t="str">
        <f t="shared" si="12"/>
        <v>NC</v>
      </c>
      <c r="H49" s="41" t="str">
        <f aca="true" t="shared" si="17" ref="H49:H55">IF(B49&lt;5," ",(((B49+1)*(1-1/(9*(B49+1))+(1.96/3)*(1/(B49+1))^(1/2))^3)/C49)*100)</f>
        <v> </v>
      </c>
      <c r="I49" s="48">
        <v>1</v>
      </c>
      <c r="J49" s="57">
        <v>0.9</v>
      </c>
      <c r="K49" s="41" t="s">
        <v>22</v>
      </c>
      <c r="L49" s="27"/>
      <c r="M49" s="41" t="str">
        <f aca="true" t="shared" si="18" ref="M49:M55">IF(I49&lt;5," ",((I49*(1-1/(9*I49)-1.96/3*((1/I49)^(1/2)))^3)/J49)*100)</f>
        <v> </v>
      </c>
      <c r="N49" s="41" t="str">
        <f t="shared" si="13"/>
        <v>NC</v>
      </c>
      <c r="O49" s="41" t="str">
        <f aca="true" t="shared" si="19" ref="O49:O55">IF(I49&lt;5," ",(((I49+1)*(1-1/(9*(I49+1))+(1.96/3)*(1/(I49+1))^(1/2))^3)/J49)*100)</f>
        <v> </v>
      </c>
      <c r="P49" s="48">
        <v>1</v>
      </c>
      <c r="Q49" s="57">
        <v>0.8</v>
      </c>
      <c r="R49" s="41" t="s">
        <v>22</v>
      </c>
      <c r="S49" s="27"/>
      <c r="T49" s="41" t="str">
        <f t="shared" si="14"/>
        <v> </v>
      </c>
      <c r="U49" s="41" t="str">
        <f t="shared" si="15"/>
        <v>NC</v>
      </c>
      <c r="V49" s="60" t="str">
        <f t="shared" si="16"/>
        <v> </v>
      </c>
    </row>
    <row r="50" spans="1:22" ht="12.75">
      <c r="A50" s="26" t="s">
        <v>23</v>
      </c>
      <c r="B50" s="48">
        <v>1</v>
      </c>
      <c r="C50" s="57">
        <v>2.3</v>
      </c>
      <c r="D50" s="41" t="s">
        <v>22</v>
      </c>
      <c r="E50" s="27"/>
      <c r="F50" s="41" t="str">
        <f>IF(B50&lt;5," ",((B50*(1-1/(9*B50)-1.96/3*((1/B50)^(1/2)))^3)/C50)*100)</f>
        <v> </v>
      </c>
      <c r="G50" s="41" t="str">
        <f>IF(B50&lt;5,"NC","--")</f>
        <v>NC</v>
      </c>
      <c r="H50" s="41" t="str">
        <f>IF(B50&lt;5," ",(((B50+1)*(1-1/(9*(B50+1))+(1.96/3)*(1/(B50+1))^(1/2))^3)/C50)*100)</f>
        <v> </v>
      </c>
      <c r="I50" s="48">
        <v>0</v>
      </c>
      <c r="J50" s="57">
        <v>1.3</v>
      </c>
      <c r="K50" s="41" t="s">
        <v>22</v>
      </c>
      <c r="L50" s="27"/>
      <c r="M50" s="41" t="str">
        <f>IF(I50&lt;5," ",((I50*(1-1/(9*I50)-1.96/3*((1/I50)^(1/2)))^3)/J50)*100)</f>
        <v> </v>
      </c>
      <c r="N50" s="41" t="str">
        <f>IF(I50&lt;5,"NC","--")</f>
        <v>NC</v>
      </c>
      <c r="O50" s="41" t="str">
        <f>IF(I50&lt;5," ",(((I50+1)*(1-1/(9*(I50+1))+(1.96/3)*(1/(I50+1))^(1/2))^3)/J50)*100)</f>
        <v> </v>
      </c>
      <c r="P50" s="48">
        <v>1</v>
      </c>
      <c r="Q50" s="57">
        <v>0.9</v>
      </c>
      <c r="R50" s="41" t="s">
        <v>22</v>
      </c>
      <c r="S50" s="27"/>
      <c r="T50" s="41" t="str">
        <f>IF(P50&lt;5," ",((P50*(1-1/(9*P50)-1.96/3*((1/P50)^(1/2)))^3)/Q50)*100)</f>
        <v> </v>
      </c>
      <c r="U50" s="41" t="str">
        <f>IF(P50&lt;5,"NC","--")</f>
        <v>NC</v>
      </c>
      <c r="V50" s="60" t="str">
        <f>IF(P50&lt;5," ",(((P50+1)*(1-1/(9*(P50+1))+(1.96/3)*(1/(P50+1))^(1/2))^3)/Q50)*100)</f>
        <v> </v>
      </c>
    </row>
    <row r="51" spans="1:22" ht="12.75">
      <c r="A51" s="26" t="s">
        <v>18</v>
      </c>
      <c r="B51" s="48">
        <v>2</v>
      </c>
      <c r="C51" s="57">
        <v>2.5</v>
      </c>
      <c r="D51" s="41" t="s">
        <v>22</v>
      </c>
      <c r="E51" s="27"/>
      <c r="F51" s="41" t="str">
        <f t="shared" si="11"/>
        <v> </v>
      </c>
      <c r="G51" s="41" t="str">
        <f t="shared" si="12"/>
        <v>NC</v>
      </c>
      <c r="H51" s="41" t="str">
        <f t="shared" si="17"/>
        <v> </v>
      </c>
      <c r="I51" s="48">
        <v>1</v>
      </c>
      <c r="J51" s="57">
        <v>1.3</v>
      </c>
      <c r="K51" s="41" t="s">
        <v>22</v>
      </c>
      <c r="L51" s="27"/>
      <c r="M51" s="41" t="str">
        <f t="shared" si="18"/>
        <v> </v>
      </c>
      <c r="N51" s="41" t="str">
        <f t="shared" si="13"/>
        <v>NC</v>
      </c>
      <c r="O51" s="41" t="str">
        <f t="shared" si="19"/>
        <v> </v>
      </c>
      <c r="P51" s="48">
        <v>1</v>
      </c>
      <c r="Q51" s="57">
        <v>1.2</v>
      </c>
      <c r="R51" s="41" t="s">
        <v>22</v>
      </c>
      <c r="S51" s="27"/>
      <c r="T51" s="41" t="str">
        <f t="shared" si="14"/>
        <v> </v>
      </c>
      <c r="U51" s="41" t="str">
        <f t="shared" si="15"/>
        <v>NC</v>
      </c>
      <c r="V51" s="60" t="str">
        <f t="shared" si="16"/>
        <v> </v>
      </c>
    </row>
    <row r="52" spans="1:22" ht="12.75">
      <c r="A52" s="26" t="s">
        <v>15</v>
      </c>
      <c r="B52" s="48">
        <v>0</v>
      </c>
      <c r="C52" s="57">
        <v>0.5</v>
      </c>
      <c r="D52" s="41" t="s">
        <v>22</v>
      </c>
      <c r="E52" s="27"/>
      <c r="F52" s="41" t="str">
        <f t="shared" si="11"/>
        <v> </v>
      </c>
      <c r="G52" s="41" t="str">
        <f t="shared" si="12"/>
        <v>NC</v>
      </c>
      <c r="H52" s="41" t="str">
        <f t="shared" si="17"/>
        <v> </v>
      </c>
      <c r="I52" s="48">
        <v>0</v>
      </c>
      <c r="J52" s="57">
        <v>0.3</v>
      </c>
      <c r="K52" s="41" t="s">
        <v>22</v>
      </c>
      <c r="L52" s="27"/>
      <c r="M52" s="41" t="str">
        <f t="shared" si="18"/>
        <v> </v>
      </c>
      <c r="N52" s="41" t="str">
        <f t="shared" si="13"/>
        <v>NC</v>
      </c>
      <c r="O52" s="41" t="str">
        <f t="shared" si="19"/>
        <v> </v>
      </c>
      <c r="P52" s="48">
        <v>0</v>
      </c>
      <c r="Q52" s="57">
        <v>0.2</v>
      </c>
      <c r="R52" s="41" t="s">
        <v>22</v>
      </c>
      <c r="S52" s="27"/>
      <c r="T52" s="41" t="str">
        <f t="shared" si="14"/>
        <v> </v>
      </c>
      <c r="U52" s="41" t="str">
        <f t="shared" si="15"/>
        <v>NC</v>
      </c>
      <c r="V52" s="60" t="str">
        <f t="shared" si="16"/>
        <v> </v>
      </c>
    </row>
    <row r="53" spans="1:22" ht="12.75">
      <c r="A53" s="26" t="s">
        <v>16</v>
      </c>
      <c r="B53" s="48">
        <v>24</v>
      </c>
      <c r="C53" s="57">
        <v>16.9</v>
      </c>
      <c r="D53" s="41">
        <f>IF(B53&lt;5,"      NC",(B53*100)/C53)</f>
        <v>142.01183431952663</v>
      </c>
      <c r="E53" s="27" t="str">
        <f>IF(AND(OR(AND(F53&gt;100,F53&lt;&gt;0),H53&lt;100),H53&lt;&gt;0),"*"," ")</f>
        <v> </v>
      </c>
      <c r="F53" s="41">
        <f t="shared" si="11"/>
        <v>90.96206979147688</v>
      </c>
      <c r="G53" s="41" t="str">
        <f t="shared" si="12"/>
        <v>--</v>
      </c>
      <c r="H53" s="41">
        <f t="shared" si="17"/>
        <v>211.3126913450378</v>
      </c>
      <c r="I53" s="48">
        <v>14</v>
      </c>
      <c r="J53" s="57">
        <v>10.9</v>
      </c>
      <c r="K53" s="41">
        <v>129</v>
      </c>
      <c r="L53" s="27" t="str">
        <f>IF(AND(OR(AND(M53&gt;100,M53&lt;&gt;0),O53&lt;100),O53&lt;&gt;0),"*"," ")</f>
        <v> </v>
      </c>
      <c r="M53" s="41">
        <f t="shared" si="18"/>
        <v>70.16000597013029</v>
      </c>
      <c r="N53" s="41" t="str">
        <f t="shared" si="13"/>
        <v>--</v>
      </c>
      <c r="O53" s="41">
        <f t="shared" si="19"/>
        <v>215.51546685708948</v>
      </c>
      <c r="P53" s="48">
        <v>10</v>
      </c>
      <c r="Q53" s="57">
        <v>6</v>
      </c>
      <c r="R53" s="41">
        <v>166</v>
      </c>
      <c r="S53" s="27" t="str">
        <f>IF(AND(OR(AND(T53&gt;100,T53&lt;&gt;0),V53&lt;100),V53&lt;&gt;0),"*"," ")</f>
        <v> </v>
      </c>
      <c r="T53" s="41">
        <f t="shared" si="14"/>
        <v>79.78967025889335</v>
      </c>
      <c r="U53" s="41" t="str">
        <f t="shared" si="15"/>
        <v>--</v>
      </c>
      <c r="V53" s="60">
        <v>306</v>
      </c>
    </row>
    <row r="54" spans="1:22" ht="12.75">
      <c r="A54" s="26" t="s">
        <v>19</v>
      </c>
      <c r="B54" s="48">
        <v>1</v>
      </c>
      <c r="C54" s="57">
        <v>3.8</v>
      </c>
      <c r="D54" s="41" t="s">
        <v>22</v>
      </c>
      <c r="E54" s="27"/>
      <c r="F54" s="41" t="str">
        <f t="shared" si="11"/>
        <v> </v>
      </c>
      <c r="G54" s="41" t="str">
        <f t="shared" si="12"/>
        <v>NC</v>
      </c>
      <c r="H54" s="41" t="str">
        <f t="shared" si="17"/>
        <v> </v>
      </c>
      <c r="I54" s="48">
        <v>1</v>
      </c>
      <c r="J54" s="57">
        <v>1.8</v>
      </c>
      <c r="K54" s="41" t="s">
        <v>22</v>
      </c>
      <c r="L54" s="27"/>
      <c r="M54" s="41" t="str">
        <f t="shared" si="18"/>
        <v> </v>
      </c>
      <c r="N54" s="41" t="str">
        <f t="shared" si="13"/>
        <v>NC</v>
      </c>
      <c r="O54" s="41" t="str">
        <f t="shared" si="19"/>
        <v> </v>
      </c>
      <c r="P54" s="48">
        <v>0</v>
      </c>
      <c r="Q54" s="57">
        <v>1.9</v>
      </c>
      <c r="R54" s="41" t="s">
        <v>22</v>
      </c>
      <c r="S54" s="27"/>
      <c r="T54" s="41" t="str">
        <f t="shared" si="14"/>
        <v> </v>
      </c>
      <c r="U54" s="41" t="str">
        <f t="shared" si="15"/>
        <v>NC</v>
      </c>
      <c r="V54" s="60" t="str">
        <f t="shared" si="16"/>
        <v> </v>
      </c>
    </row>
    <row r="55" spans="1:22" ht="13.5" thickBot="1">
      <c r="A55" s="28" t="s">
        <v>17</v>
      </c>
      <c r="B55" s="49">
        <v>1</v>
      </c>
      <c r="C55" s="58">
        <v>2.8</v>
      </c>
      <c r="D55" s="42" t="s">
        <v>22</v>
      </c>
      <c r="E55" s="29"/>
      <c r="F55" s="42" t="str">
        <f t="shared" si="11"/>
        <v> </v>
      </c>
      <c r="G55" s="42" t="str">
        <f t="shared" si="12"/>
        <v>NC</v>
      </c>
      <c r="H55" s="42" t="str">
        <f t="shared" si="17"/>
        <v> </v>
      </c>
      <c r="I55" s="49">
        <v>0</v>
      </c>
      <c r="J55" s="58">
        <v>1.2</v>
      </c>
      <c r="K55" s="42" t="s">
        <v>22</v>
      </c>
      <c r="L55" s="29"/>
      <c r="M55" s="42" t="str">
        <f t="shared" si="18"/>
        <v> </v>
      </c>
      <c r="N55" s="42" t="str">
        <f t="shared" si="13"/>
        <v>NC</v>
      </c>
      <c r="O55" s="42" t="str">
        <f t="shared" si="19"/>
        <v> </v>
      </c>
      <c r="P55" s="49">
        <v>1</v>
      </c>
      <c r="Q55" s="58">
        <v>1.6</v>
      </c>
      <c r="R55" s="42" t="s">
        <v>22</v>
      </c>
      <c r="S55" s="29"/>
      <c r="T55" s="42" t="str">
        <f t="shared" si="14"/>
        <v> </v>
      </c>
      <c r="U55" s="42" t="str">
        <f t="shared" si="15"/>
        <v>NC</v>
      </c>
      <c r="V55" s="61" t="str">
        <f t="shared" si="16"/>
        <v> </v>
      </c>
    </row>
    <row r="56" ht="13.5" thickBot="1"/>
    <row r="57" spans="1:22" ht="12.75">
      <c r="A57" s="12" t="s">
        <v>1</v>
      </c>
      <c r="B57" s="31"/>
      <c r="C57" s="32"/>
      <c r="D57" s="33" t="s">
        <v>2</v>
      </c>
      <c r="E57" s="34"/>
      <c r="F57" s="35"/>
      <c r="G57" s="36"/>
      <c r="H57" s="37"/>
      <c r="I57" s="34"/>
      <c r="J57" s="32"/>
      <c r="K57" s="33" t="s">
        <v>3</v>
      </c>
      <c r="L57" s="34"/>
      <c r="M57" s="35"/>
      <c r="N57" s="36"/>
      <c r="O57" s="37"/>
      <c r="P57" s="34"/>
      <c r="Q57" s="32"/>
      <c r="R57" s="33" t="s">
        <v>4</v>
      </c>
      <c r="S57" s="34"/>
      <c r="T57" s="35"/>
      <c r="U57" s="36"/>
      <c r="V57" s="38"/>
    </row>
    <row r="58" spans="1:22" ht="12.75">
      <c r="A58" s="23" t="s">
        <v>5</v>
      </c>
      <c r="B58" s="39" t="s">
        <v>6</v>
      </c>
      <c r="C58" s="39" t="s">
        <v>7</v>
      </c>
      <c r="D58" s="39" t="s">
        <v>8</v>
      </c>
      <c r="E58" s="43"/>
      <c r="F58" s="39">
        <v>95</v>
      </c>
      <c r="G58" s="39" t="s">
        <v>9</v>
      </c>
      <c r="H58" s="39" t="s">
        <v>10</v>
      </c>
      <c r="I58" s="44" t="s">
        <v>6</v>
      </c>
      <c r="J58" s="40"/>
      <c r="K58" s="40" t="s">
        <v>8</v>
      </c>
      <c r="L58" s="45"/>
      <c r="M58" s="40" t="s">
        <v>11</v>
      </c>
      <c r="N58" s="40" t="s">
        <v>9</v>
      </c>
      <c r="O58" s="40" t="s">
        <v>10</v>
      </c>
      <c r="P58" s="44" t="s">
        <v>6</v>
      </c>
      <c r="Q58" s="40" t="s">
        <v>7</v>
      </c>
      <c r="R58" s="40" t="s">
        <v>8</v>
      </c>
      <c r="S58" s="45"/>
      <c r="T58" s="40" t="s">
        <v>12</v>
      </c>
      <c r="U58" s="40" t="s">
        <v>9</v>
      </c>
      <c r="V58" s="46" t="s">
        <v>10</v>
      </c>
    </row>
    <row r="59" spans="1:22" ht="12.75">
      <c r="A59" s="24" t="s">
        <v>13</v>
      </c>
      <c r="B59" s="47">
        <v>5</v>
      </c>
      <c r="C59" s="56">
        <v>8.2</v>
      </c>
      <c r="D59" s="50">
        <f>IF(B59&lt;5,"      NC",(B59*100)/C59)</f>
        <v>60.97560975609757</v>
      </c>
      <c r="E59" s="25" t="str">
        <f aca="true" t="shared" si="20" ref="E59:E65">IF(AND(OR(AND(F59&gt;100,F59&lt;&gt;0),H59&lt;100),H59&lt;&gt;0),"*"," ")</f>
        <v> </v>
      </c>
      <c r="F59" s="50">
        <f aca="true" t="shared" si="21" ref="F59:F66">IF(B59&lt;5," ",((B59*(1-1/(9*B59)-1.96/3*((1/B59)^(1/2)))^3)/C59)*100)</f>
        <v>19.65012025993261</v>
      </c>
      <c r="G59" s="50" t="str">
        <f aca="true" t="shared" si="22" ref="G59:G66">IF(B59&lt;5,"NC","--")</f>
        <v>--</v>
      </c>
      <c r="H59" s="50">
        <f aca="true" t="shared" si="23" ref="H59:H66">IF(B59&lt;5," ",(((B59+1)*(1-1/(9*(B59+1))+(1.96/3)*(1/(B59+1))^(1/2))^3)/C59)*100)</f>
        <v>142.2963606090208</v>
      </c>
      <c r="I59" s="47">
        <v>3</v>
      </c>
      <c r="J59" s="56">
        <v>5.7</v>
      </c>
      <c r="K59" s="50" t="s">
        <v>22</v>
      </c>
      <c r="L59" s="25"/>
      <c r="M59" s="50" t="str">
        <f aca="true" t="shared" si="24" ref="M59:M66">IF(I59&lt;5," ",((I59*(1-1/(9*I59)-1.96/3*((1/I59)^(1/2)))^3)/J59)*100)</f>
        <v> </v>
      </c>
      <c r="N59" s="50" t="str">
        <f aca="true" t="shared" si="25" ref="N59:N66">IF(I59&lt;5,"NC","--")</f>
        <v>NC</v>
      </c>
      <c r="O59" s="50" t="str">
        <f aca="true" t="shared" si="26" ref="O59:O66">IF(I59&lt;5," ",(((I59+1)*(1-1/(9*(I59+1))+(1.96/3)*(1/(I59+1))^(1/2))^3)/J59)*100)</f>
        <v> </v>
      </c>
      <c r="P59" s="47">
        <v>2</v>
      </c>
      <c r="Q59" s="56">
        <v>2.5</v>
      </c>
      <c r="R59" s="50" t="s">
        <v>22</v>
      </c>
      <c r="S59" s="25"/>
      <c r="T59" s="50" t="str">
        <f aca="true" t="shared" si="27" ref="T59:T66">IF(P59&lt;5," ",((P59*(1-1/(9*P59)-1.96/3*((1/P59)^(1/2)))^3)/Q59)*100)</f>
        <v> </v>
      </c>
      <c r="U59" s="50" t="str">
        <f aca="true" t="shared" si="28" ref="U59:U66">IF(P59&lt;5,"NC","--")</f>
        <v>NC</v>
      </c>
      <c r="V59" s="59" t="str">
        <f aca="true" t="shared" si="29" ref="V59:V66">IF(P59&lt;5," ",(((P59+1)*(1-1/(9*(P59+1))+(1.96/3)*(1/(P59+1))^(1/2))^3)/Q59)*100)</f>
        <v> </v>
      </c>
    </row>
    <row r="60" spans="1:22" ht="12.75">
      <c r="A60" s="26" t="s">
        <v>14</v>
      </c>
      <c r="B60" s="48">
        <v>4</v>
      </c>
      <c r="C60" s="57">
        <v>3.3</v>
      </c>
      <c r="D60" s="41" t="s">
        <v>22</v>
      </c>
      <c r="E60" s="27"/>
      <c r="F60" s="41" t="str">
        <f t="shared" si="21"/>
        <v> </v>
      </c>
      <c r="G60" s="41" t="str">
        <f t="shared" si="22"/>
        <v>NC</v>
      </c>
      <c r="H60" s="41" t="str">
        <f t="shared" si="23"/>
        <v> </v>
      </c>
      <c r="I60" s="48">
        <v>3</v>
      </c>
      <c r="J60" s="57">
        <v>1.7</v>
      </c>
      <c r="K60" s="41" t="s">
        <v>22</v>
      </c>
      <c r="L60" s="27"/>
      <c r="M60" s="41" t="str">
        <f t="shared" si="24"/>
        <v> </v>
      </c>
      <c r="N60" s="41" t="str">
        <f t="shared" si="25"/>
        <v>NC</v>
      </c>
      <c r="O60" s="41" t="str">
        <f t="shared" si="26"/>
        <v> </v>
      </c>
      <c r="P60" s="48">
        <v>1</v>
      </c>
      <c r="Q60" s="57">
        <v>1.5</v>
      </c>
      <c r="R60" s="41" t="s">
        <v>22</v>
      </c>
      <c r="S60" s="27"/>
      <c r="T60" s="41" t="str">
        <f t="shared" si="27"/>
        <v> </v>
      </c>
      <c r="U60" s="41" t="str">
        <f t="shared" si="28"/>
        <v>NC</v>
      </c>
      <c r="V60" s="60" t="str">
        <f t="shared" si="29"/>
        <v> </v>
      </c>
    </row>
    <row r="61" spans="1:22" ht="12.75">
      <c r="A61" s="26" t="s">
        <v>23</v>
      </c>
      <c r="B61" s="48">
        <v>3</v>
      </c>
      <c r="C61" s="57">
        <v>5.3</v>
      </c>
      <c r="D61" s="41" t="s">
        <v>22</v>
      </c>
      <c r="E61" s="27"/>
      <c r="F61" s="41" t="str">
        <f>IF(B61&lt;5," ",((B61*(1-1/(9*B61)-1.96/3*((1/B61)^(1/2)))^3)/C61)*100)</f>
        <v> </v>
      </c>
      <c r="G61" s="41" t="str">
        <f>IF(B61&lt;5,"NC","--")</f>
        <v>NC</v>
      </c>
      <c r="H61" s="41" t="str">
        <f>IF(B61&lt;5," ",(((B61+1)*(1-1/(9*(B61+1))+(1.96/3)*(1/(B61+1))^(1/2))^3)/C61)*100)</f>
        <v> </v>
      </c>
      <c r="I61" s="48">
        <v>1</v>
      </c>
      <c r="J61" s="57">
        <v>3.1</v>
      </c>
      <c r="K61" s="41" t="s">
        <v>22</v>
      </c>
      <c r="L61" s="27"/>
      <c r="M61" s="41" t="str">
        <f>IF(I61&lt;5," ",((I61*(1-1/(9*I61)-1.96/3*((1/I61)^(1/2)))^3)/J61)*100)</f>
        <v> </v>
      </c>
      <c r="N61" s="41" t="str">
        <f>IF(I61&lt;5,"NC","--")</f>
        <v>NC</v>
      </c>
      <c r="O61" s="41" t="str">
        <f>IF(I61&lt;5," ",(((I61+1)*(1-1/(9*(I61+1))+(1.96/3)*(1/(I61+1))^(1/2))^3)/J61)*100)</f>
        <v> </v>
      </c>
      <c r="P61" s="48">
        <v>2</v>
      </c>
      <c r="Q61" s="57">
        <v>2.1</v>
      </c>
      <c r="R61" s="41" t="s">
        <v>22</v>
      </c>
      <c r="S61" s="27"/>
      <c r="T61" s="41" t="str">
        <f>IF(P61&lt;5," ",((P61*(1-1/(9*P61)-1.96/3*((1/P61)^(1/2)))^3)/Q61)*100)</f>
        <v> </v>
      </c>
      <c r="U61" s="41" t="str">
        <f>IF(P61&lt;5,"NC","--")</f>
        <v>NC</v>
      </c>
      <c r="V61" s="60" t="str">
        <f>IF(P61&lt;5," ",(((P61+1)*(1-1/(9*(P61+1))+(1.96/3)*(1/(P61+1))^(1/2))^3)/Q61)*100)</f>
        <v> </v>
      </c>
    </row>
    <row r="62" spans="1:22" ht="12.75">
      <c r="A62" s="26" t="s">
        <v>18</v>
      </c>
      <c r="B62" s="48">
        <v>4</v>
      </c>
      <c r="C62" s="57">
        <v>4.1</v>
      </c>
      <c r="D62" s="41" t="s">
        <v>22</v>
      </c>
      <c r="E62" s="27"/>
      <c r="F62" s="41" t="str">
        <f t="shared" si="21"/>
        <v> </v>
      </c>
      <c r="G62" s="41" t="str">
        <f t="shared" si="22"/>
        <v>NC</v>
      </c>
      <c r="H62" s="41" t="str">
        <f t="shared" si="23"/>
        <v> </v>
      </c>
      <c r="I62" s="48">
        <v>1</v>
      </c>
      <c r="J62" s="57">
        <v>2.2</v>
      </c>
      <c r="K62" s="41" t="s">
        <v>22</v>
      </c>
      <c r="L62" s="27"/>
      <c r="M62" s="41" t="str">
        <f t="shared" si="24"/>
        <v> </v>
      </c>
      <c r="N62" s="41" t="str">
        <f t="shared" si="25"/>
        <v>NC</v>
      </c>
      <c r="O62" s="41" t="str">
        <f t="shared" si="26"/>
        <v> </v>
      </c>
      <c r="P62" s="48">
        <v>3</v>
      </c>
      <c r="Q62" s="57">
        <v>1.9</v>
      </c>
      <c r="R62" s="41" t="s">
        <v>22</v>
      </c>
      <c r="S62" s="27"/>
      <c r="T62" s="41" t="str">
        <f t="shared" si="27"/>
        <v> </v>
      </c>
      <c r="U62" s="41" t="str">
        <f t="shared" si="28"/>
        <v>NC</v>
      </c>
      <c r="V62" s="60" t="str">
        <f t="shared" si="29"/>
        <v> </v>
      </c>
    </row>
    <row r="63" spans="1:22" ht="12.75">
      <c r="A63" s="26" t="s">
        <v>15</v>
      </c>
      <c r="B63" s="48">
        <v>2</v>
      </c>
      <c r="C63" s="57">
        <v>1.1</v>
      </c>
      <c r="D63" s="41" t="s">
        <v>22</v>
      </c>
      <c r="E63" s="27"/>
      <c r="F63" s="41" t="str">
        <f t="shared" si="21"/>
        <v> </v>
      </c>
      <c r="G63" s="41" t="str">
        <f t="shared" si="22"/>
        <v>NC</v>
      </c>
      <c r="H63" s="41" t="str">
        <f t="shared" si="23"/>
        <v> </v>
      </c>
      <c r="I63" s="48">
        <v>1</v>
      </c>
      <c r="J63" s="57">
        <v>0.8</v>
      </c>
      <c r="K63" s="41" t="s">
        <v>22</v>
      </c>
      <c r="L63" s="27"/>
      <c r="M63" s="41" t="str">
        <f t="shared" si="24"/>
        <v> </v>
      </c>
      <c r="N63" s="41" t="str">
        <f t="shared" si="25"/>
        <v>NC</v>
      </c>
      <c r="O63" s="41" t="str">
        <f t="shared" si="26"/>
        <v> </v>
      </c>
      <c r="P63" s="48">
        <v>1</v>
      </c>
      <c r="Q63" s="57">
        <v>0.3</v>
      </c>
      <c r="R63" s="41" t="s">
        <v>22</v>
      </c>
      <c r="S63" s="27"/>
      <c r="T63" s="41" t="str">
        <f t="shared" si="27"/>
        <v> </v>
      </c>
      <c r="U63" s="41" t="str">
        <f t="shared" si="28"/>
        <v>NC</v>
      </c>
      <c r="V63" s="60" t="str">
        <f t="shared" si="29"/>
        <v> </v>
      </c>
    </row>
    <row r="64" spans="1:22" ht="12.75">
      <c r="A64" s="26" t="s">
        <v>16</v>
      </c>
      <c r="B64" s="48">
        <v>33</v>
      </c>
      <c r="C64" s="57">
        <v>31.2</v>
      </c>
      <c r="D64" s="41">
        <f>IF(B64&lt;5,"      NC",(B64*100)/C64)</f>
        <v>105.76923076923077</v>
      </c>
      <c r="E64" s="27" t="str">
        <f t="shared" si="20"/>
        <v> </v>
      </c>
      <c r="F64" s="41">
        <f t="shared" si="21"/>
        <v>72.79427641440793</v>
      </c>
      <c r="G64" s="41" t="str">
        <f t="shared" si="22"/>
        <v>--</v>
      </c>
      <c r="H64" s="41">
        <v>148</v>
      </c>
      <c r="I64" s="48">
        <v>25</v>
      </c>
      <c r="J64" s="57">
        <v>18.3</v>
      </c>
      <c r="K64" s="41">
        <v>136</v>
      </c>
      <c r="L64" s="27" t="str">
        <f>IF(AND(OR(AND(M64&gt;100,M64&lt;&gt;0),O64&lt;100),O64&lt;&gt;0),"*"," ")</f>
        <v> </v>
      </c>
      <c r="M64" s="41">
        <f t="shared" si="24"/>
        <v>88.38323069703988</v>
      </c>
      <c r="N64" s="41" t="str">
        <f t="shared" si="25"/>
        <v>--</v>
      </c>
      <c r="O64" s="41">
        <v>201</v>
      </c>
      <c r="P64" s="48">
        <v>8</v>
      </c>
      <c r="Q64" s="57">
        <v>12.9</v>
      </c>
      <c r="R64" s="41">
        <f>IF(P64&lt;5,"      NC",(P64*100)/Q64)</f>
        <v>62.01550387596899</v>
      </c>
      <c r="S64" s="27" t="str">
        <f>IF(AND(OR(AND(T64&gt;100,T64&lt;&gt;0),V64&lt;100),V64&lt;&gt;0),"*"," ")</f>
        <v> </v>
      </c>
      <c r="T64" s="41">
        <f t="shared" si="27"/>
        <v>26.702578012865995</v>
      </c>
      <c r="U64" s="41" t="str">
        <f t="shared" si="28"/>
        <v>--</v>
      </c>
      <c r="V64" s="60">
        <f t="shared" si="29"/>
        <v>122.2027712556685</v>
      </c>
    </row>
    <row r="65" spans="1:22" ht="12.75">
      <c r="A65" s="26" t="s">
        <v>19</v>
      </c>
      <c r="B65" s="48">
        <v>7</v>
      </c>
      <c r="C65" s="57">
        <v>8.1</v>
      </c>
      <c r="D65" s="41">
        <v>87</v>
      </c>
      <c r="E65" s="27" t="str">
        <f t="shared" si="20"/>
        <v> </v>
      </c>
      <c r="F65" s="41">
        <f t="shared" si="21"/>
        <v>34.621961735536026</v>
      </c>
      <c r="G65" s="41" t="str">
        <f t="shared" si="22"/>
        <v>--</v>
      </c>
      <c r="H65" s="41">
        <v>179</v>
      </c>
      <c r="I65" s="48">
        <v>2</v>
      </c>
      <c r="J65" s="57">
        <v>4</v>
      </c>
      <c r="K65" s="41" t="s">
        <v>22</v>
      </c>
      <c r="L65" s="27"/>
      <c r="M65" s="41" t="str">
        <f t="shared" si="24"/>
        <v> </v>
      </c>
      <c r="N65" s="41" t="str">
        <f t="shared" si="25"/>
        <v>NC</v>
      </c>
      <c r="O65" s="41" t="str">
        <f t="shared" si="26"/>
        <v> </v>
      </c>
      <c r="P65" s="48">
        <v>5</v>
      </c>
      <c r="Q65" s="57">
        <v>4.1</v>
      </c>
      <c r="R65" s="41">
        <v>123</v>
      </c>
      <c r="S65" s="27"/>
      <c r="T65" s="41">
        <v>40</v>
      </c>
      <c r="U65" s="41" t="str">
        <f t="shared" si="28"/>
        <v>--</v>
      </c>
      <c r="V65" s="60">
        <v>286</v>
      </c>
    </row>
    <row r="66" spans="1:22" ht="13.5" thickBot="1">
      <c r="A66" s="28" t="s">
        <v>17</v>
      </c>
      <c r="B66" s="49">
        <v>3</v>
      </c>
      <c r="C66" s="58">
        <v>4.6</v>
      </c>
      <c r="D66" s="42" t="s">
        <v>22</v>
      </c>
      <c r="E66" s="29"/>
      <c r="F66" s="42" t="str">
        <f t="shared" si="21"/>
        <v> </v>
      </c>
      <c r="G66" s="42" t="str">
        <f t="shared" si="22"/>
        <v>NC</v>
      </c>
      <c r="H66" s="42" t="str">
        <f t="shared" si="23"/>
        <v> </v>
      </c>
      <c r="I66" s="49">
        <v>1</v>
      </c>
      <c r="J66" s="58">
        <v>2</v>
      </c>
      <c r="K66" s="42" t="s">
        <v>22</v>
      </c>
      <c r="L66" s="29"/>
      <c r="M66" s="42" t="str">
        <f t="shared" si="24"/>
        <v> </v>
      </c>
      <c r="N66" s="42" t="str">
        <f t="shared" si="25"/>
        <v>NC</v>
      </c>
      <c r="O66" s="42" t="str">
        <f t="shared" si="26"/>
        <v> </v>
      </c>
      <c r="P66" s="49">
        <v>2</v>
      </c>
      <c r="Q66" s="58">
        <v>2.5</v>
      </c>
      <c r="R66" s="42" t="s">
        <v>22</v>
      </c>
      <c r="S66" s="29"/>
      <c r="T66" s="42" t="str">
        <f t="shared" si="27"/>
        <v> </v>
      </c>
      <c r="U66" s="42" t="str">
        <f t="shared" si="28"/>
        <v>NC</v>
      </c>
      <c r="V66" s="61" t="str">
        <f t="shared" si="29"/>
        <v> </v>
      </c>
    </row>
  </sheetData>
  <printOptions horizontalCentered="1" verticalCentered="1"/>
  <pageMargins left="0" right="0" top="0.5" bottom="0.5" header="0.5" footer="0.5"/>
  <pageSetup horizontalDpi="600" verticalDpi="600" orientation="landscape" scale="96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B14" sqref="B14:V21"/>
    </sheetView>
  </sheetViews>
  <sheetFormatPr defaultColWidth="7.25390625" defaultRowHeight="12.75"/>
  <cols>
    <col min="1" max="1" width="13.625" style="10" customWidth="1"/>
    <col min="2" max="4" width="6.625" style="10" customWidth="1"/>
    <col min="5" max="5" width="1.625" style="10" customWidth="1"/>
    <col min="6" max="6" width="4.125" style="10" customWidth="1"/>
    <col min="7" max="7" width="2.625" style="10" customWidth="1"/>
    <col min="8" max="8" width="4.625" style="10" customWidth="1"/>
    <col min="9" max="11" width="6.625" style="10" customWidth="1"/>
    <col min="12" max="12" width="1.625" style="10" customWidth="1"/>
    <col min="13" max="13" width="4.125" style="10" customWidth="1"/>
    <col min="14" max="14" width="2.625" style="10" customWidth="1"/>
    <col min="15" max="15" width="4.625" style="10" customWidth="1"/>
    <col min="16" max="18" width="6.625" style="10" customWidth="1"/>
    <col min="19" max="19" width="1.625" style="10" customWidth="1"/>
    <col min="20" max="20" width="4.125" style="10" customWidth="1"/>
    <col min="21" max="21" width="2.625" style="10" customWidth="1"/>
    <col min="22" max="22" width="4.625" style="10" customWidth="1"/>
    <col min="23" max="16384" width="7.25390625" style="10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9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11"/>
      <c r="B6" s="11"/>
      <c r="C6" s="11"/>
    </row>
    <row r="11" ht="13.5" thickBot="1"/>
    <row r="12" spans="1:22" ht="12.75" customHeight="1">
      <c r="A12" s="12" t="s">
        <v>20</v>
      </c>
      <c r="B12" s="13"/>
      <c r="C12" s="14"/>
      <c r="D12" s="15" t="s">
        <v>2</v>
      </c>
      <c r="E12" s="16"/>
      <c r="F12" s="17"/>
      <c r="G12" s="18"/>
      <c r="H12" s="19"/>
      <c r="I12" s="16"/>
      <c r="J12" s="20"/>
      <c r="K12" s="21" t="s">
        <v>3</v>
      </c>
      <c r="L12" s="16"/>
      <c r="M12" s="17"/>
      <c r="N12" s="18"/>
      <c r="O12" s="19"/>
      <c r="P12" s="16"/>
      <c r="Q12" s="20"/>
      <c r="R12" s="21" t="s">
        <v>4</v>
      </c>
      <c r="S12" s="16"/>
      <c r="T12" s="17"/>
      <c r="U12" s="18"/>
      <c r="V12" s="22"/>
    </row>
    <row r="13" spans="1:22" ht="12.75" customHeight="1">
      <c r="A13" s="23" t="s">
        <v>5</v>
      </c>
      <c r="B13" s="39" t="s">
        <v>6</v>
      </c>
      <c r="C13" s="39" t="s">
        <v>7</v>
      </c>
      <c r="D13" s="39" t="s">
        <v>8</v>
      </c>
      <c r="E13" s="43"/>
      <c r="F13" s="39">
        <v>95</v>
      </c>
      <c r="G13" s="39" t="s">
        <v>9</v>
      </c>
      <c r="H13" s="39" t="s">
        <v>10</v>
      </c>
      <c r="I13" s="44" t="s">
        <v>6</v>
      </c>
      <c r="J13" s="40" t="s">
        <v>7</v>
      </c>
      <c r="K13" s="40" t="s">
        <v>8</v>
      </c>
      <c r="L13" s="45"/>
      <c r="M13" s="40" t="s">
        <v>11</v>
      </c>
      <c r="N13" s="40" t="s">
        <v>9</v>
      </c>
      <c r="O13" s="40" t="s">
        <v>10</v>
      </c>
      <c r="P13" s="44" t="s">
        <v>6</v>
      </c>
      <c r="Q13" s="40" t="s">
        <v>7</v>
      </c>
      <c r="R13" s="40" t="s">
        <v>8</v>
      </c>
      <c r="S13" s="45"/>
      <c r="T13" s="40" t="s">
        <v>12</v>
      </c>
      <c r="U13" s="40" t="s">
        <v>9</v>
      </c>
      <c r="V13" s="46" t="s">
        <v>10</v>
      </c>
    </row>
    <row r="14" spans="1:22" ht="12.75">
      <c r="A14" s="24" t="s">
        <v>13</v>
      </c>
      <c r="B14" s="47">
        <v>8</v>
      </c>
      <c r="C14" s="56">
        <v>6.9</v>
      </c>
      <c r="D14" s="50">
        <v>117</v>
      </c>
      <c r="E14" s="25" t="str">
        <f aca="true" t="shared" si="0" ref="E14:E21">IF(AND(OR(AND(F14&gt;100,F14&lt;&gt;0),H14&lt;100),H14&lt;&gt;0),"*"," ")</f>
        <v> </v>
      </c>
      <c r="F14" s="50">
        <f aca="true" t="shared" si="1" ref="F14:F20">IF(B14&lt;5," ",((B14*(1-1/(9*B14)-1.96/3*((1/B14)^(1/2)))^3)/C14)*100)</f>
        <v>49.92221106753208</v>
      </c>
      <c r="G14" s="50" t="str">
        <f aca="true" t="shared" si="2" ref="G14:G21">IF(B14&lt;5,"NC","--")</f>
        <v>--</v>
      </c>
      <c r="H14" s="50">
        <v>230</v>
      </c>
      <c r="I14" s="47">
        <v>2</v>
      </c>
      <c r="J14" s="56">
        <v>5</v>
      </c>
      <c r="K14" s="50" t="s">
        <v>22</v>
      </c>
      <c r="L14" s="25"/>
      <c r="M14" s="50" t="str">
        <f aca="true" t="shared" si="3" ref="M14:M21">IF(I14&lt;5," ",((I14*(1-1/(9*I14)-1.96/3*((1/I14)^(1/2)))^3)/J14)*100)</f>
        <v> </v>
      </c>
      <c r="N14" s="50" t="str">
        <f aca="true" t="shared" si="4" ref="N14:N21">IF(I14&lt;5,"NC","--")</f>
        <v>NC</v>
      </c>
      <c r="O14" s="50" t="str">
        <f aca="true" t="shared" si="5" ref="O14:O21">IF(I14&lt;5," ",(((I14+1)*(1-1/(9*(I14+1))+(1.96/3)*(1/(I14+1))^(1/2))^3)/J14)*100)</f>
        <v> </v>
      </c>
      <c r="P14" s="47">
        <v>6</v>
      </c>
      <c r="Q14" s="56">
        <v>1.8</v>
      </c>
      <c r="R14" s="50">
        <v>330</v>
      </c>
      <c r="S14" s="25" t="str">
        <f>IF(AND(OR(AND(T14&gt;100,T14&lt;&gt;0),V14&lt;100),V14&lt;&gt;0),"*"," ")</f>
        <v>*</v>
      </c>
      <c r="T14" s="50">
        <v>121</v>
      </c>
      <c r="U14" s="50" t="str">
        <f aca="true" t="shared" si="6" ref="U14:U21">IF(P14&lt;5,"NC","--")</f>
        <v>--</v>
      </c>
      <c r="V14" s="59">
        <v>718</v>
      </c>
    </row>
    <row r="15" spans="1:22" ht="12.75" customHeight="1">
      <c r="A15" s="26" t="s">
        <v>14</v>
      </c>
      <c r="B15" s="48">
        <v>3</v>
      </c>
      <c r="C15" s="57">
        <v>2.9</v>
      </c>
      <c r="D15" s="41" t="s">
        <v>22</v>
      </c>
      <c r="E15" s="27"/>
      <c r="F15" s="41" t="str">
        <f t="shared" si="1"/>
        <v> </v>
      </c>
      <c r="G15" s="41" t="str">
        <f t="shared" si="2"/>
        <v>NC</v>
      </c>
      <c r="H15" s="41" t="str">
        <f>IF(B15&lt;5," ",(((B15+1)*(1-1/(9*(B15+1))+(1.96/3)*(1/(B15+1))^(1/2))^3)/C15)*100)</f>
        <v> </v>
      </c>
      <c r="I15" s="48">
        <v>2</v>
      </c>
      <c r="J15" s="57">
        <v>1.6</v>
      </c>
      <c r="K15" s="41" t="s">
        <v>22</v>
      </c>
      <c r="L15" s="27"/>
      <c r="M15" s="41" t="str">
        <f t="shared" si="3"/>
        <v> </v>
      </c>
      <c r="N15" s="41" t="str">
        <f t="shared" si="4"/>
        <v>NC</v>
      </c>
      <c r="O15" s="41" t="str">
        <f t="shared" si="5"/>
        <v> </v>
      </c>
      <c r="P15" s="48">
        <v>1</v>
      </c>
      <c r="Q15" s="57">
        <v>1.3</v>
      </c>
      <c r="R15" s="41" t="s">
        <v>22</v>
      </c>
      <c r="S15" s="27"/>
      <c r="T15" s="41" t="str">
        <f aca="true" t="shared" si="7" ref="T15:T20">IF(P15&lt;5," ",((P15*(1-1/(9*P15)-1.96/3*((1/P15)^(1/2)))^3)/Q15)*100)</f>
        <v> </v>
      </c>
      <c r="U15" s="41" t="str">
        <f t="shared" si="6"/>
        <v>NC</v>
      </c>
      <c r="V15" s="60" t="str">
        <f>IF(P15&lt;5," ",(((P15+1)*(1-1/(9*(P15+1))+(1.96/3)*(1/(P15+1))^(1/2))^3)/Q15)*100)</f>
        <v> </v>
      </c>
    </row>
    <row r="16" spans="1:22" ht="12.75">
      <c r="A16" s="26" t="s">
        <v>23</v>
      </c>
      <c r="B16" s="48">
        <v>0</v>
      </c>
      <c r="C16" s="57">
        <v>4.1</v>
      </c>
      <c r="D16" s="41" t="s">
        <v>22</v>
      </c>
      <c r="E16" s="27"/>
      <c r="F16" s="41" t="str">
        <f>IF(B16&lt;5," ",((B16*(1-1/(9*B16)-1.96/3*((1/B16)^(1/2)))^3)/C16)*100)</f>
        <v> </v>
      </c>
      <c r="G16" s="41" t="str">
        <f>IF(B16&lt;5,"NC","--")</f>
        <v>NC</v>
      </c>
      <c r="H16" s="41" t="str">
        <f>IF(B16&lt;5," ",(((B16+1)*(1-1/(9*(B16+1))+(1.96/3)*(1/(B16+1))^(1/2))^3)/C16)*100)</f>
        <v> </v>
      </c>
      <c r="I16" s="48">
        <v>0</v>
      </c>
      <c r="J16" s="57">
        <v>2.6</v>
      </c>
      <c r="K16" s="41" t="s">
        <v>22</v>
      </c>
      <c r="L16" s="27"/>
      <c r="M16" s="41" t="str">
        <f>IF(I16&lt;5," ",((I16*(1-1/(9*I16)-1.96/3*((1/I16)^(1/2)))^3)/J16)*100)</f>
        <v> </v>
      </c>
      <c r="N16" s="41" t="str">
        <f>IF(I16&lt;5,"NC","--")</f>
        <v>NC</v>
      </c>
      <c r="O16" s="41" t="str">
        <f>IF(I16&lt;5," ",(((I16+1)*(1-1/(9*(I16+1))+(1.96/3)*(1/(I16+1))^(1/2))^3)/J16)*100)</f>
        <v> </v>
      </c>
      <c r="P16" s="48">
        <v>0</v>
      </c>
      <c r="Q16" s="57">
        <v>1.6</v>
      </c>
      <c r="R16" s="41" t="s">
        <v>22</v>
      </c>
      <c r="S16" s="27"/>
      <c r="T16" s="41" t="str">
        <f t="shared" si="7"/>
        <v> </v>
      </c>
      <c r="U16" s="41" t="str">
        <f>IF(P16&lt;5,"NC","--")</f>
        <v>NC</v>
      </c>
      <c r="V16" s="60" t="str">
        <f>IF(P16&lt;5," ",(((P16+1)*(1-1/(9*(P16+1))+(1.96/3)*(1/(P16+1))^(1/2))^3)/Q16)*100)</f>
        <v> </v>
      </c>
    </row>
    <row r="17" spans="1:22" ht="12.75" customHeight="1">
      <c r="A17" s="26" t="s">
        <v>18</v>
      </c>
      <c r="B17" s="48">
        <v>6</v>
      </c>
      <c r="C17" s="57">
        <v>3.5</v>
      </c>
      <c r="D17" s="41">
        <v>172</v>
      </c>
      <c r="E17" s="27" t="str">
        <f t="shared" si="0"/>
        <v> </v>
      </c>
      <c r="F17" s="41">
        <f t="shared" si="1"/>
        <v>62.5983068766766</v>
      </c>
      <c r="G17" s="41" t="str">
        <f t="shared" si="2"/>
        <v>--</v>
      </c>
      <c r="H17" s="41">
        <v>375</v>
      </c>
      <c r="I17" s="48">
        <v>4</v>
      </c>
      <c r="J17" s="57">
        <v>2</v>
      </c>
      <c r="K17" s="41" t="s">
        <v>22</v>
      </c>
      <c r="L17" s="27"/>
      <c r="M17" s="41" t="str">
        <f t="shared" si="3"/>
        <v> </v>
      </c>
      <c r="N17" s="41" t="str">
        <f t="shared" si="4"/>
        <v>NC</v>
      </c>
      <c r="O17" s="41" t="str">
        <f t="shared" si="5"/>
        <v> </v>
      </c>
      <c r="P17" s="48">
        <v>2</v>
      </c>
      <c r="Q17" s="57">
        <v>1.5</v>
      </c>
      <c r="R17" s="41" t="s">
        <v>22</v>
      </c>
      <c r="S17" s="27"/>
      <c r="T17" s="41" t="str">
        <f t="shared" si="7"/>
        <v> </v>
      </c>
      <c r="U17" s="41" t="str">
        <f t="shared" si="6"/>
        <v>NC</v>
      </c>
      <c r="V17" s="60" t="str">
        <f>IF(P17&lt;5," ",(((P17+1)*(1-1/(9*(P17+1))+(1.96/3)*(1/(P17+1))^(1/2))^3)/Q17)*100)</f>
        <v> </v>
      </c>
    </row>
    <row r="18" spans="1:22" ht="12.75">
      <c r="A18" s="26" t="s">
        <v>15</v>
      </c>
      <c r="B18" s="48">
        <v>1</v>
      </c>
      <c r="C18" s="57">
        <v>0.9</v>
      </c>
      <c r="D18" s="41" t="s">
        <v>22</v>
      </c>
      <c r="E18" s="27"/>
      <c r="F18" s="41" t="str">
        <f t="shared" si="1"/>
        <v> </v>
      </c>
      <c r="G18" s="41" t="str">
        <f t="shared" si="2"/>
        <v>NC</v>
      </c>
      <c r="H18" s="41" t="str">
        <f>IF(B18&lt;5," ",(((B18+1)*(1-1/(9*(B18+1))+(1.96/3)*(1/(B18+1))^(1/2))^3)/C18)*100)</f>
        <v> </v>
      </c>
      <c r="I18" s="48">
        <v>1</v>
      </c>
      <c r="J18" s="57">
        <v>0.6</v>
      </c>
      <c r="K18" s="41" t="s">
        <v>22</v>
      </c>
      <c r="L18" s="27"/>
      <c r="M18" s="41" t="str">
        <f t="shared" si="3"/>
        <v> </v>
      </c>
      <c r="N18" s="41" t="str">
        <f t="shared" si="4"/>
        <v>NC</v>
      </c>
      <c r="O18" s="41" t="str">
        <f t="shared" si="5"/>
        <v> </v>
      </c>
      <c r="P18" s="48">
        <v>0</v>
      </c>
      <c r="Q18" s="57">
        <v>0.2</v>
      </c>
      <c r="R18" s="41" t="s">
        <v>22</v>
      </c>
      <c r="S18" s="27"/>
      <c r="T18" s="41" t="str">
        <f t="shared" si="7"/>
        <v> </v>
      </c>
      <c r="U18" s="41" t="str">
        <f t="shared" si="6"/>
        <v>NC</v>
      </c>
      <c r="V18" s="60" t="str">
        <f>IF(P18&lt;5," ",(((P18+1)*(1-1/(9*(P18+1))+(1.96/3)*(1/(P18+1))^(1/2))^3)/Q18)*100)</f>
        <v> </v>
      </c>
    </row>
    <row r="19" spans="1:22" ht="12.75">
      <c r="A19" s="26" t="s">
        <v>16</v>
      </c>
      <c r="B19" s="48">
        <v>25</v>
      </c>
      <c r="C19" s="57">
        <v>27</v>
      </c>
      <c r="D19" s="41">
        <f>IF(B19&lt;5,"      NC",(B19*100)/C19)</f>
        <v>92.5925925925926</v>
      </c>
      <c r="E19" s="27" t="str">
        <f t="shared" si="0"/>
        <v> </v>
      </c>
      <c r="F19" s="41">
        <f t="shared" si="1"/>
        <v>59.90418969466036</v>
      </c>
      <c r="G19" s="41" t="str">
        <f t="shared" si="2"/>
        <v>--</v>
      </c>
      <c r="H19" s="41">
        <f>IF(B19&lt;5," ",(((B19+1)*(1-1/(9*(B19+1))+(1.96/3)*(1/(B19+1))^(1/2))^3)/C19)*100)</f>
        <v>136.69141719616914</v>
      </c>
      <c r="I19" s="48">
        <v>14</v>
      </c>
      <c r="J19" s="57">
        <v>16.6</v>
      </c>
      <c r="K19" s="41">
        <f>IF(I19&lt;5,"      NC",(I19*100)/J19)</f>
        <v>84.33734939759036</v>
      </c>
      <c r="L19" s="27" t="str">
        <f>IF(AND(OR(AND(M19&gt;100,M19&lt;&gt;0),O19&lt;100),O19&lt;&gt;0),"*"," ")</f>
        <v> </v>
      </c>
      <c r="M19" s="41">
        <v>46</v>
      </c>
      <c r="N19" s="41" t="str">
        <f t="shared" si="4"/>
        <v>--</v>
      </c>
      <c r="O19" s="41">
        <v>141</v>
      </c>
      <c r="P19" s="48">
        <v>11</v>
      </c>
      <c r="Q19" s="57">
        <v>10.3</v>
      </c>
      <c r="R19" s="41">
        <v>106</v>
      </c>
      <c r="S19" s="27" t="str">
        <f>IF(AND(OR(AND(T19&gt;100,T19&lt;&gt;0),V19&lt;100),V19&lt;&gt;0),"*"," ")</f>
        <v> </v>
      </c>
      <c r="T19" s="41">
        <f t="shared" si="7"/>
        <v>53.23898154359985</v>
      </c>
      <c r="U19" s="41" t="str">
        <f t="shared" si="6"/>
        <v>--</v>
      </c>
      <c r="V19" s="60">
        <v>190</v>
      </c>
    </row>
    <row r="20" spans="1:22" ht="12.75">
      <c r="A20" s="26" t="s">
        <v>19</v>
      </c>
      <c r="B20" s="48">
        <v>1</v>
      </c>
      <c r="C20" s="57">
        <v>6.2</v>
      </c>
      <c r="D20" s="41" t="s">
        <v>22</v>
      </c>
      <c r="E20" s="27"/>
      <c r="F20" s="41" t="str">
        <f t="shared" si="1"/>
        <v> </v>
      </c>
      <c r="G20" s="41" t="str">
        <f t="shared" si="2"/>
        <v>NC</v>
      </c>
      <c r="H20" s="41" t="str">
        <f>IF(B20&lt;5," ",(((B20+1)*(1-1/(9*(B20+1))+(1.96/3)*(1/(B20+1))^(1/2))^3)/C20)*100)</f>
        <v> </v>
      </c>
      <c r="I20" s="48">
        <v>0</v>
      </c>
      <c r="J20" s="57">
        <v>3.3</v>
      </c>
      <c r="K20" s="41" t="s">
        <v>22</v>
      </c>
      <c r="L20" s="27"/>
      <c r="M20" s="41" t="str">
        <f t="shared" si="3"/>
        <v> </v>
      </c>
      <c r="N20" s="41" t="str">
        <f t="shared" si="4"/>
        <v>NC</v>
      </c>
      <c r="O20" s="41" t="str">
        <f t="shared" si="5"/>
        <v> </v>
      </c>
      <c r="P20" s="48">
        <v>1</v>
      </c>
      <c r="Q20" s="57">
        <v>2.9</v>
      </c>
      <c r="R20" s="41" t="s">
        <v>22</v>
      </c>
      <c r="S20" s="27"/>
      <c r="T20" s="41" t="str">
        <f t="shared" si="7"/>
        <v> </v>
      </c>
      <c r="U20" s="41" t="str">
        <f t="shared" si="6"/>
        <v>NC</v>
      </c>
      <c r="V20" s="60" t="str">
        <f>IF(P20&lt;5," ",(((P20+1)*(1-1/(9*(P20+1))+(1.96/3)*(1/(P20+1))^(1/2))^3)/Q20)*100)</f>
        <v> </v>
      </c>
    </row>
    <row r="21" spans="1:22" ht="13.5" thickBot="1">
      <c r="A21" s="28" t="s">
        <v>17</v>
      </c>
      <c r="B21" s="49">
        <v>5</v>
      </c>
      <c r="C21" s="58">
        <v>3.6</v>
      </c>
      <c r="D21" s="42">
        <v>137</v>
      </c>
      <c r="E21" s="29" t="str">
        <f t="shared" si="0"/>
        <v> </v>
      </c>
      <c r="F21" s="42">
        <v>44</v>
      </c>
      <c r="G21" s="42" t="str">
        <f t="shared" si="2"/>
        <v>--</v>
      </c>
      <c r="H21" s="42">
        <v>321</v>
      </c>
      <c r="I21" s="49">
        <v>1</v>
      </c>
      <c r="J21" s="58">
        <v>1.8</v>
      </c>
      <c r="K21" s="42" t="s">
        <v>22</v>
      </c>
      <c r="L21" s="29"/>
      <c r="M21" s="42" t="str">
        <f t="shared" si="3"/>
        <v> </v>
      </c>
      <c r="N21" s="42" t="str">
        <f t="shared" si="4"/>
        <v>NC</v>
      </c>
      <c r="O21" s="42" t="str">
        <f t="shared" si="5"/>
        <v> </v>
      </c>
      <c r="P21" s="49">
        <v>4</v>
      </c>
      <c r="Q21" s="58">
        <v>1.8</v>
      </c>
      <c r="R21" s="42" t="s">
        <v>22</v>
      </c>
      <c r="S21" s="29"/>
      <c r="T21" s="42"/>
      <c r="U21" s="42" t="str">
        <f t="shared" si="6"/>
        <v>NC</v>
      </c>
      <c r="V21" s="61"/>
    </row>
    <row r="29" spans="2:22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22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2:22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2:22" ht="12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2:22" ht="12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2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2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45" ht="13.5" thickBot="1"/>
    <row r="46" spans="1:22" ht="12.75">
      <c r="A46" s="12" t="s">
        <v>21</v>
      </c>
      <c r="B46" s="31"/>
      <c r="C46" s="32"/>
      <c r="D46" s="33" t="s">
        <v>2</v>
      </c>
      <c r="E46" s="34"/>
      <c r="F46" s="35"/>
      <c r="G46" s="36"/>
      <c r="H46" s="37"/>
      <c r="I46" s="34"/>
      <c r="J46" s="32"/>
      <c r="K46" s="33" t="s">
        <v>3</v>
      </c>
      <c r="L46" s="34"/>
      <c r="M46" s="35"/>
      <c r="N46" s="36"/>
      <c r="O46" s="37"/>
      <c r="P46" s="34"/>
      <c r="Q46" s="32"/>
      <c r="R46" s="33" t="s">
        <v>4</v>
      </c>
      <c r="S46" s="34"/>
      <c r="T46" s="35"/>
      <c r="U46" s="36"/>
      <c r="V46" s="38"/>
    </row>
    <row r="47" spans="1:22" ht="12.75">
      <c r="A47" s="23" t="s">
        <v>5</v>
      </c>
      <c r="B47" s="39" t="s">
        <v>6</v>
      </c>
      <c r="C47" s="39" t="s">
        <v>7</v>
      </c>
      <c r="D47" s="39" t="s">
        <v>8</v>
      </c>
      <c r="E47" s="43"/>
      <c r="F47" s="39">
        <v>95</v>
      </c>
      <c r="G47" s="39" t="s">
        <v>9</v>
      </c>
      <c r="H47" s="39" t="s">
        <v>10</v>
      </c>
      <c r="I47" s="44" t="s">
        <v>6</v>
      </c>
      <c r="J47" s="40" t="s">
        <v>7</v>
      </c>
      <c r="K47" s="40" t="s">
        <v>8</v>
      </c>
      <c r="L47" s="45"/>
      <c r="M47" s="40" t="s">
        <v>11</v>
      </c>
      <c r="N47" s="40" t="s">
        <v>9</v>
      </c>
      <c r="O47" s="40" t="s">
        <v>10</v>
      </c>
      <c r="P47" s="44" t="s">
        <v>6</v>
      </c>
      <c r="Q47" s="40" t="s">
        <v>7</v>
      </c>
      <c r="R47" s="40" t="s">
        <v>8</v>
      </c>
      <c r="S47" s="45"/>
      <c r="T47" s="40" t="s">
        <v>12</v>
      </c>
      <c r="U47" s="40" t="s">
        <v>9</v>
      </c>
      <c r="V47" s="46" t="s">
        <v>10</v>
      </c>
    </row>
    <row r="48" spans="1:22" ht="12.75">
      <c r="A48" s="24" t="s">
        <v>13</v>
      </c>
      <c r="B48" s="47">
        <v>3</v>
      </c>
      <c r="C48" s="56">
        <v>2.7</v>
      </c>
      <c r="D48" s="50" t="s">
        <v>22</v>
      </c>
      <c r="E48" s="25"/>
      <c r="F48" s="50" t="str">
        <f aca="true" t="shared" si="8" ref="F48:F54">IF(B48&lt;5," ",((B48*(1-1/(9*B48)-1.96/3*((1/B48)^(1/2)))^3)/C48)*100)</f>
        <v> </v>
      </c>
      <c r="G48" s="50" t="str">
        <f aca="true" t="shared" si="9" ref="G48:G54">IF(B48&lt;5,"NC","--")</f>
        <v>NC</v>
      </c>
      <c r="H48" s="50" t="str">
        <f aca="true" t="shared" si="10" ref="H48:H54">IF(B48&lt;5," ",(((B48+1)*(1-1/(9*(B48+1))+(1.96/3)*(1/(B48+1))^(1/2))^3)/C48)*100)</f>
        <v> </v>
      </c>
      <c r="I48" s="47">
        <v>1</v>
      </c>
      <c r="J48" s="56">
        <v>2</v>
      </c>
      <c r="K48" s="50" t="s">
        <v>22</v>
      </c>
      <c r="L48" s="25"/>
      <c r="M48" s="50" t="str">
        <f aca="true" t="shared" si="11" ref="M48:M55">IF(I48&lt;5," ",((I48*(1-1/(9*I48)-1.96/3*((1/I48)^(1/2)))^3)/J48)*100)</f>
        <v> </v>
      </c>
      <c r="N48" s="50" t="str">
        <f aca="true" t="shared" si="12" ref="N48:N55">IF(I48&lt;5,"NC","--")</f>
        <v>NC</v>
      </c>
      <c r="O48" s="50" t="str">
        <f aca="true" t="shared" si="13" ref="O48:O55">IF(I48&lt;5," ",(((I48+1)*(1-1/(9*(I48+1))+(1.96/3)*(1/(I48+1))^(1/2))^3)/J48)*100)</f>
        <v> </v>
      </c>
      <c r="P48" s="47">
        <v>2</v>
      </c>
      <c r="Q48" s="56">
        <v>0.7</v>
      </c>
      <c r="R48" s="50" t="s">
        <v>22</v>
      </c>
      <c r="S48" s="25"/>
      <c r="T48" s="50" t="str">
        <f aca="true" t="shared" si="14" ref="T48:T55">IF(P48&lt;5," ",((P48*(1-1/(9*P48)-1.96/3*((1/P48)^(1/2)))^3)/Q48)*100)</f>
        <v> </v>
      </c>
      <c r="U48" s="50" t="str">
        <f aca="true" t="shared" si="15" ref="U48:U55">IF(P48&lt;5,"NC","--")</f>
        <v>NC</v>
      </c>
      <c r="V48" s="59" t="str">
        <f aca="true" t="shared" si="16" ref="V48:V55">IF(P48&lt;5," ",(((P48+1)*(1-1/(9*(P48+1))+(1.96/3)*(1/(P48+1))^(1/2))^3)/Q48)*100)</f>
        <v> </v>
      </c>
    </row>
    <row r="49" spans="1:22" ht="12.75">
      <c r="A49" s="26" t="s">
        <v>14</v>
      </c>
      <c r="B49" s="48">
        <v>2</v>
      </c>
      <c r="C49" s="57">
        <v>1</v>
      </c>
      <c r="D49" s="41" t="s">
        <v>22</v>
      </c>
      <c r="E49" s="27"/>
      <c r="F49" s="41" t="str">
        <f t="shared" si="8"/>
        <v> </v>
      </c>
      <c r="G49" s="41" t="str">
        <f t="shared" si="9"/>
        <v>NC</v>
      </c>
      <c r="H49" s="41" t="str">
        <f t="shared" si="10"/>
        <v> </v>
      </c>
      <c r="I49" s="48">
        <v>1</v>
      </c>
      <c r="J49" s="57">
        <v>0.6</v>
      </c>
      <c r="K49" s="41" t="s">
        <v>22</v>
      </c>
      <c r="L49" s="27"/>
      <c r="M49" s="41" t="str">
        <f t="shared" si="11"/>
        <v> </v>
      </c>
      <c r="N49" s="41" t="str">
        <f t="shared" si="12"/>
        <v>NC</v>
      </c>
      <c r="O49" s="41" t="str">
        <f t="shared" si="13"/>
        <v> </v>
      </c>
      <c r="P49" s="48">
        <v>1</v>
      </c>
      <c r="Q49" s="57">
        <v>0.4</v>
      </c>
      <c r="R49" s="41" t="s">
        <v>22</v>
      </c>
      <c r="S49" s="27"/>
      <c r="T49" s="41" t="str">
        <f t="shared" si="14"/>
        <v> </v>
      </c>
      <c r="U49" s="41" t="str">
        <f t="shared" si="15"/>
        <v>NC</v>
      </c>
      <c r="V49" s="60" t="str">
        <f t="shared" si="16"/>
        <v> </v>
      </c>
    </row>
    <row r="50" spans="1:22" ht="12.75">
      <c r="A50" s="26" t="s">
        <v>23</v>
      </c>
      <c r="B50" s="48">
        <v>0</v>
      </c>
      <c r="C50" s="57">
        <v>1.2</v>
      </c>
      <c r="D50" s="41" t="s">
        <v>22</v>
      </c>
      <c r="E50" s="27"/>
      <c r="F50" s="41" t="str">
        <f>IF(B50&lt;5," ",((B50*(1-1/(9*B50)-1.96/3*((1/B50)^(1/2)))^3)/C50)*100)</f>
        <v> </v>
      </c>
      <c r="G50" s="41" t="str">
        <f>IF(B50&lt;5,"NC","--")</f>
        <v>NC</v>
      </c>
      <c r="H50" s="41" t="str">
        <f>IF(B50&lt;5," ",(((B50+1)*(1-1/(9*(B50+1))+(1.96/3)*(1/(B50+1))^(1/2))^3)/C50)*100)</f>
        <v> </v>
      </c>
      <c r="I50" s="48">
        <v>0</v>
      </c>
      <c r="J50" s="57">
        <v>0.8</v>
      </c>
      <c r="K50" s="41" t="s">
        <v>22</v>
      </c>
      <c r="L50" s="27"/>
      <c r="M50" s="41" t="str">
        <f>IF(I50&lt;5," ",((I50*(1-1/(9*I50)-1.96/3*((1/I50)^(1/2)))^3)/J50)*100)</f>
        <v> </v>
      </c>
      <c r="N50" s="41" t="str">
        <f>IF(I50&lt;5,"NC","--")</f>
        <v>NC</v>
      </c>
      <c r="O50" s="41" t="str">
        <f>IF(I50&lt;5," ",(((I50+1)*(1-1/(9*(I50+1))+(1.96/3)*(1/(I50+1))^(1/2))^3)/J50)*100)</f>
        <v> </v>
      </c>
      <c r="P50" s="48">
        <v>0</v>
      </c>
      <c r="Q50" s="57">
        <v>0.5</v>
      </c>
      <c r="R50" s="41" t="s">
        <v>22</v>
      </c>
      <c r="S50" s="27"/>
      <c r="T50" s="41" t="str">
        <f>IF(P50&lt;5," ",((P50*(1-1/(9*P50)-1.96/3*((1/P50)^(1/2)))^3)/Q50)*100)</f>
        <v> </v>
      </c>
      <c r="U50" s="41" t="str">
        <f>IF(P50&lt;5,"NC","--")</f>
        <v>NC</v>
      </c>
      <c r="V50" s="60" t="str">
        <f>IF(P50&lt;5," ",(((P50+1)*(1-1/(9*(P50+1))+(1.96/3)*(1/(P50+1))^(1/2))^3)/Q50)*100)</f>
        <v> </v>
      </c>
    </row>
    <row r="51" spans="1:22" ht="12.75">
      <c r="A51" s="26" t="s">
        <v>18</v>
      </c>
      <c r="B51" s="48">
        <v>3</v>
      </c>
      <c r="C51" s="57">
        <v>1.3</v>
      </c>
      <c r="D51" s="41" t="s">
        <v>22</v>
      </c>
      <c r="E51" s="27"/>
      <c r="F51" s="41" t="str">
        <f t="shared" si="8"/>
        <v> </v>
      </c>
      <c r="G51" s="41" t="str">
        <f t="shared" si="9"/>
        <v>NC</v>
      </c>
      <c r="H51" s="41" t="str">
        <f t="shared" si="10"/>
        <v> </v>
      </c>
      <c r="I51" s="48">
        <v>2</v>
      </c>
      <c r="J51" s="57">
        <v>0.8</v>
      </c>
      <c r="K51" s="41" t="s">
        <v>22</v>
      </c>
      <c r="L51" s="27"/>
      <c r="M51" s="41" t="str">
        <f t="shared" si="11"/>
        <v> </v>
      </c>
      <c r="N51" s="41" t="str">
        <f t="shared" si="12"/>
        <v>NC</v>
      </c>
      <c r="O51" s="41" t="str">
        <f t="shared" si="13"/>
        <v> </v>
      </c>
      <c r="P51" s="48">
        <v>1</v>
      </c>
      <c r="Q51" s="57">
        <v>0.6</v>
      </c>
      <c r="R51" s="41" t="s">
        <v>22</v>
      </c>
      <c r="S51" s="27"/>
      <c r="T51" s="41" t="str">
        <f t="shared" si="14"/>
        <v> </v>
      </c>
      <c r="U51" s="41" t="str">
        <f t="shared" si="15"/>
        <v>NC</v>
      </c>
      <c r="V51" s="60" t="str">
        <f t="shared" si="16"/>
        <v> </v>
      </c>
    </row>
    <row r="52" spans="1:22" ht="12.75">
      <c r="A52" s="26" t="s">
        <v>15</v>
      </c>
      <c r="B52" s="48">
        <v>0</v>
      </c>
      <c r="C52" s="57">
        <v>0.3</v>
      </c>
      <c r="D52" s="41" t="s">
        <v>22</v>
      </c>
      <c r="E52" s="27"/>
      <c r="F52" s="41" t="str">
        <f t="shared" si="8"/>
        <v> </v>
      </c>
      <c r="G52" s="41" t="str">
        <f t="shared" si="9"/>
        <v>NC</v>
      </c>
      <c r="H52" s="41" t="str">
        <f t="shared" si="10"/>
        <v> </v>
      </c>
      <c r="I52" s="48">
        <v>0</v>
      </c>
      <c r="J52" s="57">
        <v>0.2</v>
      </c>
      <c r="K52" s="41" t="s">
        <v>22</v>
      </c>
      <c r="L52" s="27"/>
      <c r="M52" s="41" t="str">
        <f t="shared" si="11"/>
        <v> </v>
      </c>
      <c r="N52" s="41" t="str">
        <f t="shared" si="12"/>
        <v>NC</v>
      </c>
      <c r="O52" s="41" t="str">
        <f t="shared" si="13"/>
        <v> </v>
      </c>
      <c r="P52" s="48">
        <v>0</v>
      </c>
      <c r="Q52" s="57">
        <v>0.1</v>
      </c>
      <c r="R52" s="41" t="s">
        <v>22</v>
      </c>
      <c r="S52" s="27"/>
      <c r="T52" s="41" t="str">
        <f t="shared" si="14"/>
        <v> </v>
      </c>
      <c r="U52" s="41" t="str">
        <f t="shared" si="15"/>
        <v>NC</v>
      </c>
      <c r="V52" s="60" t="str">
        <f t="shared" si="16"/>
        <v> </v>
      </c>
    </row>
    <row r="53" spans="1:22" ht="12.75">
      <c r="A53" s="26" t="s">
        <v>16</v>
      </c>
      <c r="B53" s="48">
        <v>5</v>
      </c>
      <c r="C53" s="57">
        <v>9.6</v>
      </c>
      <c r="D53" s="41">
        <f>IF(B53&lt;5,"      NC",(B53*100)/C53)</f>
        <v>52.083333333333336</v>
      </c>
      <c r="E53" s="27" t="str">
        <f>IF(AND(OR(AND(F53&gt;100,F53&lt;&gt;0),H53&lt;100),H53&lt;&gt;0),"*"," ")</f>
        <v> </v>
      </c>
      <c r="F53" s="41">
        <f t="shared" si="8"/>
        <v>16.78447772202577</v>
      </c>
      <c r="G53" s="41" t="str">
        <f t="shared" si="9"/>
        <v>--</v>
      </c>
      <c r="H53" s="41">
        <f t="shared" si="10"/>
        <v>121.54480802020527</v>
      </c>
      <c r="I53" s="48">
        <v>4</v>
      </c>
      <c r="J53" s="57">
        <v>6.2</v>
      </c>
      <c r="K53" s="41" t="s">
        <v>22</v>
      </c>
      <c r="L53" s="27"/>
      <c r="M53" s="41" t="str">
        <f t="shared" si="11"/>
        <v> </v>
      </c>
      <c r="N53" s="41" t="str">
        <f t="shared" si="12"/>
        <v>NC</v>
      </c>
      <c r="O53" s="41" t="str">
        <f t="shared" si="13"/>
        <v> </v>
      </c>
      <c r="P53" s="48">
        <v>1</v>
      </c>
      <c r="Q53" s="57">
        <v>3.4</v>
      </c>
      <c r="R53" s="41" t="s">
        <v>22</v>
      </c>
      <c r="S53" s="27"/>
      <c r="T53" s="41" t="str">
        <f t="shared" si="14"/>
        <v> </v>
      </c>
      <c r="U53" s="41" t="str">
        <f t="shared" si="15"/>
        <v>NC</v>
      </c>
      <c r="V53" s="60" t="str">
        <f t="shared" si="16"/>
        <v> </v>
      </c>
    </row>
    <row r="54" spans="1:22" ht="12.75">
      <c r="A54" s="26" t="s">
        <v>19</v>
      </c>
      <c r="B54" s="48">
        <v>0</v>
      </c>
      <c r="C54" s="57">
        <v>2</v>
      </c>
      <c r="D54" s="41" t="s">
        <v>22</v>
      </c>
      <c r="E54" s="27"/>
      <c r="F54" s="41" t="str">
        <f t="shared" si="8"/>
        <v> </v>
      </c>
      <c r="G54" s="41" t="str">
        <f t="shared" si="9"/>
        <v>NC</v>
      </c>
      <c r="H54" s="41" t="str">
        <f t="shared" si="10"/>
        <v> </v>
      </c>
      <c r="I54" s="48">
        <v>0</v>
      </c>
      <c r="J54" s="57">
        <v>1.1</v>
      </c>
      <c r="K54" s="41" t="s">
        <v>22</v>
      </c>
      <c r="L54" s="27"/>
      <c r="M54" s="41" t="str">
        <f t="shared" si="11"/>
        <v> </v>
      </c>
      <c r="N54" s="41" t="str">
        <f t="shared" si="12"/>
        <v>NC</v>
      </c>
      <c r="O54" s="41" t="str">
        <f t="shared" si="13"/>
        <v> </v>
      </c>
      <c r="P54" s="48">
        <v>0</v>
      </c>
      <c r="Q54" s="57">
        <v>0.9</v>
      </c>
      <c r="R54" s="41" t="s">
        <v>22</v>
      </c>
      <c r="S54" s="27"/>
      <c r="T54" s="41" t="str">
        <f t="shared" si="14"/>
        <v> </v>
      </c>
      <c r="U54" s="41" t="str">
        <f t="shared" si="15"/>
        <v>NC</v>
      </c>
      <c r="V54" s="60" t="str">
        <f t="shared" si="16"/>
        <v> </v>
      </c>
    </row>
    <row r="55" spans="1:22" ht="13.5" thickBot="1">
      <c r="A55" s="28" t="s">
        <v>17</v>
      </c>
      <c r="B55" s="49">
        <v>2</v>
      </c>
      <c r="C55" s="58">
        <v>1.4</v>
      </c>
      <c r="D55" s="42" t="s">
        <v>22</v>
      </c>
      <c r="E55" s="29"/>
      <c r="F55" s="42" t="str">
        <f>IF(B55&lt;5," ",((B55*(1-1/(9*B55)-1.96/3*((1/B55)^(1/2)))^3)/C55)*100)</f>
        <v> </v>
      </c>
      <c r="G55" s="42" t="str">
        <f>IF(B55&lt;5,"NC","--")</f>
        <v>NC</v>
      </c>
      <c r="H55" s="42" t="str">
        <f>IF(B55&lt;5," ",(((B55+1)*(1-1/(9*(B55+1))+(1.96/3)*(1/(B55+1))^(1/2))^3)/C55)*100)</f>
        <v> </v>
      </c>
      <c r="I55" s="49">
        <v>0</v>
      </c>
      <c r="J55" s="58">
        <v>0.7</v>
      </c>
      <c r="K55" s="42" t="s">
        <v>22</v>
      </c>
      <c r="L55" s="29"/>
      <c r="M55" s="42" t="str">
        <f t="shared" si="11"/>
        <v> </v>
      </c>
      <c r="N55" s="42" t="str">
        <f t="shared" si="12"/>
        <v>NC</v>
      </c>
      <c r="O55" s="42" t="str">
        <f t="shared" si="13"/>
        <v> </v>
      </c>
      <c r="P55" s="49">
        <v>2</v>
      </c>
      <c r="Q55" s="58">
        <v>0.7</v>
      </c>
      <c r="R55" s="42" t="s">
        <v>22</v>
      </c>
      <c r="S55" s="29"/>
      <c r="T55" s="42" t="str">
        <f t="shared" si="14"/>
        <v> </v>
      </c>
      <c r="U55" s="42" t="str">
        <f t="shared" si="15"/>
        <v>NC</v>
      </c>
      <c r="V55" s="61" t="str">
        <f t="shared" si="16"/>
        <v> </v>
      </c>
    </row>
    <row r="56" ht="13.5" thickBot="1"/>
    <row r="57" spans="1:22" ht="12.75">
      <c r="A57" s="12" t="s">
        <v>1</v>
      </c>
      <c r="B57" s="31"/>
      <c r="C57" s="32"/>
      <c r="D57" s="33" t="s">
        <v>2</v>
      </c>
      <c r="E57" s="34"/>
      <c r="F57" s="35"/>
      <c r="G57" s="36"/>
      <c r="H57" s="37"/>
      <c r="I57" s="34"/>
      <c r="J57" s="32"/>
      <c r="K57" s="33" t="s">
        <v>3</v>
      </c>
      <c r="L57" s="34"/>
      <c r="M57" s="35"/>
      <c r="N57" s="36"/>
      <c r="O57" s="37"/>
      <c r="P57" s="34"/>
      <c r="Q57" s="32"/>
      <c r="R57" s="33" t="s">
        <v>4</v>
      </c>
      <c r="S57" s="34"/>
      <c r="T57" s="35"/>
      <c r="U57" s="36"/>
      <c r="V57" s="38"/>
    </row>
    <row r="58" spans="1:22" ht="12.75">
      <c r="A58" s="23" t="s">
        <v>5</v>
      </c>
      <c r="B58" s="39" t="s">
        <v>6</v>
      </c>
      <c r="C58" s="39" t="s">
        <v>7</v>
      </c>
      <c r="D58" s="39" t="s">
        <v>8</v>
      </c>
      <c r="E58" s="43"/>
      <c r="F58" s="39">
        <v>95</v>
      </c>
      <c r="G58" s="39" t="s">
        <v>9</v>
      </c>
      <c r="H58" s="39" t="s">
        <v>10</v>
      </c>
      <c r="I58" s="44" t="s">
        <v>6</v>
      </c>
      <c r="J58" s="40" t="s">
        <v>7</v>
      </c>
      <c r="K58" s="40" t="s">
        <v>8</v>
      </c>
      <c r="L58" s="45"/>
      <c r="M58" s="40" t="s">
        <v>11</v>
      </c>
      <c r="N58" s="40" t="s">
        <v>9</v>
      </c>
      <c r="O58" s="40" t="s">
        <v>10</v>
      </c>
      <c r="P58" s="44" t="s">
        <v>6</v>
      </c>
      <c r="Q58" s="40" t="s">
        <v>7</v>
      </c>
      <c r="R58" s="40" t="s">
        <v>8</v>
      </c>
      <c r="S58" s="45"/>
      <c r="T58" s="40" t="s">
        <v>12</v>
      </c>
      <c r="U58" s="40" t="s">
        <v>9</v>
      </c>
      <c r="V58" s="46" t="s">
        <v>10</v>
      </c>
    </row>
    <row r="59" spans="1:22" ht="12.75">
      <c r="A59" s="24" t="s">
        <v>13</v>
      </c>
      <c r="B59" s="47">
        <v>5</v>
      </c>
      <c r="C59" s="56">
        <v>4.1</v>
      </c>
      <c r="D59" s="50">
        <v>121</v>
      </c>
      <c r="E59" s="25" t="str">
        <f>IF(AND(OR(AND(F59&gt;100,F59&lt;&gt;0),H59&lt;100),H59&lt;&gt;0),"*"," ")</f>
        <v> </v>
      </c>
      <c r="F59" s="50">
        <v>39</v>
      </c>
      <c r="G59" s="50" t="str">
        <f aca="true" t="shared" si="17" ref="G59:G66">IF(B59&lt;5,"NC","--")</f>
        <v>--</v>
      </c>
      <c r="H59" s="50">
        <v>281</v>
      </c>
      <c r="I59" s="47">
        <v>1</v>
      </c>
      <c r="J59" s="56">
        <v>3.1</v>
      </c>
      <c r="K59" s="50" t="s">
        <v>22</v>
      </c>
      <c r="L59" s="25"/>
      <c r="M59" s="50" t="str">
        <f aca="true" t="shared" si="18" ref="M59:M66">IF(I59&lt;5," ",((I59*(1-1/(9*I59)-1.96/3*((1/I59)^(1/2)))^3)/J59)*100)</f>
        <v> </v>
      </c>
      <c r="N59" s="50" t="str">
        <f aca="true" t="shared" si="19" ref="N59:N66">IF(I59&lt;5,"NC","--")</f>
        <v>NC</v>
      </c>
      <c r="O59" s="50" t="str">
        <f aca="true" t="shared" si="20" ref="O59:O66">IF(I59&lt;5," ",(((I59+1)*(1-1/(9*(I59+1))+(1.96/3)*(1/(I59+1))^(1/2))^3)/J59)*100)</f>
        <v> </v>
      </c>
      <c r="P59" s="47">
        <v>4</v>
      </c>
      <c r="Q59" s="56">
        <v>1.1</v>
      </c>
      <c r="R59" s="50" t="s">
        <v>22</v>
      </c>
      <c r="S59" s="25"/>
      <c r="T59" s="50" t="str">
        <f aca="true" t="shared" si="21" ref="T59:T66">IF(P59&lt;5," ",((P59*(1-1/(9*P59)-1.96/3*((1/P59)^(1/2)))^3)/Q59)*100)</f>
        <v> </v>
      </c>
      <c r="U59" s="50" t="str">
        <f aca="true" t="shared" si="22" ref="U59:U66">IF(P59&lt;5,"NC","--")</f>
        <v>NC</v>
      </c>
      <c r="V59" s="59" t="str">
        <f aca="true" t="shared" si="23" ref="V59:V66">IF(P59&lt;5," ",(((P59+1)*(1-1/(9*(P59+1))+(1.96/3)*(1/(P59+1))^(1/2))^3)/Q59)*100)</f>
        <v> </v>
      </c>
    </row>
    <row r="60" spans="1:22" ht="12.75">
      <c r="A60" s="26" t="s">
        <v>14</v>
      </c>
      <c r="B60" s="48">
        <v>1</v>
      </c>
      <c r="C60" s="57">
        <v>1.9</v>
      </c>
      <c r="D60" s="41" t="s">
        <v>22</v>
      </c>
      <c r="E60" s="27"/>
      <c r="F60" s="41" t="str">
        <f aca="true" t="shared" si="24" ref="F60:F66">IF(B60&lt;5," ",((B60*(1-1/(9*B60)-1.96/3*((1/B60)^(1/2)))^3)/C60)*100)</f>
        <v> </v>
      </c>
      <c r="G60" s="41" t="str">
        <f t="shared" si="17"/>
        <v>NC</v>
      </c>
      <c r="H60" s="41" t="str">
        <f aca="true" t="shared" si="25" ref="H60:H66">IF(B60&lt;5," ",(((B60+1)*(1-1/(9*(B60+1))+(1.96/3)*(1/(B60+1))^(1/2))^3)/C60)*100)</f>
        <v> </v>
      </c>
      <c r="I60" s="48">
        <v>1</v>
      </c>
      <c r="J60" s="57">
        <v>1</v>
      </c>
      <c r="K60" s="41" t="s">
        <v>22</v>
      </c>
      <c r="L60" s="27"/>
      <c r="M60" s="41" t="str">
        <f t="shared" si="18"/>
        <v> </v>
      </c>
      <c r="N60" s="41" t="str">
        <f t="shared" si="19"/>
        <v>NC</v>
      </c>
      <c r="O60" s="41" t="str">
        <f t="shared" si="20"/>
        <v> </v>
      </c>
      <c r="P60" s="48">
        <v>0</v>
      </c>
      <c r="Q60" s="57">
        <v>0.8</v>
      </c>
      <c r="R60" s="41" t="s">
        <v>22</v>
      </c>
      <c r="S60" s="27"/>
      <c r="T60" s="41" t="str">
        <f t="shared" si="21"/>
        <v> </v>
      </c>
      <c r="U60" s="41" t="str">
        <f t="shared" si="22"/>
        <v>NC</v>
      </c>
      <c r="V60" s="60" t="str">
        <f t="shared" si="23"/>
        <v> </v>
      </c>
    </row>
    <row r="61" spans="1:22" ht="12.75">
      <c r="A61" s="26" t="s">
        <v>23</v>
      </c>
      <c r="B61" s="48">
        <v>0</v>
      </c>
      <c r="C61" s="57">
        <v>2.9</v>
      </c>
      <c r="D61" s="41" t="s">
        <v>22</v>
      </c>
      <c r="E61" s="27"/>
      <c r="F61" s="41" t="str">
        <f>IF(B61&lt;5," ",((B61*(1-1/(9*B61)-1.96/3*((1/B61)^(1/2)))^3)/C61)*100)</f>
        <v> </v>
      </c>
      <c r="G61" s="41" t="str">
        <f>IF(B61&lt;5,"NC","--")</f>
        <v>NC</v>
      </c>
      <c r="H61" s="41" t="str">
        <f>IF(B61&lt;5," ",(((B61+1)*(1-1/(9*(B61+1))+(1.96/3)*(1/(B61+1))^(1/2))^3)/C61)*100)</f>
        <v> </v>
      </c>
      <c r="I61" s="48">
        <v>0</v>
      </c>
      <c r="J61" s="57">
        <v>1.8</v>
      </c>
      <c r="K61" s="41" t="s">
        <v>22</v>
      </c>
      <c r="L61" s="27"/>
      <c r="M61" s="41" t="str">
        <f>IF(I61&lt;5," ",((I61*(1-1/(9*I61)-1.96/3*((1/I61)^(1/2)))^3)/J61)*100)</f>
        <v> </v>
      </c>
      <c r="N61" s="41" t="str">
        <f>IF(I61&lt;5,"NC","--")</f>
        <v>NC</v>
      </c>
      <c r="O61" s="41" t="str">
        <f>IF(I61&lt;5," ",(((I61+1)*(1-1/(9*(I61+1))+(1.96/3)*(1/(I61+1))^(1/2))^3)/J61)*100)</f>
        <v> </v>
      </c>
      <c r="P61" s="48">
        <v>0</v>
      </c>
      <c r="Q61" s="57">
        <v>1.1</v>
      </c>
      <c r="R61" s="41" t="s">
        <v>22</v>
      </c>
      <c r="S61" s="27"/>
      <c r="T61" s="41" t="str">
        <f>IF(P61&lt;5," ",((P61*(1-1/(9*P61)-1.96/3*((1/P61)^(1/2)))^3)/Q61)*100)</f>
        <v> </v>
      </c>
      <c r="U61" s="41" t="str">
        <f>IF(P61&lt;5,"NC","--")</f>
        <v>NC</v>
      </c>
      <c r="V61" s="60" t="str">
        <f>IF(P61&lt;5," ",(((P61+1)*(1-1/(9*(P61+1))+(1.96/3)*(1/(P61+1))^(1/2))^3)/Q61)*100)</f>
        <v> </v>
      </c>
    </row>
    <row r="62" spans="1:22" ht="12.75">
      <c r="A62" s="26" t="s">
        <v>18</v>
      </c>
      <c r="B62" s="48">
        <v>3</v>
      </c>
      <c r="C62" s="57">
        <v>2.2</v>
      </c>
      <c r="D62" s="41" t="s">
        <v>22</v>
      </c>
      <c r="E62" s="27"/>
      <c r="F62" s="41" t="str">
        <f t="shared" si="24"/>
        <v> </v>
      </c>
      <c r="G62" s="41" t="str">
        <f t="shared" si="17"/>
        <v>NC</v>
      </c>
      <c r="H62" s="41" t="str">
        <f t="shared" si="25"/>
        <v> </v>
      </c>
      <c r="I62" s="48">
        <v>2</v>
      </c>
      <c r="J62" s="57">
        <v>1.2</v>
      </c>
      <c r="K62" s="41" t="s">
        <v>22</v>
      </c>
      <c r="L62" s="27"/>
      <c r="M62" s="41" t="str">
        <f t="shared" si="18"/>
        <v> </v>
      </c>
      <c r="N62" s="41" t="str">
        <f t="shared" si="19"/>
        <v>NC</v>
      </c>
      <c r="O62" s="41" t="str">
        <f t="shared" si="20"/>
        <v> </v>
      </c>
      <c r="P62" s="48">
        <v>1</v>
      </c>
      <c r="Q62" s="57">
        <v>0.9</v>
      </c>
      <c r="R62" s="41" t="s">
        <v>22</v>
      </c>
      <c r="S62" s="27"/>
      <c r="T62" s="41" t="str">
        <f t="shared" si="21"/>
        <v> </v>
      </c>
      <c r="U62" s="41" t="str">
        <f t="shared" si="22"/>
        <v>NC</v>
      </c>
      <c r="V62" s="60" t="str">
        <f t="shared" si="23"/>
        <v> </v>
      </c>
    </row>
    <row r="63" spans="1:22" ht="12.75">
      <c r="A63" s="26" t="s">
        <v>15</v>
      </c>
      <c r="B63" s="48">
        <v>1</v>
      </c>
      <c r="C63" s="57">
        <v>0.6</v>
      </c>
      <c r="D63" s="41" t="s">
        <v>22</v>
      </c>
      <c r="E63" s="27"/>
      <c r="F63" s="41" t="str">
        <f t="shared" si="24"/>
        <v> </v>
      </c>
      <c r="G63" s="41" t="str">
        <f t="shared" si="17"/>
        <v>NC</v>
      </c>
      <c r="H63" s="41" t="str">
        <f t="shared" si="25"/>
        <v> </v>
      </c>
      <c r="I63" s="48">
        <v>1</v>
      </c>
      <c r="J63" s="57">
        <v>0.4</v>
      </c>
      <c r="K63" s="41" t="s">
        <v>22</v>
      </c>
      <c r="L63" s="27"/>
      <c r="M63" s="41" t="str">
        <f t="shared" si="18"/>
        <v> </v>
      </c>
      <c r="N63" s="41" t="str">
        <f t="shared" si="19"/>
        <v>NC</v>
      </c>
      <c r="O63" s="41" t="str">
        <f t="shared" si="20"/>
        <v> </v>
      </c>
      <c r="P63" s="48">
        <v>0</v>
      </c>
      <c r="Q63" s="57">
        <v>0.2</v>
      </c>
      <c r="R63" s="41" t="s">
        <v>22</v>
      </c>
      <c r="S63" s="27"/>
      <c r="T63" s="41" t="str">
        <f t="shared" si="21"/>
        <v> </v>
      </c>
      <c r="U63" s="41" t="str">
        <f t="shared" si="22"/>
        <v>NC</v>
      </c>
      <c r="V63" s="60" t="str">
        <f t="shared" si="23"/>
        <v> </v>
      </c>
    </row>
    <row r="64" spans="1:22" ht="12.75">
      <c r="A64" s="26" t="s">
        <v>16</v>
      </c>
      <c r="B64" s="48">
        <v>20</v>
      </c>
      <c r="C64" s="57">
        <v>17.4</v>
      </c>
      <c r="D64" s="41">
        <f>IF(B64&lt;5,"      NC",(B64*100)/C64)</f>
        <v>114.9425287356322</v>
      </c>
      <c r="E64" s="27" t="str">
        <f>IF(AND(OR(AND(F64&gt;100,F64&lt;&gt;0),H64&lt;100),H64&lt;&gt;0),"*"," ")</f>
        <v> </v>
      </c>
      <c r="F64" s="41">
        <f t="shared" si="24"/>
        <v>70.17995927802039</v>
      </c>
      <c r="G64" s="41" t="str">
        <f t="shared" si="17"/>
        <v>--</v>
      </c>
      <c r="H64" s="41">
        <v>178</v>
      </c>
      <c r="I64" s="48">
        <v>10</v>
      </c>
      <c r="J64" s="57">
        <v>10.4</v>
      </c>
      <c r="K64" s="41">
        <f>IF(I64&lt;5,"      NC",(I64*100)/J64)</f>
        <v>96.15384615384615</v>
      </c>
      <c r="L64" s="27" t="str">
        <f>IF(AND(OR(AND(M64&gt;100,M64&lt;&gt;0),O64&lt;100),O64&lt;&gt;0),"*"," ")</f>
        <v> </v>
      </c>
      <c r="M64" s="41">
        <f t="shared" si="18"/>
        <v>46.032502072438476</v>
      </c>
      <c r="N64" s="41" t="str">
        <f t="shared" si="19"/>
        <v>--</v>
      </c>
      <c r="O64" s="41">
        <v>176</v>
      </c>
      <c r="P64" s="48">
        <v>10</v>
      </c>
      <c r="Q64" s="57">
        <v>7</v>
      </c>
      <c r="R64" s="41">
        <v>144</v>
      </c>
      <c r="S64" s="27" t="str">
        <f>IF(AND(OR(AND(T64&gt;100,T64&lt;&gt;0),V64&lt;100),V64&lt;&gt;0),"*"," ")</f>
        <v> </v>
      </c>
      <c r="T64" s="41">
        <v>69</v>
      </c>
      <c r="U64" s="41" t="str">
        <f t="shared" si="22"/>
        <v>--</v>
      </c>
      <c r="V64" s="60">
        <v>264</v>
      </c>
    </row>
    <row r="65" spans="1:22" ht="12.75">
      <c r="A65" s="26" t="s">
        <v>19</v>
      </c>
      <c r="B65" s="48">
        <v>1</v>
      </c>
      <c r="C65" s="57">
        <v>4.2</v>
      </c>
      <c r="D65" s="41" t="s">
        <v>22</v>
      </c>
      <c r="E65" s="27"/>
      <c r="F65" s="41" t="str">
        <f t="shared" si="24"/>
        <v> </v>
      </c>
      <c r="G65" s="41" t="str">
        <f t="shared" si="17"/>
        <v>NC</v>
      </c>
      <c r="H65" s="41" t="str">
        <f t="shared" si="25"/>
        <v> </v>
      </c>
      <c r="I65" s="48">
        <v>0</v>
      </c>
      <c r="J65" s="57">
        <v>2.3</v>
      </c>
      <c r="K65" s="41" t="s">
        <v>22</v>
      </c>
      <c r="L65" s="27"/>
      <c r="M65" s="41" t="str">
        <f t="shared" si="18"/>
        <v> </v>
      </c>
      <c r="N65" s="41" t="str">
        <f t="shared" si="19"/>
        <v>NC</v>
      </c>
      <c r="O65" s="41" t="str">
        <f t="shared" si="20"/>
        <v> </v>
      </c>
      <c r="P65" s="48">
        <v>1</v>
      </c>
      <c r="Q65" s="57">
        <v>1.9</v>
      </c>
      <c r="R65" s="41" t="s">
        <v>22</v>
      </c>
      <c r="S65" s="27"/>
      <c r="T65" s="41" t="str">
        <f t="shared" si="21"/>
        <v> </v>
      </c>
      <c r="U65" s="41" t="str">
        <f t="shared" si="22"/>
        <v>NC</v>
      </c>
      <c r="V65" s="60" t="str">
        <f t="shared" si="23"/>
        <v> </v>
      </c>
    </row>
    <row r="66" spans="1:22" ht="13.5" thickBot="1">
      <c r="A66" s="28" t="s">
        <v>17</v>
      </c>
      <c r="B66" s="49">
        <v>3</v>
      </c>
      <c r="C66" s="58">
        <v>2.2</v>
      </c>
      <c r="D66" s="42" t="s">
        <v>22</v>
      </c>
      <c r="E66" s="29"/>
      <c r="F66" s="42" t="str">
        <f t="shared" si="24"/>
        <v> </v>
      </c>
      <c r="G66" s="42" t="str">
        <f t="shared" si="17"/>
        <v>NC</v>
      </c>
      <c r="H66" s="42" t="str">
        <f t="shared" si="25"/>
        <v> </v>
      </c>
      <c r="I66" s="49">
        <v>1</v>
      </c>
      <c r="J66" s="58">
        <v>1.1</v>
      </c>
      <c r="K66" s="42" t="s">
        <v>22</v>
      </c>
      <c r="L66" s="29"/>
      <c r="M66" s="42" t="str">
        <f t="shared" si="18"/>
        <v> </v>
      </c>
      <c r="N66" s="42" t="str">
        <f t="shared" si="19"/>
        <v>NC</v>
      </c>
      <c r="O66" s="42" t="str">
        <f t="shared" si="20"/>
        <v> </v>
      </c>
      <c r="P66" s="49">
        <v>2</v>
      </c>
      <c r="Q66" s="58">
        <v>1.1</v>
      </c>
      <c r="R66" s="42" t="s">
        <v>22</v>
      </c>
      <c r="S66" s="29"/>
      <c r="T66" s="42" t="str">
        <f t="shared" si="21"/>
        <v> </v>
      </c>
      <c r="U66" s="42" t="str">
        <f t="shared" si="22"/>
        <v>NC</v>
      </c>
      <c r="V66" s="61" t="str">
        <f t="shared" si="23"/>
        <v> </v>
      </c>
    </row>
  </sheetData>
  <printOptions horizontalCentered="1" verticalCentered="1"/>
  <pageMargins left="0" right="0" top="0.5" bottom="0.5" header="0.5" footer="0.5"/>
  <pageSetup horizontalDpi="600" verticalDpi="600" orientation="landscape" scale="96" r:id="rId2"/>
  <rowBreaks count="1" manualBreakCount="1">
    <brk id="3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B14" sqref="B14:V21"/>
    </sheetView>
  </sheetViews>
  <sheetFormatPr defaultColWidth="7.25390625" defaultRowHeight="12.75"/>
  <cols>
    <col min="1" max="1" width="13.625" style="10" customWidth="1"/>
    <col min="2" max="4" width="6.625" style="10" customWidth="1"/>
    <col min="5" max="5" width="1.625" style="10" customWidth="1"/>
    <col min="6" max="6" width="4.125" style="10" customWidth="1"/>
    <col min="7" max="7" width="2.625" style="10" customWidth="1"/>
    <col min="8" max="8" width="4.625" style="10" customWidth="1"/>
    <col min="9" max="11" width="6.625" style="10" customWidth="1"/>
    <col min="12" max="12" width="2.00390625" style="10" customWidth="1"/>
    <col min="13" max="13" width="4.125" style="10" customWidth="1"/>
    <col min="14" max="14" width="2.625" style="10" customWidth="1"/>
    <col min="15" max="15" width="4.625" style="10" customWidth="1"/>
    <col min="16" max="18" width="6.625" style="10" customWidth="1"/>
    <col min="19" max="19" width="1.625" style="10" customWidth="1"/>
    <col min="20" max="20" width="4.125" style="10" customWidth="1"/>
    <col min="21" max="21" width="2.625" style="10" customWidth="1"/>
    <col min="22" max="22" width="4.625" style="10" customWidth="1"/>
    <col min="23" max="16384" width="7.25390625" style="10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9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11"/>
      <c r="B6" s="11"/>
      <c r="C6" s="11"/>
    </row>
    <row r="11" ht="13.5" thickBot="1"/>
    <row r="12" spans="1:22" ht="12.75" customHeight="1">
      <c r="A12" s="12" t="s">
        <v>20</v>
      </c>
      <c r="B12" s="13"/>
      <c r="C12" s="14"/>
      <c r="D12" s="15" t="s">
        <v>2</v>
      </c>
      <c r="E12" s="16"/>
      <c r="F12" s="17"/>
      <c r="G12" s="18"/>
      <c r="H12" s="19"/>
      <c r="I12" s="16"/>
      <c r="J12" s="20"/>
      <c r="K12" s="21" t="s">
        <v>3</v>
      </c>
      <c r="L12" s="16"/>
      <c r="M12" s="17"/>
      <c r="N12" s="18"/>
      <c r="O12" s="19"/>
      <c r="P12" s="16"/>
      <c r="Q12" s="20"/>
      <c r="R12" s="21" t="s">
        <v>4</v>
      </c>
      <c r="S12" s="16"/>
      <c r="T12" s="17"/>
      <c r="U12" s="18"/>
      <c r="V12" s="22"/>
    </row>
    <row r="13" spans="1:22" ht="12.75" customHeight="1">
      <c r="A13" s="23" t="s">
        <v>5</v>
      </c>
      <c r="B13" s="39" t="s">
        <v>6</v>
      </c>
      <c r="C13" s="39" t="s">
        <v>7</v>
      </c>
      <c r="D13" s="39" t="s">
        <v>8</v>
      </c>
      <c r="E13" s="43"/>
      <c r="F13" s="39">
        <v>95</v>
      </c>
      <c r="G13" s="39" t="s">
        <v>9</v>
      </c>
      <c r="H13" s="39" t="s">
        <v>10</v>
      </c>
      <c r="I13" s="44" t="s">
        <v>6</v>
      </c>
      <c r="J13" s="40" t="s">
        <v>7</v>
      </c>
      <c r="K13" s="40" t="s">
        <v>8</v>
      </c>
      <c r="L13" s="45"/>
      <c r="M13" s="40" t="s">
        <v>11</v>
      </c>
      <c r="N13" s="40" t="s">
        <v>9</v>
      </c>
      <c r="O13" s="40" t="s">
        <v>10</v>
      </c>
      <c r="P13" s="44" t="s">
        <v>6</v>
      </c>
      <c r="Q13" s="40" t="s">
        <v>7</v>
      </c>
      <c r="R13" s="40" t="s">
        <v>8</v>
      </c>
      <c r="S13" s="45"/>
      <c r="T13" s="40" t="s">
        <v>12</v>
      </c>
      <c r="U13" s="40" t="s">
        <v>9</v>
      </c>
      <c r="V13" s="46" t="s">
        <v>10</v>
      </c>
    </row>
    <row r="14" spans="1:22" ht="12.75">
      <c r="A14" s="24" t="s">
        <v>13</v>
      </c>
      <c r="B14" s="47">
        <v>7</v>
      </c>
      <c r="C14" s="56">
        <v>8.5</v>
      </c>
      <c r="D14" s="50">
        <v>83</v>
      </c>
      <c r="E14" s="25" t="str">
        <f aca="true" t="shared" si="0" ref="E14:E20">IF(AND(OR(AND(F14&gt;100,F14&lt;&gt;0),H14&lt;100),H14&lt;&gt;0),"*"," ")</f>
        <v> </v>
      </c>
      <c r="F14" s="50">
        <f aca="true" t="shared" si="1" ref="F14:F21">IF(B14&lt;5," ",((B14*(1-1/(9*B14)-1.96/3*((1/B14)^(1/2)))^3)/C14)*100)</f>
        <v>32.992692947981396</v>
      </c>
      <c r="G14" s="50" t="str">
        <f aca="true" t="shared" si="2" ref="G14:G21">IF(B14&lt;5,"NC","--")</f>
        <v>--</v>
      </c>
      <c r="H14" s="50">
        <f aca="true" t="shared" si="3" ref="H14:H21">IF(B14&lt;5," ",(((B14+1)*(1-1/(9*(B14+1))+(1.96/3)*(1/(B14+1))^(1/2))^3)/C14)*100)</f>
        <v>169.68721715633131</v>
      </c>
      <c r="I14" s="47">
        <v>5</v>
      </c>
      <c r="J14" s="56">
        <v>5.8</v>
      </c>
      <c r="K14" s="50">
        <f>IF(I14&lt;5,"      NC",(I14*100)/J14)</f>
        <v>86.20689655172414</v>
      </c>
      <c r="L14" s="25" t="str">
        <f>IF(AND(OR(AND(M14&gt;100,M14&lt;&gt;0),O14&lt;100),O14&lt;&gt;0),"*"," ")</f>
        <v> </v>
      </c>
      <c r="M14" s="50">
        <f aca="true" t="shared" si="4" ref="M14:M21">IF(I14&lt;5," ",((I14*(1-1/(9*I14)-1.96/3*((1/I14)^(1/2)))^3)/J14)*100)</f>
        <v>27.781204505421965</v>
      </c>
      <c r="N14" s="50" t="str">
        <f aca="true" t="shared" si="5" ref="N14:N21">IF(I14&lt;5,"NC","--")</f>
        <v>--</v>
      </c>
      <c r="O14" s="50">
        <v>202</v>
      </c>
      <c r="P14" s="47">
        <v>2</v>
      </c>
      <c r="Q14" s="56">
        <v>2.7</v>
      </c>
      <c r="R14" s="50" t="s">
        <v>22</v>
      </c>
      <c r="S14" s="25"/>
      <c r="T14" s="50" t="str">
        <f aca="true" t="shared" si="6" ref="T14:T21">IF(P14&lt;5," ",((P14*(1-1/(9*P14)-1.96/3*((1/P14)^(1/2)))^3)/Q14)*100)</f>
        <v> </v>
      </c>
      <c r="U14" s="50" t="str">
        <f aca="true" t="shared" si="7" ref="U14:U21">IF(P14&lt;5,"NC","--")</f>
        <v>NC</v>
      </c>
      <c r="V14" s="59" t="str">
        <f aca="true" t="shared" si="8" ref="V14:V21">IF(P14&lt;5," ",(((P14+1)*(1-1/(9*(P14+1))+(1.96/3)*(1/(P14+1))^(1/2))^3)/Q14)*100)</f>
        <v> </v>
      </c>
    </row>
    <row r="15" spans="1:22" ht="12.75" customHeight="1">
      <c r="A15" s="26" t="s">
        <v>14</v>
      </c>
      <c r="B15" s="48">
        <v>6</v>
      </c>
      <c r="C15" s="57">
        <v>3.2</v>
      </c>
      <c r="D15" s="41">
        <f aca="true" t="shared" si="9" ref="D15:D20">IF(B15&lt;5,"      NC",(B15*100)/C15)</f>
        <v>187.5</v>
      </c>
      <c r="E15" s="27" t="str">
        <f t="shared" si="0"/>
        <v> </v>
      </c>
      <c r="F15" s="41">
        <v>69</v>
      </c>
      <c r="G15" s="41" t="str">
        <f t="shared" si="2"/>
        <v>--</v>
      </c>
      <c r="H15" s="41">
        <v>409</v>
      </c>
      <c r="I15" s="48">
        <v>3</v>
      </c>
      <c r="J15" s="57">
        <v>1.6</v>
      </c>
      <c r="K15" s="41" t="s">
        <v>22</v>
      </c>
      <c r="L15" s="27"/>
      <c r="M15" s="41" t="str">
        <f t="shared" si="4"/>
        <v> </v>
      </c>
      <c r="N15" s="41" t="str">
        <f t="shared" si="5"/>
        <v>NC</v>
      </c>
      <c r="O15" s="41" t="str">
        <f aca="true" t="shared" si="10" ref="O15:O21">IF(I15&lt;5," ",(((I15+1)*(1-1/(9*(I15+1))+(1.96/3)*(1/(I15+1))^(1/2))^3)/J15)*100)</f>
        <v> </v>
      </c>
      <c r="P15" s="48">
        <v>3</v>
      </c>
      <c r="Q15" s="57">
        <v>1.6</v>
      </c>
      <c r="R15" s="41" t="s">
        <v>22</v>
      </c>
      <c r="S15" s="27"/>
      <c r="T15" s="41" t="str">
        <f t="shared" si="6"/>
        <v> </v>
      </c>
      <c r="U15" s="41" t="str">
        <f t="shared" si="7"/>
        <v>NC</v>
      </c>
      <c r="V15" s="60" t="str">
        <f t="shared" si="8"/>
        <v> </v>
      </c>
    </row>
    <row r="16" spans="1:22" ht="12.75">
      <c r="A16" s="26" t="s">
        <v>23</v>
      </c>
      <c r="B16" s="48">
        <v>2</v>
      </c>
      <c r="C16" s="57">
        <v>4.8</v>
      </c>
      <c r="D16" s="41" t="s">
        <v>22</v>
      </c>
      <c r="E16" s="27"/>
      <c r="F16" s="41" t="str">
        <f>IF(B16&lt;5," ",((B16*(1-1/(9*B16)-1.96/3*((1/B16)^(1/2)))^3)/C16)*100)</f>
        <v> </v>
      </c>
      <c r="G16" s="41" t="str">
        <f>IF(B16&lt;5,"NC","--")</f>
        <v>NC</v>
      </c>
      <c r="H16" s="41" t="str">
        <f>IF(B16&lt;5," ",(((B16+1)*(1-1/(9*(B16+1))+(1.96/3)*(1/(B16+1))^(1/2))^3)/C16)*100)</f>
        <v> </v>
      </c>
      <c r="I16" s="48">
        <v>2</v>
      </c>
      <c r="J16" s="57">
        <v>2.7</v>
      </c>
      <c r="K16" s="41" t="s">
        <v>22</v>
      </c>
      <c r="L16" s="27"/>
      <c r="M16" s="41" t="str">
        <f>IF(I16&lt;5," ",((I16*(1-1/(9*I16)-1.96/3*((1/I16)^(1/2)))^3)/J16)*100)</f>
        <v> </v>
      </c>
      <c r="N16" s="41" t="str">
        <f>IF(I16&lt;5,"NC","--")</f>
        <v>NC</v>
      </c>
      <c r="O16" s="41" t="str">
        <f>IF(I16&lt;5," ",(((I16+1)*(1-1/(9*(I16+1))+(1.96/3)*(1/(I16+1))^(1/2))^3)/J16)*100)</f>
        <v> </v>
      </c>
      <c r="P16" s="48">
        <v>0</v>
      </c>
      <c r="Q16" s="57">
        <v>2.1</v>
      </c>
      <c r="R16" s="41" t="s">
        <v>22</v>
      </c>
      <c r="S16" s="27"/>
      <c r="T16" s="41" t="str">
        <f>IF(P16&lt;5," ",((P16*(1-1/(9*P16)-1.96/3*((1/P16)^(1/2)))^3)/Q16)*100)</f>
        <v> </v>
      </c>
      <c r="U16" s="41" t="str">
        <f>IF(P16&lt;5,"NC","--")</f>
        <v>NC</v>
      </c>
      <c r="V16" s="60" t="str">
        <f>IF(P16&lt;5," ",(((P16+1)*(1-1/(9*(P16+1))+(1.96/3)*(1/(P16+1))^(1/2))^3)/Q16)*100)</f>
        <v> </v>
      </c>
    </row>
    <row r="17" spans="1:22" ht="12.75" customHeight="1">
      <c r="A17" s="26" t="s">
        <v>18</v>
      </c>
      <c r="B17" s="48">
        <v>3</v>
      </c>
      <c r="C17" s="57">
        <v>4.2</v>
      </c>
      <c r="D17" s="41" t="s">
        <v>22</v>
      </c>
      <c r="E17" s="27"/>
      <c r="F17" s="41" t="str">
        <f t="shared" si="1"/>
        <v> </v>
      </c>
      <c r="G17" s="41" t="str">
        <f t="shared" si="2"/>
        <v>NC</v>
      </c>
      <c r="H17" s="41" t="str">
        <f t="shared" si="3"/>
        <v> </v>
      </c>
      <c r="I17" s="48">
        <v>3</v>
      </c>
      <c r="J17" s="57">
        <v>2.2</v>
      </c>
      <c r="K17" s="41" t="s">
        <v>22</v>
      </c>
      <c r="L17" s="27"/>
      <c r="M17" s="41" t="str">
        <f t="shared" si="4"/>
        <v> </v>
      </c>
      <c r="N17" s="41" t="str">
        <f t="shared" si="5"/>
        <v>NC</v>
      </c>
      <c r="O17" s="41" t="str">
        <f t="shared" si="10"/>
        <v> </v>
      </c>
      <c r="P17" s="48">
        <v>0</v>
      </c>
      <c r="Q17" s="57">
        <v>2</v>
      </c>
      <c r="R17" s="41" t="s">
        <v>22</v>
      </c>
      <c r="S17" s="27"/>
      <c r="T17" s="41" t="str">
        <f>IF(P17&lt;5," ",((P17*(1-1/(9*P17)-1.96/3*((1/P17)^(1/2)))^3)/Q17)*100)</f>
        <v> </v>
      </c>
      <c r="U17" s="41" t="str">
        <f>IF(P17&lt;5,"NC","--")</f>
        <v>NC</v>
      </c>
      <c r="V17" s="60" t="str">
        <f>IF(P17&lt;5," ",(((P17+1)*(1-1/(9*(P17+1))+(1.96/3)*(1/(P17+1))^(1/2))^3)/Q17)*100)</f>
        <v> </v>
      </c>
    </row>
    <row r="18" spans="1:22" ht="12.75">
      <c r="A18" s="26" t="s">
        <v>15</v>
      </c>
      <c r="B18" s="48">
        <v>0</v>
      </c>
      <c r="C18" s="57">
        <v>1</v>
      </c>
      <c r="D18" s="41" t="s">
        <v>22</v>
      </c>
      <c r="E18" s="27"/>
      <c r="F18" s="41" t="str">
        <f t="shared" si="1"/>
        <v> </v>
      </c>
      <c r="G18" s="41" t="str">
        <f t="shared" si="2"/>
        <v>NC</v>
      </c>
      <c r="H18" s="41" t="str">
        <f t="shared" si="3"/>
        <v> </v>
      </c>
      <c r="I18" s="48">
        <v>0</v>
      </c>
      <c r="J18" s="57">
        <v>0.7</v>
      </c>
      <c r="K18" s="41" t="s">
        <v>22</v>
      </c>
      <c r="L18" s="27"/>
      <c r="M18" s="41" t="str">
        <f t="shared" si="4"/>
        <v> </v>
      </c>
      <c r="N18" s="41" t="str">
        <f t="shared" si="5"/>
        <v>NC</v>
      </c>
      <c r="O18" s="41" t="str">
        <f t="shared" si="10"/>
        <v> </v>
      </c>
      <c r="P18" s="48">
        <v>0</v>
      </c>
      <c r="Q18" s="57">
        <v>0.3</v>
      </c>
      <c r="R18" s="41" t="s">
        <v>22</v>
      </c>
      <c r="S18" s="27"/>
      <c r="T18" s="41" t="str">
        <f t="shared" si="6"/>
        <v> </v>
      </c>
      <c r="U18" s="41" t="str">
        <f t="shared" si="7"/>
        <v>NC</v>
      </c>
      <c r="V18" s="60" t="str">
        <f t="shared" si="8"/>
        <v> </v>
      </c>
    </row>
    <row r="19" spans="1:22" ht="12.75">
      <c r="A19" s="26" t="s">
        <v>16</v>
      </c>
      <c r="B19" s="48">
        <v>46</v>
      </c>
      <c r="C19" s="57">
        <v>31.6</v>
      </c>
      <c r="D19" s="41">
        <f t="shared" si="9"/>
        <v>145.56962025316454</v>
      </c>
      <c r="E19" s="27" t="str">
        <f t="shared" si="0"/>
        <v>*</v>
      </c>
      <c r="F19" s="41">
        <f t="shared" si="1"/>
        <v>106.5650913808133</v>
      </c>
      <c r="G19" s="41" t="str">
        <f t="shared" si="2"/>
        <v>--</v>
      </c>
      <c r="H19" s="41">
        <f t="shared" si="3"/>
        <v>194.17488468633005</v>
      </c>
      <c r="I19" s="48">
        <v>28</v>
      </c>
      <c r="J19" s="57">
        <v>18</v>
      </c>
      <c r="K19" s="41">
        <v>155</v>
      </c>
      <c r="L19" s="27" t="str">
        <f>IF(AND(OR(AND(M19&gt;100,M19&lt;&gt;0),O19&lt;100),O19&lt;&gt;0),"*"," ")</f>
        <v>*</v>
      </c>
      <c r="M19" s="41">
        <f t="shared" si="4"/>
        <v>103.34189737534429</v>
      </c>
      <c r="N19" s="41" t="str">
        <f t="shared" si="5"/>
        <v>--</v>
      </c>
      <c r="O19" s="41">
        <v>224</v>
      </c>
      <c r="P19" s="48">
        <v>18</v>
      </c>
      <c r="Q19" s="57">
        <v>13.6</v>
      </c>
      <c r="R19" s="41">
        <v>133</v>
      </c>
      <c r="S19" s="27" t="str">
        <f>IF(AND(OR(AND(T19&gt;100,T19&lt;&gt;0),V19&lt;100),V19&lt;&gt;0),"*"," ")</f>
        <v> </v>
      </c>
      <c r="T19" s="41">
        <v>79</v>
      </c>
      <c r="U19" s="41" t="str">
        <f t="shared" si="7"/>
        <v>--</v>
      </c>
      <c r="V19" s="60">
        <v>210</v>
      </c>
    </row>
    <row r="20" spans="1:22" ht="12.75">
      <c r="A20" s="26" t="s">
        <v>19</v>
      </c>
      <c r="B20" s="48">
        <v>10</v>
      </c>
      <c r="C20" s="57">
        <v>7.6</v>
      </c>
      <c r="D20" s="41">
        <f t="shared" si="9"/>
        <v>131.57894736842107</v>
      </c>
      <c r="E20" s="27" t="str">
        <f t="shared" si="0"/>
        <v> </v>
      </c>
      <c r="F20" s="41">
        <f t="shared" si="1"/>
        <v>62.9918449412316</v>
      </c>
      <c r="G20" s="41" t="str">
        <f t="shared" si="2"/>
        <v>--</v>
      </c>
      <c r="H20" s="41">
        <v>244</v>
      </c>
      <c r="I20" s="48">
        <v>4</v>
      </c>
      <c r="J20" s="57">
        <v>3.6</v>
      </c>
      <c r="K20" s="41" t="s">
        <v>22</v>
      </c>
      <c r="L20" s="27"/>
      <c r="M20" s="41" t="str">
        <f t="shared" si="4"/>
        <v> </v>
      </c>
      <c r="N20" s="41" t="str">
        <f t="shared" si="5"/>
        <v>NC</v>
      </c>
      <c r="O20" s="41" t="str">
        <f t="shared" si="10"/>
        <v> </v>
      </c>
      <c r="P20" s="48">
        <v>6</v>
      </c>
      <c r="Q20" s="57">
        <v>4</v>
      </c>
      <c r="R20" s="41">
        <f>IF(P20&lt;5,"      NC",(P20*100)/Q20)</f>
        <v>150</v>
      </c>
      <c r="S20" s="27" t="str">
        <f>IF(AND(OR(AND(T20&gt;100,T20&lt;&gt;0),V20&lt;100),V20&lt;&gt;0),"*"," ")</f>
        <v> </v>
      </c>
      <c r="T20" s="41">
        <f t="shared" si="6"/>
        <v>54.77351851709202</v>
      </c>
      <c r="U20" s="41" t="str">
        <f t="shared" si="7"/>
        <v>--</v>
      </c>
      <c r="V20" s="60">
        <f t="shared" si="8"/>
        <v>326.497381716944</v>
      </c>
    </row>
    <row r="21" spans="1:22" ht="13.5" thickBot="1">
      <c r="A21" s="28" t="s">
        <v>17</v>
      </c>
      <c r="B21" s="49">
        <v>3</v>
      </c>
      <c r="C21" s="58">
        <v>4.7</v>
      </c>
      <c r="D21" s="42" t="s">
        <v>22</v>
      </c>
      <c r="E21" s="29"/>
      <c r="F21" s="42" t="str">
        <f t="shared" si="1"/>
        <v> </v>
      </c>
      <c r="G21" s="42" t="str">
        <f t="shared" si="2"/>
        <v>NC</v>
      </c>
      <c r="H21" s="42" t="str">
        <f t="shared" si="3"/>
        <v> </v>
      </c>
      <c r="I21" s="49">
        <v>1</v>
      </c>
      <c r="J21" s="58">
        <v>2</v>
      </c>
      <c r="K21" s="42" t="s">
        <v>22</v>
      </c>
      <c r="L21" s="29"/>
      <c r="M21" s="42" t="str">
        <f t="shared" si="4"/>
        <v> </v>
      </c>
      <c r="N21" s="42" t="str">
        <f t="shared" si="5"/>
        <v>NC</v>
      </c>
      <c r="O21" s="42" t="str">
        <f t="shared" si="10"/>
        <v> </v>
      </c>
      <c r="P21" s="49">
        <v>2</v>
      </c>
      <c r="Q21" s="58">
        <v>2.7</v>
      </c>
      <c r="R21" s="42" t="s">
        <v>22</v>
      </c>
      <c r="S21" s="29"/>
      <c r="T21" s="42" t="str">
        <f t="shared" si="6"/>
        <v> </v>
      </c>
      <c r="U21" s="42" t="str">
        <f t="shared" si="7"/>
        <v>NC</v>
      </c>
      <c r="V21" s="61" t="str">
        <f t="shared" si="8"/>
        <v> </v>
      </c>
    </row>
    <row r="29" spans="2:22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22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2:22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2:22" ht="12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2:22" ht="12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2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2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45" ht="13.5" thickBot="1"/>
    <row r="46" spans="1:22" ht="12.75">
      <c r="A46" s="12" t="s">
        <v>21</v>
      </c>
      <c r="B46" s="13"/>
      <c r="C46" s="14"/>
      <c r="D46" s="15" t="s">
        <v>2</v>
      </c>
      <c r="E46" s="16"/>
      <c r="F46" s="17"/>
      <c r="G46" s="18"/>
      <c r="H46" s="19"/>
      <c r="I46" s="16"/>
      <c r="J46" s="20"/>
      <c r="K46" s="21" t="s">
        <v>3</v>
      </c>
      <c r="L46" s="16"/>
      <c r="M46" s="17"/>
      <c r="N46" s="18"/>
      <c r="O46" s="19"/>
      <c r="P46" s="16"/>
      <c r="Q46" s="20"/>
      <c r="R46" s="21" t="s">
        <v>4</v>
      </c>
      <c r="S46" s="16"/>
      <c r="T46" s="17"/>
      <c r="U46" s="18"/>
      <c r="V46" s="22"/>
    </row>
    <row r="47" spans="1:22" ht="12.75">
      <c r="A47" s="23" t="s">
        <v>5</v>
      </c>
      <c r="B47" s="39" t="s">
        <v>6</v>
      </c>
      <c r="C47" s="39" t="s">
        <v>7</v>
      </c>
      <c r="D47" s="39" t="s">
        <v>8</v>
      </c>
      <c r="E47" s="43"/>
      <c r="F47" s="39">
        <v>95</v>
      </c>
      <c r="G47" s="39" t="s">
        <v>9</v>
      </c>
      <c r="H47" s="39" t="s">
        <v>10</v>
      </c>
      <c r="I47" s="44" t="s">
        <v>6</v>
      </c>
      <c r="J47" s="40" t="s">
        <v>7</v>
      </c>
      <c r="K47" s="40" t="s">
        <v>8</v>
      </c>
      <c r="L47" s="45"/>
      <c r="M47" s="40" t="s">
        <v>11</v>
      </c>
      <c r="N47" s="40" t="s">
        <v>9</v>
      </c>
      <c r="O47" s="40" t="s">
        <v>10</v>
      </c>
      <c r="P47" s="44" t="s">
        <v>6</v>
      </c>
      <c r="Q47" s="40" t="s">
        <v>7</v>
      </c>
      <c r="R47" s="40" t="s">
        <v>8</v>
      </c>
      <c r="S47" s="45"/>
      <c r="T47" s="40" t="s">
        <v>12</v>
      </c>
      <c r="U47" s="40" t="s">
        <v>9</v>
      </c>
      <c r="V47" s="46" t="s">
        <v>10</v>
      </c>
    </row>
    <row r="48" spans="1:22" ht="12.75">
      <c r="A48" s="24" t="s">
        <v>13</v>
      </c>
      <c r="B48" s="47">
        <v>2</v>
      </c>
      <c r="C48" s="56">
        <v>2.9</v>
      </c>
      <c r="D48" s="50" t="s">
        <v>22</v>
      </c>
      <c r="E48" s="25"/>
      <c r="F48" s="50" t="str">
        <f aca="true" t="shared" si="11" ref="F48:F55">IF(B48&lt;5," ",((B48*(1-1/(9*B48)-1.96/3*((1/B48)^(1/2)))^3)/C48)*100)</f>
        <v> </v>
      </c>
      <c r="G48" s="50" t="str">
        <f aca="true" t="shared" si="12" ref="G48:G55">IF(B48&lt;5,"NC","--")</f>
        <v>NC</v>
      </c>
      <c r="H48" s="50" t="str">
        <f aca="true" t="shared" si="13" ref="H48:H55">IF(B48&lt;5," ",(((B48+1)*(1-1/(9*(B48+1))+(1.96/3)*(1/(B48+1))^(1/2))^3)/C48)*100)</f>
        <v> </v>
      </c>
      <c r="I48" s="47">
        <v>1</v>
      </c>
      <c r="J48" s="56">
        <v>2</v>
      </c>
      <c r="K48" s="50" t="s">
        <v>22</v>
      </c>
      <c r="L48" s="25"/>
      <c r="M48" s="50" t="str">
        <f aca="true" t="shared" si="14" ref="M48:M55">IF(I48&lt;5," ",((I48*(1-1/(9*I48)-1.96/3*((1/I48)^(1/2)))^3)/J48)*100)</f>
        <v> </v>
      </c>
      <c r="N48" s="50" t="str">
        <f aca="true" t="shared" si="15" ref="N48:N55">IF(I48&lt;5,"NC","--")</f>
        <v>NC</v>
      </c>
      <c r="O48" s="50" t="str">
        <f aca="true" t="shared" si="16" ref="O48:O55">IF(I48&lt;5," ",(((I48+1)*(1-1/(9*(I48+1))+(1.96/3)*(1/(I48+1))^(1/2))^3)/J48)*100)</f>
        <v> </v>
      </c>
      <c r="P48" s="47">
        <v>1</v>
      </c>
      <c r="Q48" s="56">
        <v>0.9</v>
      </c>
      <c r="R48" s="50" t="s">
        <v>22</v>
      </c>
      <c r="S48" s="25"/>
      <c r="T48" s="50" t="str">
        <f aca="true" t="shared" si="17" ref="T48:T55">IF(P48&lt;5," ",((P48*(1-1/(9*P48)-1.96/3*((1/P48)^(1/2)))^3)/Q48)*100)</f>
        <v> </v>
      </c>
      <c r="U48" s="50" t="str">
        <f aca="true" t="shared" si="18" ref="U48:U55">IF(P48&lt;5,"NC","--")</f>
        <v>NC</v>
      </c>
      <c r="V48" s="59" t="str">
        <f aca="true" t="shared" si="19" ref="V48:V55">IF(P48&lt;5," ",(((P48+1)*(1-1/(9*(P48+1))+(1.96/3)*(1/(P48+1))^(1/2))^3)/Q48)*100)</f>
        <v> </v>
      </c>
    </row>
    <row r="49" spans="1:22" ht="12.75">
      <c r="A49" s="26" t="s">
        <v>14</v>
      </c>
      <c r="B49" s="48">
        <v>1</v>
      </c>
      <c r="C49" s="57">
        <v>1</v>
      </c>
      <c r="D49" s="41" t="s">
        <v>22</v>
      </c>
      <c r="E49" s="27"/>
      <c r="F49" s="41" t="str">
        <f t="shared" si="11"/>
        <v> </v>
      </c>
      <c r="G49" s="41" t="str">
        <f t="shared" si="12"/>
        <v>NC</v>
      </c>
      <c r="H49" s="41" t="str">
        <f t="shared" si="13"/>
        <v> </v>
      </c>
      <c r="I49" s="48">
        <v>1</v>
      </c>
      <c r="J49" s="57">
        <v>0.5</v>
      </c>
      <c r="K49" s="41" t="s">
        <v>22</v>
      </c>
      <c r="L49" s="27"/>
      <c r="M49" s="41" t="str">
        <f t="shared" si="14"/>
        <v> </v>
      </c>
      <c r="N49" s="41" t="str">
        <f t="shared" si="15"/>
        <v>NC</v>
      </c>
      <c r="O49" s="41" t="str">
        <f t="shared" si="16"/>
        <v> </v>
      </c>
      <c r="P49" s="48">
        <v>0</v>
      </c>
      <c r="Q49" s="57">
        <v>0.5</v>
      </c>
      <c r="R49" s="41" t="s">
        <v>22</v>
      </c>
      <c r="S49" s="27"/>
      <c r="T49" s="41" t="str">
        <f t="shared" si="17"/>
        <v> </v>
      </c>
      <c r="U49" s="41" t="str">
        <f t="shared" si="18"/>
        <v>NC</v>
      </c>
      <c r="V49" s="60" t="str">
        <f t="shared" si="19"/>
        <v> </v>
      </c>
    </row>
    <row r="50" spans="1:22" ht="12.75">
      <c r="A50" s="26" t="s">
        <v>23</v>
      </c>
      <c r="B50" s="48">
        <v>1</v>
      </c>
      <c r="C50" s="57">
        <v>1.3</v>
      </c>
      <c r="D50" s="41" t="s">
        <v>22</v>
      </c>
      <c r="E50" s="27"/>
      <c r="F50" s="41" t="str">
        <f>IF(B50&lt;5," ",((B50*(1-1/(9*B50)-1.96/3*((1/B50)^(1/2)))^3)/C50)*100)</f>
        <v> </v>
      </c>
      <c r="G50" s="41" t="str">
        <f>IF(B50&lt;5,"NC","--")</f>
        <v>NC</v>
      </c>
      <c r="H50" s="41" t="str">
        <f>IF(B50&lt;5," ",(((B50+1)*(1-1/(9*(B50+1))+(1.96/3)*(1/(B50+1))^(1/2))^3)/C50)*100)</f>
        <v> </v>
      </c>
      <c r="I50" s="48">
        <v>1</v>
      </c>
      <c r="J50" s="57">
        <v>0.7</v>
      </c>
      <c r="K50" s="41" t="s">
        <v>22</v>
      </c>
      <c r="L50" s="27"/>
      <c r="M50" s="41" t="str">
        <f>IF(I50&lt;5," ",((I50*(1-1/(9*I50)-1.96/3*((1/I50)^(1/2)))^3)/J50)*100)</f>
        <v> </v>
      </c>
      <c r="N50" s="41" t="str">
        <f>IF(I50&lt;5,"NC","--")</f>
        <v>NC</v>
      </c>
      <c r="O50" s="41" t="str">
        <f>IF(I50&lt;5," ",(((I50+1)*(1-1/(9*(I50+1))+(1.96/3)*(1/(I50+1))^(1/2))^3)/J50)*100)</f>
        <v> </v>
      </c>
      <c r="P50" s="48">
        <v>0</v>
      </c>
      <c r="Q50" s="57">
        <v>0.6</v>
      </c>
      <c r="R50" s="41" t="s">
        <v>22</v>
      </c>
      <c r="S50" s="27"/>
      <c r="T50" s="41" t="str">
        <f>IF(P50&lt;5," ",((P50*(1-1/(9*P50)-1.96/3*((1/P50)^(1/2)))^3)/Q50)*100)</f>
        <v> </v>
      </c>
      <c r="U50" s="41" t="str">
        <f>IF(P50&lt;5,"NC","--")</f>
        <v>NC</v>
      </c>
      <c r="V50" s="60" t="str">
        <f>IF(P50&lt;5," ",(((P50+1)*(1-1/(9*(P50+1))+(1.96/3)*(1/(P50+1))^(1/2))^3)/Q50)*100)</f>
        <v> </v>
      </c>
    </row>
    <row r="51" spans="1:22" ht="12.75">
      <c r="A51" s="26" t="s">
        <v>18</v>
      </c>
      <c r="B51" s="48">
        <v>2</v>
      </c>
      <c r="C51" s="57">
        <v>1.4</v>
      </c>
      <c r="D51" s="41" t="s">
        <v>22</v>
      </c>
      <c r="E51" s="27"/>
      <c r="F51" s="41"/>
      <c r="G51" s="41" t="s">
        <v>22</v>
      </c>
      <c r="H51" s="41"/>
      <c r="I51" s="48">
        <v>2</v>
      </c>
      <c r="J51" s="57">
        <v>0.7</v>
      </c>
      <c r="K51" s="41" t="s">
        <v>22</v>
      </c>
      <c r="L51" s="27"/>
      <c r="M51" s="41"/>
      <c r="N51" s="41" t="s">
        <v>22</v>
      </c>
      <c r="O51" s="41"/>
      <c r="P51" s="48">
        <v>0</v>
      </c>
      <c r="Q51" s="57">
        <v>0.7</v>
      </c>
      <c r="R51" s="41" t="s">
        <v>22</v>
      </c>
      <c r="S51" s="27"/>
      <c r="T51" s="41"/>
      <c r="U51" s="41" t="s">
        <v>22</v>
      </c>
      <c r="V51" s="60"/>
    </row>
    <row r="52" spans="1:22" ht="12.75">
      <c r="A52" s="26" t="s">
        <v>15</v>
      </c>
      <c r="B52" s="48">
        <v>0</v>
      </c>
      <c r="C52" s="57">
        <v>0.3</v>
      </c>
      <c r="D52" s="41" t="s">
        <v>22</v>
      </c>
      <c r="E52" s="27"/>
      <c r="F52" s="41" t="str">
        <f t="shared" si="11"/>
        <v> </v>
      </c>
      <c r="G52" s="41" t="str">
        <f t="shared" si="12"/>
        <v>NC</v>
      </c>
      <c r="H52" s="41" t="str">
        <f t="shared" si="13"/>
        <v> </v>
      </c>
      <c r="I52" s="48">
        <v>0</v>
      </c>
      <c r="J52" s="57">
        <v>0.2</v>
      </c>
      <c r="K52" s="41" t="s">
        <v>22</v>
      </c>
      <c r="L52" s="27"/>
      <c r="M52" s="41" t="str">
        <f t="shared" si="14"/>
        <v> </v>
      </c>
      <c r="N52" s="41" t="str">
        <f t="shared" si="15"/>
        <v>NC</v>
      </c>
      <c r="O52" s="41" t="str">
        <f t="shared" si="16"/>
        <v> </v>
      </c>
      <c r="P52" s="48">
        <v>0</v>
      </c>
      <c r="Q52" s="57">
        <v>0.1</v>
      </c>
      <c r="R52" s="41" t="s">
        <v>22</v>
      </c>
      <c r="S52" s="27"/>
      <c r="T52" s="41" t="str">
        <f t="shared" si="17"/>
        <v> </v>
      </c>
      <c r="U52" s="41" t="str">
        <f t="shared" si="18"/>
        <v>NC</v>
      </c>
      <c r="V52" s="60" t="str">
        <f t="shared" si="19"/>
        <v> </v>
      </c>
    </row>
    <row r="53" spans="1:22" ht="12.75">
      <c r="A53" s="26" t="s">
        <v>16</v>
      </c>
      <c r="B53" s="48">
        <v>21</v>
      </c>
      <c r="C53" s="57">
        <v>9.8</v>
      </c>
      <c r="D53" s="41">
        <v>215</v>
      </c>
      <c r="E53" s="27" t="str">
        <f>IF(AND(OR(AND(F53&gt;100,F53&lt;&gt;0),H53&lt;100),H53&lt;&gt;0),"*"," ")</f>
        <v>*</v>
      </c>
      <c r="F53" s="41">
        <f t="shared" si="11"/>
        <v>132.5946598188894</v>
      </c>
      <c r="G53" s="41" t="str">
        <f t="shared" si="12"/>
        <v>--</v>
      </c>
      <c r="H53" s="41">
        <v>329</v>
      </c>
      <c r="I53" s="48">
        <v>13</v>
      </c>
      <c r="J53" s="57">
        <v>6</v>
      </c>
      <c r="K53" s="41">
        <f>IF(I53&lt;5,"      NC",(I53*100)/J53)</f>
        <v>216.66666666666666</v>
      </c>
      <c r="L53" s="27" t="str">
        <f>IF(AND(OR(AND(M53&gt;100,M53&lt;&gt;0),O53&lt;100),O53&lt;&gt;0),"*"," ")</f>
        <v>*</v>
      </c>
      <c r="M53" s="41">
        <v>116</v>
      </c>
      <c r="N53" s="41" t="str">
        <f t="shared" si="15"/>
        <v>--</v>
      </c>
      <c r="O53" s="41">
        <v>372</v>
      </c>
      <c r="P53" s="48">
        <v>8</v>
      </c>
      <c r="Q53" s="57">
        <v>3.8</v>
      </c>
      <c r="R53" s="41">
        <v>212</v>
      </c>
      <c r="S53" s="27" t="str">
        <f>IF(AND(OR(AND(T53&gt;100,T53&lt;&gt;0),V53&lt;100),V53&lt;&gt;0),"*"," ")</f>
        <v> </v>
      </c>
      <c r="T53" s="41">
        <f t="shared" si="17"/>
        <v>90.64822535946617</v>
      </c>
      <c r="U53" s="41" t="str">
        <f t="shared" si="18"/>
        <v>--</v>
      </c>
      <c r="V53" s="60">
        <v>417</v>
      </c>
    </row>
    <row r="54" spans="1:22" ht="12.75">
      <c r="A54" s="26" t="s">
        <v>19</v>
      </c>
      <c r="B54" s="48">
        <v>1</v>
      </c>
      <c r="C54" s="57">
        <v>2.1</v>
      </c>
      <c r="D54" s="41" t="s">
        <v>22</v>
      </c>
      <c r="E54" s="27"/>
      <c r="F54" s="41" t="str">
        <f t="shared" si="11"/>
        <v> </v>
      </c>
      <c r="G54" s="41" t="str">
        <f t="shared" si="12"/>
        <v>NC</v>
      </c>
      <c r="H54" s="41" t="str">
        <f t="shared" si="13"/>
        <v> </v>
      </c>
      <c r="I54" s="48">
        <v>0</v>
      </c>
      <c r="J54" s="57">
        <v>1</v>
      </c>
      <c r="K54" s="41" t="s">
        <v>22</v>
      </c>
      <c r="L54" s="27"/>
      <c r="M54" s="41" t="str">
        <f t="shared" si="14"/>
        <v> </v>
      </c>
      <c r="N54" s="41" t="str">
        <f t="shared" si="15"/>
        <v>NC</v>
      </c>
      <c r="O54" s="41" t="str">
        <f t="shared" si="16"/>
        <v> </v>
      </c>
      <c r="P54" s="48">
        <v>1</v>
      </c>
      <c r="Q54" s="57">
        <v>1.1</v>
      </c>
      <c r="R54" s="41" t="s">
        <v>22</v>
      </c>
      <c r="S54" s="27"/>
      <c r="T54" s="41" t="str">
        <f t="shared" si="17"/>
        <v> </v>
      </c>
      <c r="U54" s="41" t="str">
        <f t="shared" si="18"/>
        <v>NC</v>
      </c>
      <c r="V54" s="60" t="str">
        <f t="shared" si="19"/>
        <v> </v>
      </c>
    </row>
    <row r="55" spans="1:22" ht="13.5" thickBot="1">
      <c r="A55" s="28" t="s">
        <v>17</v>
      </c>
      <c r="B55" s="49">
        <v>0</v>
      </c>
      <c r="C55" s="58">
        <v>1.6</v>
      </c>
      <c r="D55" s="42" t="s">
        <v>22</v>
      </c>
      <c r="E55" s="29"/>
      <c r="F55" s="42" t="str">
        <f t="shared" si="11"/>
        <v> </v>
      </c>
      <c r="G55" s="42" t="str">
        <f t="shared" si="12"/>
        <v>NC</v>
      </c>
      <c r="H55" s="42" t="str">
        <f t="shared" si="13"/>
        <v> </v>
      </c>
      <c r="I55" s="49">
        <v>0</v>
      </c>
      <c r="J55" s="58">
        <v>0.7</v>
      </c>
      <c r="K55" s="42" t="s">
        <v>22</v>
      </c>
      <c r="L55" s="29"/>
      <c r="M55" s="42" t="str">
        <f t="shared" si="14"/>
        <v> </v>
      </c>
      <c r="N55" s="42" t="str">
        <f t="shared" si="15"/>
        <v>NC</v>
      </c>
      <c r="O55" s="42" t="str">
        <f t="shared" si="16"/>
        <v> </v>
      </c>
      <c r="P55" s="49">
        <v>0</v>
      </c>
      <c r="Q55" s="58">
        <v>0.9</v>
      </c>
      <c r="R55" s="42" t="s">
        <v>22</v>
      </c>
      <c r="S55" s="29"/>
      <c r="T55" s="42" t="str">
        <f t="shared" si="17"/>
        <v> </v>
      </c>
      <c r="U55" s="42" t="str">
        <f t="shared" si="18"/>
        <v>NC</v>
      </c>
      <c r="V55" s="61" t="str">
        <f t="shared" si="19"/>
        <v> </v>
      </c>
    </row>
    <row r="56" spans="1:22" ht="13.5" thickBot="1">
      <c r="A56" s="51"/>
      <c r="B56" s="52"/>
      <c r="C56" s="53"/>
      <c r="D56" s="54"/>
      <c r="E56" s="55"/>
      <c r="F56" s="52"/>
      <c r="G56" s="52"/>
      <c r="H56" s="52"/>
      <c r="I56" s="52"/>
      <c r="J56" s="53"/>
      <c r="K56" s="54"/>
      <c r="L56" s="55"/>
      <c r="M56" s="52"/>
      <c r="N56" s="52"/>
      <c r="O56" s="52"/>
      <c r="P56" s="52"/>
      <c r="Q56" s="53"/>
      <c r="R56" s="54"/>
      <c r="S56" s="55"/>
      <c r="T56" s="52"/>
      <c r="U56" s="52"/>
      <c r="V56" s="52"/>
    </row>
    <row r="57" spans="1:22" ht="12.75">
      <c r="A57" s="12" t="s">
        <v>1</v>
      </c>
      <c r="B57" s="13"/>
      <c r="C57" s="14"/>
      <c r="D57" s="15" t="s">
        <v>2</v>
      </c>
      <c r="E57" s="16"/>
      <c r="F57" s="17"/>
      <c r="G57" s="18"/>
      <c r="H57" s="19"/>
      <c r="I57" s="16"/>
      <c r="J57" s="20"/>
      <c r="K57" s="21" t="s">
        <v>3</v>
      </c>
      <c r="L57" s="16"/>
      <c r="M57" s="17"/>
      <c r="N57" s="18"/>
      <c r="O57" s="19"/>
      <c r="P57" s="16"/>
      <c r="Q57" s="20"/>
      <c r="R57" s="21" t="s">
        <v>4</v>
      </c>
      <c r="S57" s="16"/>
      <c r="T57" s="17"/>
      <c r="U57" s="18"/>
      <c r="V57" s="22"/>
    </row>
    <row r="58" spans="1:22" ht="12.75">
      <c r="A58" s="23" t="s">
        <v>5</v>
      </c>
      <c r="B58" s="39" t="s">
        <v>6</v>
      </c>
      <c r="C58" s="39" t="s">
        <v>7</v>
      </c>
      <c r="D58" s="39" t="s">
        <v>8</v>
      </c>
      <c r="E58" s="43"/>
      <c r="F58" s="39">
        <v>95</v>
      </c>
      <c r="G58" s="39" t="s">
        <v>9</v>
      </c>
      <c r="H58" s="39" t="s">
        <v>10</v>
      </c>
      <c r="I58" s="44" t="s">
        <v>6</v>
      </c>
      <c r="J58" s="40" t="s">
        <v>7</v>
      </c>
      <c r="K58" s="40" t="s">
        <v>8</v>
      </c>
      <c r="L58" s="45"/>
      <c r="M58" s="40" t="s">
        <v>11</v>
      </c>
      <c r="N58" s="40" t="s">
        <v>9</v>
      </c>
      <c r="O58" s="40" t="s">
        <v>10</v>
      </c>
      <c r="P58" s="44" t="s">
        <v>6</v>
      </c>
      <c r="Q58" s="40" t="s">
        <v>7</v>
      </c>
      <c r="R58" s="40" t="s">
        <v>8</v>
      </c>
      <c r="S58" s="45"/>
      <c r="T58" s="40" t="s">
        <v>12</v>
      </c>
      <c r="U58" s="40" t="s">
        <v>9</v>
      </c>
      <c r="V58" s="46" t="s">
        <v>10</v>
      </c>
    </row>
    <row r="59" spans="1:22" ht="12.75">
      <c r="A59" s="24" t="s">
        <v>13</v>
      </c>
      <c r="B59" s="47">
        <v>5</v>
      </c>
      <c r="C59" s="56">
        <v>5.5</v>
      </c>
      <c r="D59" s="50">
        <v>92</v>
      </c>
      <c r="E59" s="25" t="str">
        <f aca="true" t="shared" si="20" ref="E59:E65">IF(AND(OR(AND(F59&gt;100,F59&lt;&gt;0),H59&lt;100),H59&lt;&gt;0),"*"," ")</f>
        <v> </v>
      </c>
      <c r="F59" s="50">
        <v>30</v>
      </c>
      <c r="G59" s="50" t="str">
        <f aca="true" t="shared" si="21" ref="G59:G66">IF(B59&lt;5,"NC","--")</f>
        <v>--</v>
      </c>
      <c r="H59" s="50">
        <v>214</v>
      </c>
      <c r="I59" s="47">
        <v>4</v>
      </c>
      <c r="J59" s="56">
        <v>3.7</v>
      </c>
      <c r="K59" s="50" t="s">
        <v>22</v>
      </c>
      <c r="L59" s="25"/>
      <c r="M59" s="50" t="str">
        <f aca="true" t="shared" si="22" ref="M59:M66">IF(I59&lt;5," ",((I59*(1-1/(9*I59)-1.96/3*((1/I59)^(1/2)))^3)/J59)*100)</f>
        <v> </v>
      </c>
      <c r="N59" s="50" t="str">
        <f aca="true" t="shared" si="23" ref="N59:N66">IF(I59&lt;5,"NC","--")</f>
        <v>NC</v>
      </c>
      <c r="O59" s="50" t="str">
        <f aca="true" t="shared" si="24" ref="O59:O66">IF(I59&lt;5," ",(((I59+1)*(1-1/(9*(I59+1))+(1.96/3)*(1/(I59+1))^(1/2))^3)/J59)*100)</f>
        <v> </v>
      </c>
      <c r="P59" s="47">
        <v>1</v>
      </c>
      <c r="Q59" s="56">
        <v>1.7</v>
      </c>
      <c r="R59" s="50" t="s">
        <v>22</v>
      </c>
      <c r="S59" s="25"/>
      <c r="T59" s="50" t="str">
        <f aca="true" t="shared" si="25" ref="T59:T66">IF(P59&lt;5," ",((P59*(1-1/(9*P59)-1.96/3*((1/P59)^(1/2)))^3)/Q59)*100)</f>
        <v> </v>
      </c>
      <c r="U59" s="50" t="str">
        <f aca="true" t="shared" si="26" ref="U59:U66">IF(P59&lt;5,"NC","--")</f>
        <v>NC</v>
      </c>
      <c r="V59" s="59" t="str">
        <f aca="true" t="shared" si="27" ref="V59:V66">IF(P59&lt;5," ",(((P59+1)*(1-1/(9*(P59+1))+(1.96/3)*(1/(P59+1))^(1/2))^3)/Q59)*100)</f>
        <v> </v>
      </c>
    </row>
    <row r="60" spans="1:22" ht="12.75">
      <c r="A60" s="26" t="s">
        <v>14</v>
      </c>
      <c r="B60" s="48">
        <v>5</v>
      </c>
      <c r="C60" s="57">
        <v>2.2</v>
      </c>
      <c r="D60" s="41">
        <f aca="true" t="shared" si="28" ref="D60:D65">IF(B60&lt;5,"      NC",(B60*100)/C60)</f>
        <v>227.27272727272725</v>
      </c>
      <c r="E60" s="27" t="str">
        <f t="shared" si="20"/>
        <v> </v>
      </c>
      <c r="F60" s="41">
        <f aca="true" t="shared" si="29" ref="F60:F66">IF(B60&lt;5," ",((B60*(1-1/(9*B60)-1.96/3*((1/B60)^(1/2)))^3)/C60)*100)</f>
        <v>73.24135733247607</v>
      </c>
      <c r="G60" s="41" t="str">
        <f t="shared" si="21"/>
        <v>--</v>
      </c>
      <c r="H60" s="41">
        <f aca="true" t="shared" si="30" ref="H60:H66">IF(B60&lt;5," ",(((B60+1)*(1-1/(9*(B60+1))+(1.96/3)*(1/(B60+1))^(1/2))^3)/C60)*100)</f>
        <v>530.3773440881682</v>
      </c>
      <c r="I60" s="48">
        <v>2</v>
      </c>
      <c r="J60" s="57">
        <v>1.1</v>
      </c>
      <c r="K60" s="41" t="s">
        <v>22</v>
      </c>
      <c r="L60" s="27"/>
      <c r="M60" s="41" t="str">
        <f t="shared" si="22"/>
        <v> </v>
      </c>
      <c r="N60" s="41" t="str">
        <f t="shared" si="23"/>
        <v>NC</v>
      </c>
      <c r="O60" s="41" t="str">
        <f t="shared" si="24"/>
        <v> </v>
      </c>
      <c r="P60" s="48">
        <v>3</v>
      </c>
      <c r="Q60" s="57">
        <v>1.1</v>
      </c>
      <c r="R60" s="41" t="s">
        <v>22</v>
      </c>
      <c r="S60" s="27"/>
      <c r="T60" s="41" t="str">
        <f t="shared" si="25"/>
        <v> </v>
      </c>
      <c r="U60" s="41" t="str">
        <f t="shared" si="26"/>
        <v>NC</v>
      </c>
      <c r="V60" s="60" t="str">
        <f t="shared" si="27"/>
        <v> </v>
      </c>
    </row>
    <row r="61" spans="1:22" ht="12.75">
      <c r="A61" s="26" t="s">
        <v>23</v>
      </c>
      <c r="B61" s="48">
        <v>1</v>
      </c>
      <c r="C61" s="57">
        <v>3.6</v>
      </c>
      <c r="D61" s="41" t="s">
        <v>22</v>
      </c>
      <c r="E61" s="27"/>
      <c r="F61" s="41" t="str">
        <f>IF(B61&lt;5," ",((B61*(1-1/(9*B61)-1.96/3*((1/B61)^(1/2)))^3)/C61)*100)</f>
        <v> </v>
      </c>
      <c r="G61" s="41" t="str">
        <f>IF(B61&lt;5,"NC","--")</f>
        <v>NC</v>
      </c>
      <c r="H61" s="41" t="str">
        <f>IF(B61&lt;5," ",(((B61+1)*(1-1/(9*(B61+1))+(1.96/3)*(1/(B61+1))^(1/2))^3)/C61)*100)</f>
        <v> </v>
      </c>
      <c r="I61" s="48">
        <v>1</v>
      </c>
      <c r="J61" s="57">
        <v>2</v>
      </c>
      <c r="K61" s="41" t="s">
        <v>22</v>
      </c>
      <c r="L61" s="27"/>
      <c r="M61" s="41" t="str">
        <f>IF(I61&lt;5," ",((I61*(1-1/(9*I61)-1.96/3*((1/I61)^(1/2)))^3)/J61)*100)</f>
        <v> </v>
      </c>
      <c r="N61" s="41" t="str">
        <f>IF(I61&lt;5,"NC","--")</f>
        <v>NC</v>
      </c>
      <c r="O61" s="41" t="str">
        <f>IF(I61&lt;5," ",(((I61+1)*(1-1/(9*(I61+1))+(1.96/3)*(1/(I61+1))^(1/2))^3)/J61)*100)</f>
        <v> </v>
      </c>
      <c r="P61" s="48">
        <v>0</v>
      </c>
      <c r="Q61" s="57">
        <v>1.5</v>
      </c>
      <c r="R61" s="41" t="s">
        <v>22</v>
      </c>
      <c r="S61" s="27"/>
      <c r="T61" s="41" t="str">
        <f>IF(P61&lt;5," ",((P61*(1-1/(9*P61)-1.96/3*((1/P61)^(1/2)))^3)/Q61)*100)</f>
        <v> </v>
      </c>
      <c r="U61" s="41" t="str">
        <f>IF(P61&lt;5,"NC","--")</f>
        <v>NC</v>
      </c>
      <c r="V61" s="60" t="str">
        <f>IF(P61&lt;5," ",(((P61+1)*(1-1/(9*(P61+1))+(1.96/3)*(1/(P61+1))^(1/2))^3)/Q61)*100)</f>
        <v> </v>
      </c>
    </row>
    <row r="62" spans="1:22" ht="12.75">
      <c r="A62" s="26" t="s">
        <v>18</v>
      </c>
      <c r="B62" s="48">
        <v>1</v>
      </c>
      <c r="C62" s="57">
        <v>2.7</v>
      </c>
      <c r="D62" s="41" t="s">
        <v>22</v>
      </c>
      <c r="E62" s="27"/>
      <c r="F62" s="41" t="str">
        <f t="shared" si="29"/>
        <v> </v>
      </c>
      <c r="G62" s="41" t="str">
        <f t="shared" si="21"/>
        <v>NC</v>
      </c>
      <c r="H62" s="41" t="str">
        <f t="shared" si="30"/>
        <v> </v>
      </c>
      <c r="I62" s="48">
        <v>1</v>
      </c>
      <c r="J62" s="57">
        <v>1.4</v>
      </c>
      <c r="K62" s="41" t="s">
        <v>22</v>
      </c>
      <c r="L62" s="27"/>
      <c r="M62" s="41" t="str">
        <f t="shared" si="22"/>
        <v> </v>
      </c>
      <c r="N62" s="41" t="str">
        <f t="shared" si="23"/>
        <v>NC</v>
      </c>
      <c r="O62" s="41" t="str">
        <f t="shared" si="24"/>
        <v> </v>
      </c>
      <c r="P62" s="48">
        <v>0</v>
      </c>
      <c r="Q62" s="57">
        <v>1.3</v>
      </c>
      <c r="R62" s="41" t="s">
        <v>22</v>
      </c>
      <c r="S62" s="27"/>
      <c r="T62" s="41" t="str">
        <f t="shared" si="25"/>
        <v> </v>
      </c>
      <c r="U62" s="41" t="str">
        <f t="shared" si="26"/>
        <v>NC</v>
      </c>
      <c r="V62" s="60" t="str">
        <f t="shared" si="27"/>
        <v> </v>
      </c>
    </row>
    <row r="63" spans="1:22" ht="12.75">
      <c r="A63" s="26" t="s">
        <v>15</v>
      </c>
      <c r="B63" s="48">
        <v>0</v>
      </c>
      <c r="C63" s="57">
        <v>0.7</v>
      </c>
      <c r="D63" s="41" t="s">
        <v>22</v>
      </c>
      <c r="E63" s="27"/>
      <c r="F63" s="41" t="str">
        <f t="shared" si="29"/>
        <v> </v>
      </c>
      <c r="G63" s="41" t="str">
        <f t="shared" si="21"/>
        <v>NC</v>
      </c>
      <c r="H63" s="41" t="str">
        <f t="shared" si="30"/>
        <v> </v>
      </c>
      <c r="I63" s="48">
        <v>0</v>
      </c>
      <c r="J63" s="57">
        <v>0.5</v>
      </c>
      <c r="K63" s="41" t="s">
        <v>22</v>
      </c>
      <c r="L63" s="27"/>
      <c r="M63" s="41" t="str">
        <f t="shared" si="22"/>
        <v> </v>
      </c>
      <c r="N63" s="41" t="str">
        <f t="shared" si="23"/>
        <v>NC</v>
      </c>
      <c r="O63" s="41" t="str">
        <f t="shared" si="24"/>
        <v> </v>
      </c>
      <c r="P63" s="48">
        <v>0</v>
      </c>
      <c r="Q63" s="57">
        <v>0.2</v>
      </c>
      <c r="R63" s="41" t="s">
        <v>22</v>
      </c>
      <c r="S63" s="27"/>
      <c r="T63" s="41" t="str">
        <f t="shared" si="25"/>
        <v> </v>
      </c>
      <c r="U63" s="41" t="str">
        <f t="shared" si="26"/>
        <v>NC</v>
      </c>
      <c r="V63" s="60" t="str">
        <f t="shared" si="27"/>
        <v> </v>
      </c>
    </row>
    <row r="64" spans="1:22" ht="12.75">
      <c r="A64" s="26" t="s">
        <v>16</v>
      </c>
      <c r="B64" s="48">
        <v>25</v>
      </c>
      <c r="C64" s="57">
        <v>21.7</v>
      </c>
      <c r="D64" s="41">
        <f t="shared" si="28"/>
        <v>115.20737327188941</v>
      </c>
      <c r="E64" s="27" t="str">
        <f t="shared" si="20"/>
        <v> </v>
      </c>
      <c r="F64" s="41">
        <f t="shared" si="29"/>
        <v>74.53516690119032</v>
      </c>
      <c r="G64" s="41" t="str">
        <f t="shared" si="21"/>
        <v>--</v>
      </c>
      <c r="H64" s="41">
        <v>170</v>
      </c>
      <c r="I64" s="48">
        <v>15</v>
      </c>
      <c r="J64" s="57">
        <v>11.9</v>
      </c>
      <c r="K64" s="41">
        <f>IF(I64&lt;5,"      NC",(I64*100)/J64)</f>
        <v>126.05042016806722</v>
      </c>
      <c r="L64" s="27" t="str">
        <f>IF(AND(OR(AND(M64&gt;100,M64&lt;&gt;0),O64&lt;100),O64&lt;&gt;0),"*"," ")</f>
        <v> </v>
      </c>
      <c r="M64" s="41">
        <v>70</v>
      </c>
      <c r="N64" s="41" t="str">
        <f t="shared" si="23"/>
        <v>--</v>
      </c>
      <c r="O64" s="41">
        <f t="shared" si="24"/>
        <v>207.914487288331</v>
      </c>
      <c r="P64" s="48">
        <v>10</v>
      </c>
      <c r="Q64" s="57">
        <v>9.8</v>
      </c>
      <c r="R64" s="41">
        <f>IF(P64&lt;5,"      NC",(P64*100)/Q64)</f>
        <v>102.0408163265306</v>
      </c>
      <c r="S64" s="27" t="str">
        <f>IF(AND(OR(AND(T64&gt;100,T64&lt;&gt;0),V64&lt;100),V64&lt;&gt;0),"*"," ")</f>
        <v> </v>
      </c>
      <c r="T64" s="41">
        <f t="shared" si="25"/>
        <v>48.85081852585307</v>
      </c>
      <c r="U64" s="41" t="str">
        <f t="shared" si="26"/>
        <v>--</v>
      </c>
      <c r="V64" s="60">
        <v>187</v>
      </c>
    </row>
    <row r="65" spans="1:22" ht="12.75">
      <c r="A65" s="26" t="s">
        <v>19</v>
      </c>
      <c r="B65" s="48">
        <v>9</v>
      </c>
      <c r="C65" s="57">
        <v>5.4</v>
      </c>
      <c r="D65" s="41">
        <f t="shared" si="28"/>
        <v>166.66666666666666</v>
      </c>
      <c r="E65" s="27" t="str">
        <f t="shared" si="20"/>
        <v> </v>
      </c>
      <c r="F65" s="41">
        <f t="shared" si="29"/>
        <v>76.05224043559554</v>
      </c>
      <c r="G65" s="41" t="str">
        <f t="shared" si="21"/>
        <v>--</v>
      </c>
      <c r="H65" s="41">
        <f t="shared" si="30"/>
        <v>316.4063603839863</v>
      </c>
      <c r="I65" s="48">
        <v>4</v>
      </c>
      <c r="J65" s="57">
        <v>2.6</v>
      </c>
      <c r="K65" s="41" t="s">
        <v>22</v>
      </c>
      <c r="L65" s="27"/>
      <c r="M65" s="41" t="str">
        <f t="shared" si="22"/>
        <v> </v>
      </c>
      <c r="N65" s="41" t="str">
        <f t="shared" si="23"/>
        <v>NC</v>
      </c>
      <c r="O65" s="41" t="str">
        <f t="shared" si="24"/>
        <v> </v>
      </c>
      <c r="P65" s="48">
        <v>5</v>
      </c>
      <c r="Q65" s="57">
        <v>2.8</v>
      </c>
      <c r="R65" s="41">
        <v>177</v>
      </c>
      <c r="S65" s="27" t="str">
        <f>IF(AND(OR(AND(T65&gt;100,T65&lt;&gt;0),V65&lt;100),V65&lt;&gt;0),"*"," ")</f>
        <v> </v>
      </c>
      <c r="T65" s="41">
        <v>57</v>
      </c>
      <c r="U65" s="41" t="str">
        <f t="shared" si="26"/>
        <v>--</v>
      </c>
      <c r="V65" s="60">
        <v>412</v>
      </c>
    </row>
    <row r="66" spans="1:22" ht="13.5" thickBot="1">
      <c r="A66" s="28" t="s">
        <v>17</v>
      </c>
      <c r="B66" s="49">
        <v>3</v>
      </c>
      <c r="C66" s="58">
        <v>3.1</v>
      </c>
      <c r="D66" s="42" t="s">
        <v>22</v>
      </c>
      <c r="E66" s="29"/>
      <c r="F66" s="42" t="str">
        <f t="shared" si="29"/>
        <v> </v>
      </c>
      <c r="G66" s="42" t="str">
        <f t="shared" si="21"/>
        <v>NC</v>
      </c>
      <c r="H66" s="42" t="str">
        <f t="shared" si="30"/>
        <v> </v>
      </c>
      <c r="I66" s="49">
        <v>1</v>
      </c>
      <c r="J66" s="58">
        <v>1.3</v>
      </c>
      <c r="K66" s="42" t="s">
        <v>22</v>
      </c>
      <c r="L66" s="29"/>
      <c r="M66" s="42" t="str">
        <f t="shared" si="22"/>
        <v> </v>
      </c>
      <c r="N66" s="42" t="str">
        <f t="shared" si="23"/>
        <v>NC</v>
      </c>
      <c r="O66" s="42" t="str">
        <f t="shared" si="24"/>
        <v> </v>
      </c>
      <c r="P66" s="49">
        <v>2</v>
      </c>
      <c r="Q66" s="58">
        <v>1.8</v>
      </c>
      <c r="R66" s="42" t="s">
        <v>22</v>
      </c>
      <c r="S66" s="29"/>
      <c r="T66" s="42" t="str">
        <f t="shared" si="25"/>
        <v> </v>
      </c>
      <c r="U66" s="42" t="str">
        <f t="shared" si="26"/>
        <v>NC</v>
      </c>
      <c r="V66" s="61" t="str">
        <f t="shared" si="27"/>
        <v> </v>
      </c>
    </row>
  </sheetData>
  <printOptions horizontalCentered="1" verticalCentered="1"/>
  <pageMargins left="0" right="0" top="0.5" bottom="0.5" header="0.5" footer="0.5"/>
  <pageSetup horizontalDpi="600" verticalDpi="600" orientation="landscape" scale="96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1901-01-01T04:00:00Z</cp:lastPrinted>
  <dcterms:created xsi:type="dcterms:W3CDTF">1901-01-01T04:00:00Z</dcterms:created>
  <dcterms:modified xsi:type="dcterms:W3CDTF">2006-07-10T16:16:48Z</dcterms:modified>
  <cp:category/>
  <cp:version/>
  <cp:contentType/>
  <cp:contentStatus/>
</cp:coreProperties>
</file>