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CS PASS\DEI V Grant FY15\DOL Documents\"/>
    </mc:Choice>
  </mc:AlternateContent>
  <bookViews>
    <workbookView xWindow="360" yWindow="120" windowWidth="25875" windowHeight="11565"/>
  </bookViews>
  <sheets>
    <sheet name="Fiscal Data" sheetId="1" r:id="rId1"/>
    <sheet name="Participant Data" sheetId="3" r:id="rId2"/>
    <sheet name="Sheet1" sheetId="4" r:id="rId3"/>
  </sheets>
  <calcPr calcId="162913"/>
</workbook>
</file>

<file path=xl/calcChain.xml><?xml version="1.0" encoding="utf-8"?>
<calcChain xmlns="http://schemas.openxmlformats.org/spreadsheetml/2006/main">
  <c r="BK11" i="3" l="1"/>
  <c r="BO11" i="3"/>
  <c r="BN11" i="3" l="1"/>
  <c r="BM11" i="3"/>
  <c r="BL11" i="3"/>
  <c r="P47" i="1" l="1"/>
  <c r="N47" i="1" l="1"/>
  <c r="L47" i="1" l="1"/>
  <c r="BG11" i="3" l="1"/>
  <c r="BF11" i="3"/>
  <c r="BE11" i="3"/>
  <c r="BD11" i="3"/>
  <c r="J47" i="1" l="1"/>
  <c r="W11" i="3" l="1"/>
  <c r="V11" i="3"/>
  <c r="U11" i="3"/>
  <c r="T11" i="3"/>
  <c r="X11" i="3"/>
  <c r="AE11" i="3"/>
  <c r="AD11" i="3"/>
  <c r="AC11" i="3"/>
  <c r="AB11" i="3"/>
  <c r="U37" i="1" l="1"/>
  <c r="T37" i="1"/>
  <c r="H47" i="1"/>
  <c r="G47" i="1"/>
  <c r="F46" i="1"/>
  <c r="E44" i="1"/>
  <c r="D44" i="1"/>
  <c r="AA11" i="3" l="1"/>
  <c r="Z11" i="3"/>
  <c r="Y11" i="3"/>
  <c r="F11" i="3" l="1"/>
  <c r="E11" i="3"/>
  <c r="D11" i="3"/>
  <c r="C11" i="3"/>
  <c r="D21" i="1" l="1"/>
  <c r="E21" i="1"/>
  <c r="F21" i="1"/>
  <c r="V31" i="1" l="1"/>
  <c r="V27" i="1"/>
  <c r="V19" i="1"/>
  <c r="V32" i="1"/>
  <c r="V33" i="1" s="1"/>
  <c r="V28" i="1"/>
  <c r="V29" i="1" s="1"/>
  <c r="V24" i="1"/>
  <c r="V20" i="1"/>
  <c r="V21" i="1" s="1"/>
  <c r="V15" i="1"/>
  <c r="V14" i="1"/>
  <c r="V9" i="1"/>
  <c r="V10" i="1"/>
  <c r="V11" i="1" s="1"/>
  <c r="S5" i="1"/>
  <c r="R5" i="1"/>
  <c r="F5" i="1"/>
  <c r="E5" i="1"/>
  <c r="D5" i="1"/>
  <c r="C5" i="1"/>
  <c r="S4" i="1"/>
  <c r="R4" i="1"/>
  <c r="R6" i="1" s="1"/>
  <c r="P4" i="1"/>
  <c r="N4" i="1"/>
  <c r="L4" i="1"/>
  <c r="H4" i="1"/>
  <c r="G4" i="1"/>
  <c r="G6" i="1" s="1"/>
  <c r="F4" i="1"/>
  <c r="E4" i="1"/>
  <c r="C4" i="1"/>
  <c r="B4" i="1"/>
  <c r="V4" i="1" s="1"/>
  <c r="S37" i="1"/>
  <c r="R37" i="1"/>
  <c r="P37" i="1"/>
  <c r="N37" i="1"/>
  <c r="L37" i="1"/>
  <c r="H37" i="1"/>
  <c r="G37" i="1"/>
  <c r="F37" i="1"/>
  <c r="E37" i="1"/>
  <c r="C37" i="1"/>
  <c r="B37" i="1"/>
  <c r="V16" i="1" l="1"/>
  <c r="S6" i="1"/>
  <c r="C6" i="1"/>
  <c r="D6" i="1"/>
  <c r="F6" i="1"/>
  <c r="N6" i="1"/>
  <c r="V5" i="1"/>
  <c r="V6" i="1" s="1"/>
  <c r="E6" i="1"/>
  <c r="G20" i="4"/>
  <c r="F20" i="4" l="1"/>
  <c r="E20" i="4"/>
  <c r="D20" i="4"/>
  <c r="C20" i="4"/>
</calcChain>
</file>

<file path=xl/sharedStrings.xml><?xml version="1.0" encoding="utf-8"?>
<sst xmlns="http://schemas.openxmlformats.org/spreadsheetml/2006/main" count="212" uniqueCount="100">
  <si>
    <t>Planned</t>
  </si>
  <si>
    <t>Actual</t>
  </si>
  <si>
    <t>TOTAL</t>
  </si>
  <si>
    <t>AWARD</t>
  </si>
  <si>
    <t>Quarter</t>
  </si>
  <si>
    <t>QTR 1</t>
  </si>
  <si>
    <t>QTR 2</t>
  </si>
  <si>
    <t>QTR 3</t>
  </si>
  <si>
    <t>QTR 4</t>
  </si>
  <si>
    <t>QTR 5</t>
  </si>
  <si>
    <t>QTR 6</t>
  </si>
  <si>
    <t>QTR 7</t>
  </si>
  <si>
    <t>QTR 8</t>
  </si>
  <si>
    <t>QTR 9</t>
  </si>
  <si>
    <t>QTR 10</t>
  </si>
  <si>
    <t>QTR 11</t>
  </si>
  <si>
    <t>QTR 12</t>
  </si>
  <si>
    <t>Oct-Dec 2014</t>
  </si>
  <si>
    <t>Jan-Mar 2015</t>
  </si>
  <si>
    <t>Apr-Jun 2015</t>
  </si>
  <si>
    <t>Jul-Sep 2015</t>
  </si>
  <si>
    <t>Franklin Hampshire C.C</t>
  </si>
  <si>
    <t>North Shore C.C.</t>
  </si>
  <si>
    <t>Lowell C.C.</t>
  </si>
  <si>
    <t>Hampden C.C.</t>
  </si>
  <si>
    <t>UMass WWL</t>
  </si>
  <si>
    <t xml:space="preserve">UMass ICI </t>
  </si>
  <si>
    <t>DCS</t>
  </si>
  <si>
    <t xml:space="preserve"> </t>
  </si>
  <si>
    <t>Estimate</t>
  </si>
  <si>
    <t>Difference</t>
  </si>
  <si>
    <t>Career Point C.C</t>
  </si>
  <si>
    <t>Future Workers C.C.</t>
  </si>
  <si>
    <t>Career Centers</t>
  </si>
  <si>
    <t>3 Year Goal</t>
  </si>
  <si>
    <t>Total</t>
  </si>
  <si>
    <t>Disability Employment Initiative - Enrollement Numbers</t>
  </si>
  <si>
    <t>MOSES</t>
  </si>
  <si>
    <t>Central Mass WIB</t>
  </si>
  <si>
    <t>Metro North WIB</t>
  </si>
  <si>
    <t>North Central WIB</t>
  </si>
  <si>
    <t>Oct-Dec 2015</t>
  </si>
  <si>
    <t>Jan-Mar 2016</t>
  </si>
  <si>
    <t>Apr-Jun 2016</t>
  </si>
  <si>
    <t>Jul-Sep 2016</t>
  </si>
  <si>
    <t>Oct-Dec 2016</t>
  </si>
  <si>
    <t>Jan-Mar 2017</t>
  </si>
  <si>
    <t>Apr-Jun 2017</t>
  </si>
  <si>
    <t>Jul-Sep 2017</t>
  </si>
  <si>
    <t>Disability Employment Initiative Project - Round V- Financial Data</t>
  </si>
  <si>
    <t>Central Mass - Heather Mahall</t>
  </si>
  <si>
    <t>Metro North - Michael Hatfield</t>
  </si>
  <si>
    <t>North Central MA - Mary Chase</t>
  </si>
  <si>
    <t>(3/31/2015)</t>
  </si>
  <si>
    <t>(6/30/2015)</t>
  </si>
  <si>
    <t>(12/31/2015)</t>
  </si>
  <si>
    <t>(9/30/2015)</t>
  </si>
  <si>
    <t>DEI V Fiscal Information</t>
  </si>
  <si>
    <t>QTR 2 Jan - March 2015</t>
  </si>
  <si>
    <t>Enrollment</t>
  </si>
  <si>
    <t>Completed Training</t>
  </si>
  <si>
    <t>Attained Creditials</t>
  </si>
  <si>
    <t>Entered Employment</t>
  </si>
  <si>
    <t>QTR 3 Apri - June 2015</t>
  </si>
  <si>
    <t>QTR 4 July - Sept 2015</t>
  </si>
  <si>
    <t>QTR 5 Oct - Dec 2015</t>
  </si>
  <si>
    <t>QTR 6 Jan - Mar 2016</t>
  </si>
  <si>
    <t>QTR 7 Apr - June 2016</t>
  </si>
  <si>
    <t>QTR 8 July - Sept 2016</t>
  </si>
  <si>
    <t>QTR 9 Oct - Dec 2016</t>
  </si>
  <si>
    <t>QTR 10 Jan - Mar 2017</t>
  </si>
  <si>
    <t>QTR 11 Apr - June 2017</t>
  </si>
  <si>
    <t>QTR 12 July - September 2017</t>
  </si>
  <si>
    <t xml:space="preserve">Total </t>
  </si>
  <si>
    <t>MA DEI V Implementation Schedule</t>
  </si>
  <si>
    <t>Participants Entering Career Pathways Programs</t>
  </si>
  <si>
    <t>Participants who completed training in career pathways program</t>
  </si>
  <si>
    <t>Participants who attained credentials</t>
  </si>
  <si>
    <t>Entered Employment Rate</t>
  </si>
  <si>
    <t>Employment Retention Rate</t>
  </si>
  <si>
    <t>Goal - 3 years</t>
  </si>
  <si>
    <t>Participants Entering Career Pathways</t>
  </si>
  <si>
    <t>Attained Creditals</t>
  </si>
  <si>
    <t>Entered employmnet</t>
  </si>
  <si>
    <t>% of the plan need to be at 100% in order for the grant to succeed</t>
  </si>
  <si>
    <t>(3/31/2016)</t>
  </si>
  <si>
    <t>Oct-Dec 2017</t>
  </si>
  <si>
    <t>Jan-Mar 2018</t>
  </si>
  <si>
    <t>QTR13</t>
  </si>
  <si>
    <t>QTR14</t>
  </si>
  <si>
    <t>(6/30/2016)</t>
  </si>
  <si>
    <t>(9/30/2016)</t>
  </si>
  <si>
    <t>QTR 8 July - Sep 2016</t>
  </si>
  <si>
    <t>Percentage</t>
  </si>
  <si>
    <t>WBA/Central</t>
  </si>
  <si>
    <t>(12/31/2016)</t>
  </si>
  <si>
    <t>QTR 9 Sep 2016 - Dec 2016</t>
  </si>
  <si>
    <t>(3/31/2017)</t>
  </si>
  <si>
    <t>(1/31/2017)</t>
  </si>
  <si>
    <t>QTR 10 Jan 2017 -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</si>
</sst>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Font="1"/>
    <xf numFmtId="0" fontId="0" fillId="0" borderId="0" xfId="0" applyFont="1" applyFill="1"/>
    <xf numFmtId="164" fontId="0" fillId="0" borderId="1" xfId="0" applyNumberFormat="1" applyFont="1" applyBorder="1"/>
    <xf numFmtId="164" fontId="0" fillId="0" borderId="1" xfId="0" applyNumberFormat="1" applyFont="1" applyFill="1" applyBorder="1"/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/>
    <xf numFmtId="0" fontId="0" fillId="0" borderId="1" xfId="0" applyFont="1" applyBorder="1"/>
    <xf numFmtId="44" fontId="0" fillId="0" borderId="1" xfId="0" applyNumberFormat="1" applyFont="1" applyFill="1" applyBorder="1"/>
    <xf numFmtId="44" fontId="0" fillId="0" borderId="1" xfId="0" applyNumberFormat="1" applyFont="1" applyBorder="1"/>
    <xf numFmtId="164" fontId="3" fillId="0" borderId="1" xfId="0" applyNumberFormat="1" applyFont="1" applyFill="1" applyBorder="1"/>
    <xf numFmtId="0" fontId="3" fillId="0" borderId="1" xfId="0" applyFont="1" applyBorder="1"/>
    <xf numFmtId="44" fontId="0" fillId="0" borderId="1" xfId="1" applyNumberFormat="1" applyFont="1" applyFill="1" applyBorder="1"/>
    <xf numFmtId="44" fontId="0" fillId="0" borderId="1" xfId="1" applyNumberFormat="1" applyFont="1" applyBorder="1"/>
    <xf numFmtId="44" fontId="0" fillId="0" borderId="1" xfId="2" applyNumberFormat="1" applyFont="1" applyBorder="1"/>
    <xf numFmtId="49" fontId="0" fillId="0" borderId="1" xfId="0" applyNumberFormat="1" applyFont="1" applyBorder="1"/>
    <xf numFmtId="49" fontId="0" fillId="0" borderId="1" xfId="0" applyNumberFormat="1" applyFont="1" applyBorder="1" applyAlignment="1">
      <alignment horizontal="center"/>
    </xf>
    <xf numFmtId="0" fontId="0" fillId="0" borderId="1" xfId="0" applyFont="1" applyFill="1" applyBorder="1"/>
    <xf numFmtId="49" fontId="0" fillId="0" borderId="1" xfId="0" applyNumberFormat="1" applyFont="1" applyFill="1" applyBorder="1" applyAlignment="1">
      <alignment horizontal="center"/>
    </xf>
    <xf numFmtId="44" fontId="0" fillId="0" borderId="1" xfId="0" applyNumberFormat="1" applyFont="1" applyBorder="1" applyAlignment="1">
      <alignment horizontal="center"/>
    </xf>
    <xf numFmtId="44" fontId="0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4" fillId="0" borderId="1" xfId="0" applyFont="1" applyBorder="1"/>
    <xf numFmtId="164" fontId="5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/>
    <xf numFmtId="49" fontId="4" fillId="0" borderId="1" xfId="0" applyNumberFormat="1" applyFont="1" applyBorder="1"/>
    <xf numFmtId="164" fontId="4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164" fontId="5" fillId="0" borderId="1" xfId="0" applyNumberFormat="1" applyFont="1" applyFill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0" fillId="0" borderId="0" xfId="0" applyAlignment="1"/>
    <xf numFmtId="49" fontId="0" fillId="0" borderId="1" xfId="0" applyNumberFormat="1" applyFont="1" applyBorder="1" applyAlignment="1">
      <alignment horizontal="left"/>
    </xf>
    <xf numFmtId="0" fontId="0" fillId="0" borderId="2" xfId="0" applyFont="1" applyBorder="1"/>
    <xf numFmtId="164" fontId="0" fillId="0" borderId="0" xfId="0" applyNumberFormat="1" applyFont="1"/>
    <xf numFmtId="43" fontId="0" fillId="0" borderId="1" xfId="1" applyFont="1" applyFill="1" applyBorder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164" fontId="8" fillId="0" borderId="0" xfId="0" applyNumberFormat="1" applyFont="1"/>
    <xf numFmtId="9" fontId="8" fillId="0" borderId="0" xfId="3" applyFont="1" applyFill="1"/>
    <xf numFmtId="44" fontId="3" fillId="0" borderId="1" xfId="0" applyNumberFormat="1" applyFont="1" applyBorder="1"/>
    <xf numFmtId="43" fontId="0" fillId="0" borderId="1" xfId="0" applyNumberFormat="1" applyFont="1" applyBorder="1"/>
    <xf numFmtId="43" fontId="0" fillId="0" borderId="1" xfId="0" applyNumberFormat="1" applyFont="1" applyFill="1" applyBorder="1"/>
    <xf numFmtId="43" fontId="0" fillId="0" borderId="1" xfId="0" applyNumberFormat="1" applyFont="1" applyBorder="1" applyAlignment="1">
      <alignment horizontal="right"/>
    </xf>
    <xf numFmtId="43" fontId="0" fillId="0" borderId="1" xfId="0" applyNumberFormat="1" applyFont="1" applyBorder="1" applyAlignment="1">
      <alignment horizontal="center"/>
    </xf>
    <xf numFmtId="44" fontId="0" fillId="0" borderId="1" xfId="0" applyNumberFormat="1" applyFont="1" applyBorder="1" applyAlignment="1">
      <alignment horizontal="right"/>
    </xf>
    <xf numFmtId="44" fontId="3" fillId="0" borderId="1" xfId="0" applyNumberFormat="1" applyFont="1" applyFill="1" applyBorder="1"/>
    <xf numFmtId="43" fontId="0" fillId="0" borderId="1" xfId="1" applyNumberFormat="1" applyFont="1" applyFill="1" applyBorder="1"/>
    <xf numFmtId="43" fontId="0" fillId="0" borderId="1" xfId="0" applyNumberFormat="1" applyFont="1" applyFill="1" applyBorder="1" applyAlignment="1">
      <alignment horizontal="center"/>
    </xf>
    <xf numFmtId="43" fontId="0" fillId="0" borderId="1" xfId="1" applyNumberFormat="1" applyFont="1" applyBorder="1" applyAlignment="1">
      <alignment horizontal="center"/>
    </xf>
    <xf numFmtId="43" fontId="0" fillId="0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0" fillId="0" borderId="0" xfId="0" applyAlignment="1"/>
    <xf numFmtId="44" fontId="0" fillId="0" borderId="1" xfId="1" applyNumberFormat="1" applyFont="1" applyBorder="1" applyAlignment="1">
      <alignment horizontal="center"/>
    </xf>
    <xf numFmtId="0" fontId="9" fillId="0" borderId="0" xfId="0" applyFont="1"/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9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wrapText="1"/>
    </xf>
    <xf numFmtId="164" fontId="3" fillId="0" borderId="4" xfId="0" applyNumberFormat="1" applyFont="1" applyFill="1" applyBorder="1" applyAlignment="1">
      <alignment horizontal="center" wrapText="1"/>
    </xf>
    <xf numFmtId="164" fontId="3" fillId="0" borderId="9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/>
    <xf numFmtId="164" fontId="3" fillId="0" borderId="13" xfId="0" applyNumberFormat="1" applyFont="1" applyFill="1" applyBorder="1" applyAlignment="1">
      <alignment horizontal="center" wrapText="1"/>
    </xf>
    <xf numFmtId="164" fontId="3" fillId="0" borderId="5" xfId="0" applyNumberFormat="1" applyFont="1" applyFill="1" applyBorder="1" applyAlignment="1">
      <alignment horizontal="center" wrapText="1"/>
    </xf>
    <xf numFmtId="164" fontId="3" fillId="0" borderId="5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44" fontId="0" fillId="0" borderId="0" xfId="0" applyNumberFormat="1" applyFont="1" applyAlignment="1">
      <alignment horizontal="center"/>
    </xf>
    <xf numFmtId="44" fontId="0" fillId="0" borderId="0" xfId="1" applyNumberFormat="1" applyFont="1" applyBorder="1" applyAlignment="1">
      <alignment horizontal="center"/>
    </xf>
    <xf numFmtId="44" fontId="0" fillId="0" borderId="0" xfId="0" applyNumberFormat="1" applyFont="1" applyBorder="1" applyAlignment="1">
      <alignment horizontal="center"/>
    </xf>
    <xf numFmtId="44" fontId="0" fillId="0" borderId="1" xfId="1" applyNumberFormat="1" applyFont="1" applyFill="1" applyBorder="1" applyAlignment="1">
      <alignment horizontal="center"/>
    </xf>
    <xf numFmtId="9" fontId="0" fillId="0" borderId="1" xfId="1" applyNumberFormat="1" applyFont="1" applyFill="1" applyBorder="1" applyAlignment="1">
      <alignment horizontal="center"/>
    </xf>
    <xf numFmtId="9" fontId="8" fillId="0" borderId="0" xfId="3" applyFont="1" applyFill="1" applyAlignment="1">
      <alignment horizontal="center"/>
    </xf>
    <xf numFmtId="164" fontId="8" fillId="0" borderId="0" xfId="0" applyNumberFormat="1" applyFont="1" applyAlignment="1">
      <alignment horizontal="center"/>
    </xf>
    <xf numFmtId="44" fontId="0" fillId="0" borderId="0" xfId="1" applyNumberFormat="1" applyFont="1" applyFill="1" applyBorder="1" applyAlignment="1">
      <alignment horizontal="center"/>
    </xf>
    <xf numFmtId="9" fontId="0" fillId="0" borderId="1" xfId="1" applyNumberFormat="1" applyFont="1" applyBorder="1" applyAlignment="1">
      <alignment horizontal="center"/>
    </xf>
    <xf numFmtId="9" fontId="0" fillId="0" borderId="1" xfId="0" applyNumberFormat="1" applyFont="1" applyBorder="1" applyAlignment="1">
      <alignment horizontal="center"/>
    </xf>
    <xf numFmtId="44" fontId="0" fillId="0" borderId="0" xfId="0" applyNumberFormat="1" applyFont="1"/>
    <xf numFmtId="44" fontId="0" fillId="0" borderId="0" xfId="0" applyNumberFormat="1" applyFont="1" applyFill="1"/>
    <xf numFmtId="164" fontId="3" fillId="0" borderId="1" xfId="0" applyNumberFormat="1" applyFont="1" applyFill="1" applyBorder="1" applyAlignment="1">
      <alignment horizontal="center"/>
    </xf>
    <xf numFmtId="9" fontId="0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164" fontId="3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1" xfId="1" applyNumberFormat="1" applyFont="1" applyFill="1" applyBorder="1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6" xfId="0" applyBorder="1"/>
    <xf numFmtId="10" fontId="0" fillId="0" borderId="1" xfId="0" applyNumberForma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9" fontId="0" fillId="0" borderId="0" xfId="0" applyNumberFormat="1" applyFont="1" applyAlignment="1">
      <alignment horizontal="center"/>
    </xf>
    <xf numFmtId="44" fontId="10" fillId="0" borderId="1" xfId="0" applyNumberFormat="1" applyFont="1" applyBorder="1"/>
    <xf numFmtId="44" fontId="11" fillId="0" borderId="1" xfId="0" applyNumberFormat="1" applyFont="1" applyBorder="1"/>
    <xf numFmtId="0" fontId="0" fillId="0" borderId="1" xfId="0" applyBorder="1" applyAlignment="1">
      <alignment horizontal="center"/>
    </xf>
    <xf numFmtId="8" fontId="0" fillId="0" borderId="1" xfId="0" applyNumberFormat="1" applyFont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5" fontId="3" fillId="0" borderId="1" xfId="0" applyNumberFormat="1" applyFont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4" fontId="3" fillId="0" borderId="6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5" fontId="3" fillId="0" borderId="2" xfId="0" applyNumberFormat="1" applyFont="1" applyFill="1" applyBorder="1" applyAlignment="1">
      <alignment horizontal="center" wrapText="1"/>
    </xf>
    <xf numFmtId="165" fontId="0" fillId="0" borderId="3" xfId="0" applyNumberFormat="1" applyBorder="1" applyAlignment="1">
      <alignment horizontal="center" wrapText="1"/>
    </xf>
    <xf numFmtId="0" fontId="5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tabSelected="1" topLeftCell="A7" workbookViewId="0">
      <selection activeCell="R40" sqref="R40"/>
    </sheetView>
  </sheetViews>
  <sheetFormatPr defaultRowHeight="15" x14ac:dyDescent="0.25"/>
  <cols>
    <col min="1" max="1" width="21.85546875" style="1" customWidth="1"/>
    <col min="2" max="2" width="14.28515625" style="1" bestFit="1" customWidth="1"/>
    <col min="3" max="3" width="12.7109375" style="2" hidden="1" customWidth="1"/>
    <col min="4" max="4" width="12.7109375" style="1" hidden="1" customWidth="1"/>
    <col min="5" max="5" width="14.28515625" style="2" hidden="1" customWidth="1"/>
    <col min="6" max="6" width="14.42578125" style="1" hidden="1" customWidth="1"/>
    <col min="7" max="7" width="14.7109375" style="26" hidden="1" customWidth="1"/>
    <col min="8" max="9" width="14.5703125" style="26" customWidth="1"/>
    <col min="10" max="10" width="16" style="1" customWidth="1"/>
    <col min="11" max="11" width="14.7109375" style="26" customWidth="1"/>
    <col min="12" max="13" width="14.42578125" style="1" customWidth="1"/>
    <col min="14" max="16" width="14.7109375" style="1" customWidth="1"/>
    <col min="17" max="17" width="11.28515625" style="26" customWidth="1"/>
    <col min="18" max="18" width="14.140625" style="1" customWidth="1"/>
    <col min="19" max="21" width="13.85546875" style="1" customWidth="1"/>
    <col min="22" max="22" width="15.42578125" style="1" customWidth="1"/>
    <col min="23" max="23" width="14.42578125" style="1" hidden="1" customWidth="1"/>
    <col min="24" max="16384" width="9.140625" style="1"/>
  </cols>
  <sheetData>
    <row r="1" spans="1:23" x14ac:dyDescent="0.25">
      <c r="A1" s="11"/>
      <c r="B1" s="47"/>
      <c r="C1" s="128" t="s">
        <v>49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30"/>
      <c r="W1" s="11"/>
    </row>
    <row r="2" spans="1:23" ht="36" customHeight="1" x14ac:dyDescent="0.25">
      <c r="A2" s="5" t="s">
        <v>4</v>
      </c>
      <c r="B2" s="5"/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90"/>
      <c r="J2" s="6" t="s">
        <v>11</v>
      </c>
      <c r="K2" s="103"/>
      <c r="L2" s="6" t="s">
        <v>12</v>
      </c>
      <c r="M2" s="113"/>
      <c r="N2" s="6" t="s">
        <v>13</v>
      </c>
      <c r="O2" s="120"/>
      <c r="P2" s="6" t="s">
        <v>14</v>
      </c>
      <c r="Q2" s="122"/>
      <c r="R2" s="6" t="s">
        <v>15</v>
      </c>
      <c r="S2" s="6" t="s">
        <v>16</v>
      </c>
      <c r="T2" s="105" t="s">
        <v>88</v>
      </c>
      <c r="U2" s="105" t="s">
        <v>89</v>
      </c>
      <c r="V2" s="6"/>
      <c r="W2" s="3"/>
    </row>
    <row r="3" spans="1:23" ht="87.75" customHeight="1" x14ac:dyDescent="0.25">
      <c r="A3" s="7"/>
      <c r="B3" s="7" t="s">
        <v>35</v>
      </c>
      <c r="C3" s="8" t="s">
        <v>17</v>
      </c>
      <c r="D3" s="7" t="s">
        <v>18</v>
      </c>
      <c r="E3" s="8" t="s">
        <v>19</v>
      </c>
      <c r="F3" s="7" t="s">
        <v>20</v>
      </c>
      <c r="G3" s="7" t="s">
        <v>41</v>
      </c>
      <c r="H3" s="7" t="s">
        <v>42</v>
      </c>
      <c r="I3" s="7" t="s">
        <v>84</v>
      </c>
      <c r="J3" s="7" t="s">
        <v>43</v>
      </c>
      <c r="K3" s="7" t="s">
        <v>84</v>
      </c>
      <c r="L3" s="7" t="s">
        <v>44</v>
      </c>
      <c r="M3" s="7" t="s">
        <v>84</v>
      </c>
      <c r="N3" s="7" t="s">
        <v>45</v>
      </c>
      <c r="O3" s="7" t="s">
        <v>84</v>
      </c>
      <c r="P3" s="7" t="s">
        <v>46</v>
      </c>
      <c r="Q3" s="7" t="s">
        <v>84</v>
      </c>
      <c r="R3" s="7" t="s">
        <v>47</v>
      </c>
      <c r="S3" s="7" t="s">
        <v>48</v>
      </c>
      <c r="T3" s="7" t="s">
        <v>86</v>
      </c>
      <c r="U3" s="7" t="s">
        <v>87</v>
      </c>
      <c r="V3" s="9" t="s">
        <v>2</v>
      </c>
      <c r="W3" s="9" t="s">
        <v>3</v>
      </c>
    </row>
    <row r="4" spans="1:23" x14ac:dyDescent="0.25">
      <c r="A4" s="10" t="s">
        <v>0</v>
      </c>
      <c r="B4" s="54">
        <f>+B9+B14+B19+B23+B27+B31</f>
        <v>2500000</v>
      </c>
      <c r="C4" s="16">
        <f>+C9+C14+C19+C23+C27+C31</f>
        <v>178571.44</v>
      </c>
      <c r="D4" s="16">
        <v>357142.88</v>
      </c>
      <c r="E4" s="16">
        <f t="shared" ref="E4:S4" si="0">+E9+E14+E19+E23+E27+E31</f>
        <v>535714.29</v>
      </c>
      <c r="F4" s="16">
        <f t="shared" si="0"/>
        <v>714285.72000000009</v>
      </c>
      <c r="G4" s="16">
        <f t="shared" si="0"/>
        <v>892857.14999999991</v>
      </c>
      <c r="H4" s="16">
        <f t="shared" si="0"/>
        <v>1071428.56</v>
      </c>
      <c r="I4" s="94"/>
      <c r="J4" s="16">
        <v>1250000</v>
      </c>
      <c r="K4" s="95"/>
      <c r="L4" s="16">
        <f t="shared" si="0"/>
        <v>1428571.44</v>
      </c>
      <c r="M4" s="94"/>
      <c r="N4" s="16">
        <f t="shared" si="0"/>
        <v>1607142.85</v>
      </c>
      <c r="O4" s="94"/>
      <c r="P4" s="16">
        <f t="shared" si="0"/>
        <v>1785714.29</v>
      </c>
      <c r="Q4" s="95"/>
      <c r="R4" s="16">
        <f t="shared" si="0"/>
        <v>1964285.71</v>
      </c>
      <c r="S4" s="16">
        <f t="shared" si="0"/>
        <v>2142857.1500000004</v>
      </c>
      <c r="T4" s="16">
        <v>2321428.59</v>
      </c>
      <c r="U4" s="16">
        <v>2500000</v>
      </c>
      <c r="V4" s="13">
        <f>+B4</f>
        <v>2500000</v>
      </c>
      <c r="W4" s="18"/>
    </row>
    <row r="5" spans="1:23" x14ac:dyDescent="0.25">
      <c r="A5" s="10" t="s">
        <v>1</v>
      </c>
      <c r="B5" s="10"/>
      <c r="C5" s="49">
        <f>+C10+C15+C20+C24+C28+C32</f>
        <v>0</v>
      </c>
      <c r="D5" s="16">
        <f t="shared" ref="D5:S5" si="1">+D10+D15+D20+D24+D28+D32</f>
        <v>55892</v>
      </c>
      <c r="E5" s="16">
        <f t="shared" si="1"/>
        <v>188481</v>
      </c>
      <c r="F5" s="16">
        <f t="shared" si="1"/>
        <v>272207.5</v>
      </c>
      <c r="G5" s="16">
        <v>398782.62</v>
      </c>
      <c r="H5" s="16">
        <v>573555.17000000004</v>
      </c>
      <c r="I5" s="95">
        <v>0.23</v>
      </c>
      <c r="J5" s="16">
        <v>807129.14</v>
      </c>
      <c r="K5" s="95">
        <v>0.32</v>
      </c>
      <c r="L5" s="16">
        <v>1274321.81</v>
      </c>
      <c r="M5" s="115">
        <v>0.51</v>
      </c>
      <c r="N5" s="16">
        <v>1469271</v>
      </c>
      <c r="O5" s="115">
        <v>0.59</v>
      </c>
      <c r="P5" s="16">
        <v>1605648.17</v>
      </c>
      <c r="Q5" s="95">
        <v>0.64</v>
      </c>
      <c r="R5" s="16">
        <f t="shared" si="1"/>
        <v>0</v>
      </c>
      <c r="S5" s="16">
        <f t="shared" si="1"/>
        <v>0</v>
      </c>
      <c r="T5" s="16"/>
      <c r="U5" s="16"/>
      <c r="V5" s="17">
        <f>SUM(B5:S5)</f>
        <v>6645290.6999999993</v>
      </c>
      <c r="W5" s="13"/>
    </row>
    <row r="6" spans="1:23" x14ac:dyDescent="0.25">
      <c r="A6" s="10" t="s">
        <v>30</v>
      </c>
      <c r="B6" s="10"/>
      <c r="C6" s="16">
        <f>+C4-C5</f>
        <v>178571.44</v>
      </c>
      <c r="D6" s="16">
        <f t="shared" ref="D6:S6" si="2">+D4-D5</f>
        <v>301250.88</v>
      </c>
      <c r="E6" s="16">
        <f t="shared" si="2"/>
        <v>347233.29000000004</v>
      </c>
      <c r="F6" s="16">
        <f t="shared" si="2"/>
        <v>442078.22000000009</v>
      </c>
      <c r="G6" s="16">
        <f t="shared" si="2"/>
        <v>494074.52999999991</v>
      </c>
      <c r="H6" s="16">
        <v>676444.83</v>
      </c>
      <c r="I6" s="94"/>
      <c r="J6" s="16">
        <v>442870.86</v>
      </c>
      <c r="K6" s="95"/>
      <c r="L6" s="16">
        <v>154249.63</v>
      </c>
      <c r="M6" s="94"/>
      <c r="N6" s="16">
        <f t="shared" si="2"/>
        <v>137871.85000000009</v>
      </c>
      <c r="O6" s="94"/>
      <c r="P6" s="16">
        <v>180066.12</v>
      </c>
      <c r="Q6" s="95"/>
      <c r="R6" s="16">
        <f t="shared" si="2"/>
        <v>1964285.71</v>
      </c>
      <c r="S6" s="16">
        <f t="shared" si="2"/>
        <v>2142857.1500000004</v>
      </c>
      <c r="T6" s="16">
        <v>2321428.59</v>
      </c>
      <c r="U6" s="16">
        <v>2500000</v>
      </c>
      <c r="V6" s="17">
        <f>+V4-V5</f>
        <v>-4145290.6999999993</v>
      </c>
      <c r="W6" s="13"/>
    </row>
    <row r="7" spans="1:23" x14ac:dyDescent="0.25">
      <c r="A7" s="19"/>
      <c r="B7" s="19"/>
      <c r="C7" s="49"/>
      <c r="D7" s="50"/>
      <c r="E7" s="49"/>
      <c r="F7" s="50"/>
      <c r="G7" s="51"/>
      <c r="H7" s="51"/>
      <c r="I7" s="51"/>
      <c r="J7" s="50"/>
      <c r="K7" s="99"/>
      <c r="L7" s="50"/>
      <c r="M7" s="51"/>
      <c r="N7" s="50"/>
      <c r="O7" s="51"/>
      <c r="P7" s="50"/>
      <c r="Q7" s="99"/>
      <c r="R7" s="50"/>
      <c r="S7" s="50"/>
      <c r="T7" s="50"/>
      <c r="U7" s="50"/>
      <c r="V7" s="13"/>
      <c r="W7" s="19"/>
    </row>
    <row r="8" spans="1:23" x14ac:dyDescent="0.25">
      <c r="A8" s="10" t="s">
        <v>38</v>
      </c>
      <c r="B8" s="101">
        <v>431000</v>
      </c>
      <c r="C8" s="49"/>
      <c r="D8" s="50"/>
      <c r="E8" s="49"/>
      <c r="F8" s="50"/>
      <c r="G8" s="51"/>
      <c r="H8" s="51"/>
      <c r="I8" s="51"/>
      <c r="J8" s="50"/>
      <c r="K8" s="99"/>
      <c r="L8" s="50"/>
      <c r="M8" s="51"/>
      <c r="N8" s="50"/>
      <c r="O8" s="51"/>
      <c r="P8" s="50"/>
      <c r="Q8" s="99"/>
      <c r="R8" s="50"/>
      <c r="S8" s="50"/>
      <c r="T8" s="50"/>
      <c r="U8" s="50"/>
      <c r="V8" s="13"/>
      <c r="W8" s="13"/>
    </row>
    <row r="9" spans="1:23" x14ac:dyDescent="0.25">
      <c r="A9" s="3" t="s">
        <v>0</v>
      </c>
      <c r="B9" s="125">
        <v>500000</v>
      </c>
      <c r="C9" s="12">
        <v>35714.29</v>
      </c>
      <c r="D9" s="12">
        <v>71428.570000000007</v>
      </c>
      <c r="E9" s="12">
        <v>107142.86</v>
      </c>
      <c r="F9" s="12">
        <v>142857.15</v>
      </c>
      <c r="G9" s="12">
        <v>178571.43</v>
      </c>
      <c r="H9" s="12">
        <v>214285.71</v>
      </c>
      <c r="I9" s="24"/>
      <c r="J9" s="12">
        <v>250000</v>
      </c>
      <c r="K9" s="104"/>
      <c r="L9" s="12">
        <v>285714.28999999998</v>
      </c>
      <c r="M9" s="24"/>
      <c r="N9" s="12">
        <v>321428.57</v>
      </c>
      <c r="O9" s="24"/>
      <c r="P9" s="12">
        <v>357142.86</v>
      </c>
      <c r="Q9" s="104"/>
      <c r="R9" s="12">
        <v>392857.14</v>
      </c>
      <c r="S9" s="12">
        <v>428571.43</v>
      </c>
      <c r="T9" s="12">
        <v>464285.71</v>
      </c>
      <c r="U9" s="12">
        <v>500000</v>
      </c>
      <c r="V9" s="12">
        <f>+B9</f>
        <v>500000</v>
      </c>
      <c r="W9" s="13"/>
    </row>
    <row r="10" spans="1:23" x14ac:dyDescent="0.25">
      <c r="A10" s="4" t="s">
        <v>1</v>
      </c>
      <c r="B10" s="4"/>
      <c r="C10" s="49">
        <v>0</v>
      </c>
      <c r="D10" s="16">
        <v>2135</v>
      </c>
      <c r="E10" s="16">
        <v>2735</v>
      </c>
      <c r="F10" s="16">
        <v>19297</v>
      </c>
      <c r="G10" s="91">
        <v>39018</v>
      </c>
      <c r="H10" s="16">
        <v>84479</v>
      </c>
      <c r="I10" s="95">
        <v>0.17</v>
      </c>
      <c r="J10" s="16">
        <v>128679</v>
      </c>
      <c r="K10" s="95">
        <v>0.26</v>
      </c>
      <c r="L10" s="16">
        <v>173404</v>
      </c>
      <c r="M10" s="95">
        <v>0.35</v>
      </c>
      <c r="N10" s="16">
        <v>232859</v>
      </c>
      <c r="O10" s="95">
        <v>0.54</v>
      </c>
      <c r="P10" s="16">
        <v>295454</v>
      </c>
      <c r="Q10" s="95">
        <v>0.69</v>
      </c>
      <c r="R10" s="16"/>
      <c r="S10" s="16"/>
      <c r="T10" s="16"/>
      <c r="U10" s="16"/>
      <c r="V10" s="17">
        <f>SUM(B10:S10)</f>
        <v>978062.01</v>
      </c>
      <c r="W10" s="13"/>
    </row>
    <row r="11" spans="1:23" x14ac:dyDescent="0.25">
      <c r="A11" s="19"/>
      <c r="B11" s="19"/>
      <c r="C11" s="22"/>
      <c r="D11" s="20" t="s">
        <v>53</v>
      </c>
      <c r="E11" s="22" t="s">
        <v>54</v>
      </c>
      <c r="F11" s="20" t="s">
        <v>56</v>
      </c>
      <c r="G11" s="20" t="s">
        <v>55</v>
      </c>
      <c r="H11" s="20" t="s">
        <v>85</v>
      </c>
      <c r="I11" s="20"/>
      <c r="J11" s="20" t="s">
        <v>90</v>
      </c>
      <c r="K11" s="100"/>
      <c r="L11" s="13" t="s">
        <v>91</v>
      </c>
      <c r="M11" s="20"/>
      <c r="N11" s="13" t="s">
        <v>95</v>
      </c>
      <c r="O11" s="20"/>
      <c r="P11" s="13" t="s">
        <v>97</v>
      </c>
      <c r="Q11" s="100"/>
      <c r="R11" s="19"/>
      <c r="S11" s="19"/>
      <c r="T11" s="19"/>
      <c r="U11" s="19"/>
      <c r="V11" s="17">
        <f>+V9-V10</f>
        <v>-478062.01</v>
      </c>
      <c r="W11" s="19"/>
    </row>
    <row r="12" spans="1:23" x14ac:dyDescent="0.25">
      <c r="A12" s="10"/>
      <c r="B12" s="10"/>
      <c r="C12" s="12"/>
      <c r="D12" s="13"/>
      <c r="E12" s="12"/>
      <c r="F12" s="13"/>
      <c r="G12" s="23"/>
      <c r="H12" s="23"/>
      <c r="I12" s="23"/>
      <c r="J12" s="13"/>
      <c r="K12" s="100"/>
      <c r="L12" s="13"/>
      <c r="M12" s="23"/>
      <c r="N12" s="13"/>
      <c r="O12" s="23"/>
      <c r="P12" s="13"/>
      <c r="Q12" s="100"/>
      <c r="R12" s="13"/>
      <c r="S12" s="13"/>
      <c r="T12" s="13"/>
      <c r="U12" s="13"/>
      <c r="V12" s="13"/>
      <c r="W12" s="13"/>
    </row>
    <row r="13" spans="1:23" x14ac:dyDescent="0.25">
      <c r="A13" s="10" t="s">
        <v>39</v>
      </c>
      <c r="C13" s="12"/>
      <c r="D13" s="13"/>
      <c r="E13" s="12"/>
      <c r="F13" s="12"/>
      <c r="G13" s="24"/>
      <c r="H13" s="24"/>
      <c r="I13" s="24"/>
      <c r="J13" s="12"/>
      <c r="K13" s="104"/>
      <c r="L13" s="12"/>
      <c r="M13" s="24"/>
      <c r="N13" s="12"/>
      <c r="O13" s="24"/>
      <c r="P13" s="12"/>
      <c r="Q13" s="104"/>
      <c r="R13" s="12"/>
      <c r="S13" s="12"/>
      <c r="T13" s="12"/>
      <c r="U13" s="12"/>
      <c r="V13" s="12"/>
      <c r="W13" s="13"/>
    </row>
    <row r="14" spans="1:23" x14ac:dyDescent="0.25">
      <c r="A14" s="3" t="s">
        <v>0</v>
      </c>
      <c r="B14" s="54">
        <v>530167</v>
      </c>
      <c r="C14" s="12">
        <v>37869.07</v>
      </c>
      <c r="D14" s="12">
        <v>75738.14</v>
      </c>
      <c r="E14" s="12">
        <v>113607.21</v>
      </c>
      <c r="F14" s="12">
        <v>151476.29</v>
      </c>
      <c r="G14" s="12">
        <v>189345.36</v>
      </c>
      <c r="H14" s="12">
        <v>227214.43</v>
      </c>
      <c r="I14" s="24"/>
      <c r="J14" s="12">
        <v>265083.5</v>
      </c>
      <c r="L14" s="12">
        <v>302952.57</v>
      </c>
      <c r="N14" s="12">
        <v>340821.64</v>
      </c>
      <c r="P14" s="12">
        <v>378690.71</v>
      </c>
      <c r="Q14" s="100"/>
      <c r="R14" s="12">
        <v>416559.79</v>
      </c>
      <c r="S14" s="12">
        <v>454428.86</v>
      </c>
      <c r="T14" s="12">
        <v>492297.93</v>
      </c>
      <c r="U14" s="12">
        <v>530167</v>
      </c>
      <c r="V14" s="13">
        <f>+B14</f>
        <v>530167</v>
      </c>
      <c r="W14" s="13"/>
    </row>
    <row r="15" spans="1:23" x14ac:dyDescent="0.25">
      <c r="A15" s="19" t="s">
        <v>1</v>
      </c>
      <c r="B15" s="19"/>
      <c r="C15" s="49">
        <v>0</v>
      </c>
      <c r="D15" s="17">
        <v>4291</v>
      </c>
      <c r="E15" s="16">
        <v>8162</v>
      </c>
      <c r="F15" s="67">
        <v>43664</v>
      </c>
      <c r="G15" s="67">
        <v>76863</v>
      </c>
      <c r="H15" s="67">
        <v>94753</v>
      </c>
      <c r="I15" s="99">
        <v>0.18</v>
      </c>
      <c r="J15" s="67">
        <v>168284</v>
      </c>
      <c r="K15" s="104">
        <v>0.32</v>
      </c>
      <c r="L15" s="17">
        <v>464015</v>
      </c>
      <c r="M15" s="104">
        <v>0.88</v>
      </c>
      <c r="N15" s="17">
        <v>487104</v>
      </c>
      <c r="O15" s="104">
        <v>0.92</v>
      </c>
      <c r="P15" s="17">
        <v>495493</v>
      </c>
      <c r="Q15" s="100">
        <v>0.93</v>
      </c>
      <c r="R15" s="17"/>
      <c r="S15" s="17"/>
      <c r="T15" s="17"/>
      <c r="U15" s="17"/>
      <c r="V15" s="17">
        <f>SUM(B15:S15)</f>
        <v>1842632.2299999997</v>
      </c>
      <c r="W15" s="19"/>
    </row>
    <row r="16" spans="1:23" x14ac:dyDescent="0.25">
      <c r="A16" s="10"/>
      <c r="B16" s="10"/>
      <c r="C16" s="12"/>
      <c r="D16" s="13" t="s">
        <v>53</v>
      </c>
      <c r="E16" s="12" t="s">
        <v>54</v>
      </c>
      <c r="F16" s="20" t="s">
        <v>56</v>
      </c>
      <c r="G16" s="23" t="s">
        <v>55</v>
      </c>
      <c r="H16" s="23" t="s">
        <v>85</v>
      </c>
      <c r="I16" s="23"/>
      <c r="J16" s="23" t="s">
        <v>90</v>
      </c>
      <c r="K16" s="100"/>
      <c r="L16" s="13" t="s">
        <v>91</v>
      </c>
      <c r="M16" s="23"/>
      <c r="N16" s="13" t="s">
        <v>95</v>
      </c>
      <c r="O16" s="23"/>
      <c r="P16" s="25" t="s">
        <v>97</v>
      </c>
      <c r="Q16" s="100"/>
      <c r="R16" s="13"/>
      <c r="S16" s="13"/>
      <c r="T16" s="13"/>
      <c r="U16" s="13"/>
      <c r="V16" s="50">
        <f>+V14-V15</f>
        <v>-1312465.2299999997</v>
      </c>
      <c r="W16" s="13"/>
    </row>
    <row r="17" spans="1:23" x14ac:dyDescent="0.25">
      <c r="A17" s="10"/>
      <c r="B17" s="10"/>
      <c r="C17" s="12"/>
      <c r="D17" s="13"/>
      <c r="E17" s="12"/>
      <c r="F17" s="20"/>
      <c r="G17" s="23"/>
      <c r="H17" s="23"/>
      <c r="I17" s="23"/>
      <c r="J17" s="23"/>
      <c r="K17" s="100"/>
      <c r="L17" s="13"/>
      <c r="M17" s="23"/>
      <c r="N17" s="13"/>
      <c r="O17" s="23"/>
      <c r="P17" s="25"/>
      <c r="Q17" s="100"/>
      <c r="R17" s="13"/>
      <c r="S17" s="13"/>
      <c r="T17" s="13"/>
      <c r="U17" s="13"/>
      <c r="V17" s="50"/>
      <c r="W17" s="13"/>
    </row>
    <row r="18" spans="1:23" x14ac:dyDescent="0.25">
      <c r="A18" s="10" t="s">
        <v>40</v>
      </c>
      <c r="B18" s="127">
        <v>709000</v>
      </c>
      <c r="C18" s="12"/>
      <c r="D18" s="13"/>
      <c r="E18" s="12"/>
      <c r="F18" s="13"/>
      <c r="G18" s="23"/>
      <c r="H18" s="23"/>
      <c r="I18" s="23"/>
      <c r="J18" s="13"/>
      <c r="K18" s="100"/>
      <c r="L18" s="13"/>
      <c r="M18" s="23"/>
      <c r="N18" s="13"/>
      <c r="O18" s="23"/>
      <c r="P18" s="13"/>
      <c r="Q18" s="100"/>
      <c r="R18" s="13"/>
      <c r="S18" s="13"/>
      <c r="T18" s="13"/>
      <c r="U18" s="13"/>
      <c r="V18" s="13"/>
      <c r="W18" s="13"/>
    </row>
    <row r="19" spans="1:23" x14ac:dyDescent="0.25">
      <c r="A19" s="46" t="s">
        <v>0</v>
      </c>
      <c r="B19" s="124">
        <v>640000</v>
      </c>
      <c r="C19" s="24">
        <v>45714.29</v>
      </c>
      <c r="D19" s="24">
        <v>91428.57</v>
      </c>
      <c r="E19" s="24">
        <v>137142.85999999999</v>
      </c>
      <c r="F19" s="24">
        <v>182857.14</v>
      </c>
      <c r="G19" s="24">
        <v>228571.43</v>
      </c>
      <c r="H19" s="24">
        <v>274285.71000000002</v>
      </c>
      <c r="I19" s="24"/>
      <c r="J19" s="24">
        <v>320000</v>
      </c>
      <c r="K19" s="104"/>
      <c r="L19" s="24">
        <v>365714.29</v>
      </c>
      <c r="M19" s="24"/>
      <c r="N19" s="24">
        <v>411428.57</v>
      </c>
      <c r="O19" s="24"/>
      <c r="P19" s="24">
        <v>457142.86</v>
      </c>
      <c r="Q19" s="104"/>
      <c r="R19" s="24">
        <v>502857.14</v>
      </c>
      <c r="S19" s="24">
        <v>548571.43000000005</v>
      </c>
      <c r="T19" s="24">
        <v>594285.71</v>
      </c>
      <c r="U19" s="24">
        <v>640000</v>
      </c>
      <c r="V19" s="59">
        <f>+B19</f>
        <v>640000</v>
      </c>
      <c r="W19" s="20"/>
    </row>
    <row r="20" spans="1:23" x14ac:dyDescent="0.25">
      <c r="A20" s="4" t="s">
        <v>1</v>
      </c>
      <c r="B20" s="4"/>
      <c r="C20" s="49">
        <v>0</v>
      </c>
      <c r="D20" s="17">
        <v>49466</v>
      </c>
      <c r="E20" s="16">
        <v>177584</v>
      </c>
      <c r="F20" s="17">
        <v>208837</v>
      </c>
      <c r="G20" s="67">
        <v>246510</v>
      </c>
      <c r="H20" s="67">
        <v>329697</v>
      </c>
      <c r="I20" s="99">
        <v>0.52</v>
      </c>
      <c r="J20" s="17">
        <v>361265</v>
      </c>
      <c r="K20" s="99">
        <v>0.56000000000000005</v>
      </c>
      <c r="L20" s="17">
        <v>430624</v>
      </c>
      <c r="M20" s="99">
        <v>0.67</v>
      </c>
      <c r="N20" s="17">
        <v>462717</v>
      </c>
      <c r="O20" s="99">
        <v>0.65</v>
      </c>
      <c r="P20" s="13">
        <v>494941</v>
      </c>
      <c r="Q20" s="99">
        <v>0.7</v>
      </c>
      <c r="R20" s="17"/>
      <c r="S20" s="17"/>
      <c r="T20" s="17"/>
      <c r="U20" s="17"/>
      <c r="V20" s="17">
        <f>SUM(B20:S20)</f>
        <v>2761644.1</v>
      </c>
      <c r="W20" s="13"/>
    </row>
    <row r="21" spans="1:23" x14ac:dyDescent="0.25">
      <c r="A21" s="4"/>
      <c r="B21" s="4" t="s">
        <v>94</v>
      </c>
      <c r="C21" s="12"/>
      <c r="D21" s="13" t="str">
        <f t="shared" ref="D21:F21" si="3">D16</f>
        <v>(3/31/2015)</v>
      </c>
      <c r="E21" s="12" t="str">
        <f t="shared" si="3"/>
        <v>(6/30/2015)</v>
      </c>
      <c r="F21" s="13" t="str">
        <f t="shared" si="3"/>
        <v>(9/30/2015)</v>
      </c>
      <c r="G21" s="23" t="s">
        <v>55</v>
      </c>
      <c r="H21" s="23" t="s">
        <v>85</v>
      </c>
      <c r="I21" s="23"/>
      <c r="J21" s="23" t="s">
        <v>90</v>
      </c>
      <c r="K21" s="100"/>
      <c r="L21" s="13" t="s">
        <v>91</v>
      </c>
      <c r="M21" s="23"/>
      <c r="N21" s="13" t="s">
        <v>95</v>
      </c>
      <c r="O21" s="23"/>
      <c r="P21" s="25" t="s">
        <v>97</v>
      </c>
      <c r="Q21" s="100"/>
      <c r="R21" s="13"/>
      <c r="S21" s="13"/>
      <c r="T21" s="13"/>
      <c r="U21" s="13"/>
      <c r="V21" s="17">
        <f>+V19-V20</f>
        <v>-2121644.1</v>
      </c>
      <c r="W21" s="13"/>
    </row>
    <row r="22" spans="1:23" x14ac:dyDescent="0.25">
      <c r="A22" s="14" t="s">
        <v>25</v>
      </c>
      <c r="B22" s="14"/>
      <c r="C22" s="12"/>
      <c r="D22" s="13"/>
      <c r="E22" s="12"/>
      <c r="F22" s="13"/>
      <c r="G22" s="23"/>
      <c r="H22" s="23"/>
      <c r="I22" s="23"/>
      <c r="J22" s="13"/>
      <c r="K22" s="100"/>
      <c r="L22" s="13"/>
      <c r="M22" s="23"/>
      <c r="N22" s="13"/>
      <c r="O22" s="23"/>
      <c r="P22" s="13"/>
      <c r="Q22" s="100"/>
      <c r="R22" s="13"/>
      <c r="S22" s="13"/>
      <c r="T22" s="13"/>
      <c r="U22" s="13"/>
      <c r="V22" s="50"/>
      <c r="W22" s="13"/>
    </row>
    <row r="23" spans="1:23" x14ac:dyDescent="0.25">
      <c r="A23" s="4" t="s">
        <v>0</v>
      </c>
      <c r="B23" s="60">
        <v>175000</v>
      </c>
      <c r="C23" s="12">
        <v>12500</v>
      </c>
      <c r="D23" s="12">
        <v>250000</v>
      </c>
      <c r="E23" s="12">
        <v>37500</v>
      </c>
      <c r="F23" s="12">
        <v>50000</v>
      </c>
      <c r="G23" s="12">
        <v>62500</v>
      </c>
      <c r="H23" s="12">
        <v>75000</v>
      </c>
      <c r="I23" s="24"/>
      <c r="J23" s="12">
        <v>87500</v>
      </c>
      <c r="K23" s="104"/>
      <c r="L23" s="12">
        <v>100000</v>
      </c>
      <c r="M23" s="24"/>
      <c r="N23" s="12">
        <v>112500</v>
      </c>
      <c r="O23" s="24"/>
      <c r="P23" s="12">
        <v>125000</v>
      </c>
      <c r="Q23" s="104"/>
      <c r="R23" s="12">
        <v>137500</v>
      </c>
      <c r="S23" s="12">
        <v>150000</v>
      </c>
      <c r="T23" s="12">
        <v>162500</v>
      </c>
      <c r="U23" s="12">
        <v>175000</v>
      </c>
      <c r="V23" s="17">
        <v>175000</v>
      </c>
      <c r="W23" s="13"/>
    </row>
    <row r="24" spans="1:23" x14ac:dyDescent="0.25">
      <c r="A24" s="4" t="s">
        <v>1</v>
      </c>
      <c r="B24" s="56"/>
      <c r="C24" s="61">
        <v>0</v>
      </c>
      <c r="D24" s="17">
        <v>0</v>
      </c>
      <c r="E24" s="12"/>
      <c r="F24" s="13"/>
      <c r="G24" s="23">
        <v>20586.7</v>
      </c>
      <c r="H24" s="23">
        <v>24730.22</v>
      </c>
      <c r="I24" s="100">
        <v>0.14000000000000001</v>
      </c>
      <c r="J24" s="23">
        <v>55305</v>
      </c>
      <c r="K24" s="100">
        <v>0.32</v>
      </c>
      <c r="L24" s="116">
        <v>78140.67</v>
      </c>
      <c r="M24" s="73">
        <v>0.45</v>
      </c>
      <c r="N24" s="13">
        <v>100153.43</v>
      </c>
      <c r="O24" s="73">
        <v>0.56999999999999995</v>
      </c>
      <c r="P24" s="13">
        <v>115881.9</v>
      </c>
      <c r="Q24" s="73">
        <v>0.66</v>
      </c>
      <c r="R24" s="13"/>
      <c r="S24" s="13"/>
      <c r="T24" s="13"/>
      <c r="U24" s="13"/>
      <c r="V24" s="17">
        <f>SUM(B24:S24)</f>
        <v>394800.06</v>
      </c>
      <c r="W24" s="13"/>
    </row>
    <row r="25" spans="1:23" x14ac:dyDescent="0.25">
      <c r="A25" s="20"/>
      <c r="B25" s="58"/>
      <c r="C25" s="62"/>
      <c r="D25" s="58"/>
      <c r="E25" s="62"/>
      <c r="F25" s="58"/>
      <c r="G25" s="58" t="s">
        <v>55</v>
      </c>
      <c r="H25" s="23" t="s">
        <v>85</v>
      </c>
      <c r="I25" s="58"/>
      <c r="J25" s="23" t="s">
        <v>90</v>
      </c>
      <c r="K25" s="100"/>
      <c r="L25" s="58" t="s">
        <v>91</v>
      </c>
      <c r="M25" s="58"/>
      <c r="N25" s="58" t="s">
        <v>95</v>
      </c>
      <c r="O25" s="58"/>
      <c r="P25" s="58" t="s">
        <v>97</v>
      </c>
      <c r="Q25" s="100"/>
      <c r="R25" s="58"/>
      <c r="S25" s="58"/>
      <c r="T25" s="58"/>
      <c r="U25" s="58"/>
      <c r="V25" s="63"/>
      <c r="W25" s="20"/>
    </row>
    <row r="26" spans="1:23" x14ac:dyDescent="0.25">
      <c r="A26" s="15" t="s">
        <v>26</v>
      </c>
      <c r="B26" s="15"/>
      <c r="C26" s="12"/>
      <c r="D26" s="13"/>
      <c r="E26" s="12"/>
      <c r="F26" s="13"/>
      <c r="G26" s="23"/>
      <c r="H26" s="23"/>
      <c r="I26" s="23"/>
      <c r="J26" s="13"/>
      <c r="K26" s="100"/>
      <c r="L26" s="13"/>
      <c r="M26" s="23"/>
      <c r="N26" s="13"/>
      <c r="O26" s="23"/>
      <c r="P26" s="13"/>
      <c r="Q26" s="100"/>
      <c r="R26" s="13"/>
      <c r="S26" s="13"/>
      <c r="T26" s="13"/>
      <c r="U26" s="13"/>
      <c r="V26" s="50"/>
      <c r="W26" s="13"/>
    </row>
    <row r="27" spans="1:23" x14ac:dyDescent="0.25">
      <c r="A27" s="4" t="s">
        <v>0</v>
      </c>
      <c r="B27" s="60">
        <v>507000</v>
      </c>
      <c r="C27" s="12">
        <v>36214.29</v>
      </c>
      <c r="D27" s="12">
        <v>72428.570000000007</v>
      </c>
      <c r="E27" s="12">
        <v>108642.86</v>
      </c>
      <c r="F27" s="12">
        <v>144857.14000000001</v>
      </c>
      <c r="G27" s="12">
        <v>181071.43</v>
      </c>
      <c r="H27" s="12">
        <v>217285.71</v>
      </c>
      <c r="I27" s="24"/>
      <c r="J27" s="12">
        <v>253500</v>
      </c>
      <c r="K27" s="104"/>
      <c r="L27" s="12">
        <v>289714.28999999998</v>
      </c>
      <c r="M27" s="24"/>
      <c r="N27" s="12">
        <v>325928.57</v>
      </c>
      <c r="O27" s="24"/>
      <c r="P27" s="12">
        <v>362142.86</v>
      </c>
      <c r="Q27" s="104"/>
      <c r="R27" s="12">
        <v>398357.14</v>
      </c>
      <c r="S27" s="12">
        <v>434571.43</v>
      </c>
      <c r="T27" s="12">
        <v>470785.71</v>
      </c>
      <c r="U27" s="12">
        <v>507000</v>
      </c>
      <c r="V27" s="17">
        <f>+B27</f>
        <v>507000</v>
      </c>
      <c r="W27" s="13"/>
    </row>
    <row r="28" spans="1:23" x14ac:dyDescent="0.25">
      <c r="A28" s="4" t="s">
        <v>1</v>
      </c>
      <c r="B28" s="56"/>
      <c r="C28" s="61">
        <v>0</v>
      </c>
      <c r="D28" s="17">
        <v>0</v>
      </c>
      <c r="E28" s="12"/>
      <c r="F28" s="13">
        <v>409.5</v>
      </c>
      <c r="G28" s="23">
        <v>15804.92</v>
      </c>
      <c r="H28" s="23">
        <v>39895.949999999997</v>
      </c>
      <c r="I28" s="100">
        <v>7.9000000000000001E-2</v>
      </c>
      <c r="J28" s="13">
        <v>50149.14</v>
      </c>
      <c r="K28" s="100">
        <v>0.1</v>
      </c>
      <c r="L28" s="116">
        <v>74920.14</v>
      </c>
      <c r="M28" s="100">
        <v>0.15</v>
      </c>
      <c r="N28" s="13">
        <v>114940.19</v>
      </c>
      <c r="O28" s="100">
        <v>0.22</v>
      </c>
      <c r="P28" s="13">
        <v>132790.26999999999</v>
      </c>
      <c r="Q28" s="100">
        <v>0.26</v>
      </c>
      <c r="R28" s="13"/>
      <c r="S28" s="13"/>
      <c r="T28" s="13"/>
      <c r="U28" s="13"/>
      <c r="V28" s="17">
        <f>SUM(B28:S28)</f>
        <v>428910.91899999999</v>
      </c>
      <c r="W28" s="13"/>
    </row>
    <row r="29" spans="1:23" x14ac:dyDescent="0.25">
      <c r="A29" s="19"/>
      <c r="B29" s="55"/>
      <c r="C29" s="56"/>
      <c r="D29" s="55"/>
      <c r="E29" s="62"/>
      <c r="F29" s="58" t="s">
        <v>56</v>
      </c>
      <c r="G29" s="58" t="s">
        <v>55</v>
      </c>
      <c r="H29" s="23" t="s">
        <v>85</v>
      </c>
      <c r="I29" s="58"/>
      <c r="J29" s="58" t="s">
        <v>90</v>
      </c>
      <c r="K29" s="100"/>
      <c r="L29" s="58" t="s">
        <v>91</v>
      </c>
      <c r="M29" s="58"/>
      <c r="N29" s="13" t="s">
        <v>95</v>
      </c>
      <c r="O29" s="58"/>
      <c r="P29" s="55" t="s">
        <v>98</v>
      </c>
      <c r="Q29" s="100"/>
      <c r="R29" s="55"/>
      <c r="S29" s="55"/>
      <c r="T29" s="55"/>
      <c r="U29" s="55"/>
      <c r="V29" s="17">
        <f>+V27-V28</f>
        <v>78089.081000000006</v>
      </c>
      <c r="W29" s="19"/>
    </row>
    <row r="30" spans="1:23" x14ac:dyDescent="0.25">
      <c r="A30" s="15" t="s">
        <v>27</v>
      </c>
      <c r="B30" s="15"/>
      <c r="C30" s="21"/>
      <c r="D30" s="11"/>
      <c r="E30" s="21"/>
      <c r="F30" s="11"/>
      <c r="G30" s="25"/>
      <c r="H30" s="25"/>
      <c r="I30" s="25"/>
      <c r="J30" s="11"/>
      <c r="K30" s="100"/>
      <c r="L30" s="11"/>
      <c r="M30" s="25"/>
      <c r="N30" s="11"/>
      <c r="O30" s="25"/>
      <c r="P30" s="11"/>
      <c r="Q30" s="100"/>
      <c r="R30" s="11"/>
      <c r="S30" s="11"/>
      <c r="T30" s="11"/>
      <c r="U30" s="11"/>
      <c r="V30" s="50"/>
      <c r="W30" s="11" t="s">
        <v>28</v>
      </c>
    </row>
    <row r="31" spans="1:23" x14ac:dyDescent="0.25">
      <c r="A31" s="4" t="s">
        <v>0</v>
      </c>
      <c r="B31" s="60">
        <v>147833</v>
      </c>
      <c r="C31" s="12">
        <v>10559.5</v>
      </c>
      <c r="D31" s="12">
        <v>21119</v>
      </c>
      <c r="E31" s="12">
        <v>31678.5</v>
      </c>
      <c r="F31" s="12">
        <v>42238</v>
      </c>
      <c r="G31" s="12">
        <v>52797.5</v>
      </c>
      <c r="H31" s="12">
        <v>63357</v>
      </c>
      <c r="J31" s="24">
        <v>73916.5</v>
      </c>
      <c r="K31" s="104"/>
      <c r="L31" s="12">
        <v>84476</v>
      </c>
      <c r="M31" s="26"/>
      <c r="N31" s="12">
        <v>95035.5</v>
      </c>
      <c r="O31" s="26"/>
      <c r="P31" s="12">
        <v>105595</v>
      </c>
      <c r="Q31" s="123"/>
      <c r="R31" s="12">
        <v>116154.5</v>
      </c>
      <c r="S31" s="12">
        <v>126714</v>
      </c>
      <c r="T31" s="12">
        <v>137273.5</v>
      </c>
      <c r="U31" s="12">
        <v>147833</v>
      </c>
      <c r="V31" s="17">
        <f>+B31</f>
        <v>147833</v>
      </c>
      <c r="W31" s="15" t="s">
        <v>29</v>
      </c>
    </row>
    <row r="32" spans="1:23" x14ac:dyDescent="0.25">
      <c r="A32" s="4" t="s">
        <v>1</v>
      </c>
      <c r="B32" s="56"/>
      <c r="C32" s="61">
        <v>0</v>
      </c>
      <c r="D32" s="17">
        <v>0</v>
      </c>
      <c r="E32" s="12"/>
      <c r="F32" s="13"/>
      <c r="G32" s="23"/>
      <c r="H32" s="23"/>
      <c r="I32" s="23"/>
      <c r="J32" s="13">
        <v>43447</v>
      </c>
      <c r="K32" s="100">
        <v>0.28999999999999998</v>
      </c>
      <c r="L32" s="13">
        <v>53218</v>
      </c>
      <c r="M32" s="100">
        <v>0.36</v>
      </c>
      <c r="N32" s="13">
        <v>71498</v>
      </c>
      <c r="O32" s="100">
        <v>0.48</v>
      </c>
      <c r="P32" s="13">
        <v>71498</v>
      </c>
      <c r="Q32" s="100"/>
      <c r="R32" s="13"/>
      <c r="S32" s="13"/>
      <c r="T32" s="13"/>
      <c r="U32" s="13"/>
      <c r="V32" s="17">
        <f>SUM(B32:S32)</f>
        <v>239662.13000000003</v>
      </c>
      <c r="W32" s="11"/>
    </row>
    <row r="33" spans="1:23" x14ac:dyDescent="0.25">
      <c r="A33" s="19"/>
      <c r="B33" s="55"/>
      <c r="C33" s="64"/>
      <c r="D33" s="57"/>
      <c r="E33" s="64"/>
      <c r="F33" s="57"/>
      <c r="G33" s="57"/>
      <c r="H33" s="57"/>
      <c r="I33" s="58"/>
      <c r="J33" s="58" t="s">
        <v>90</v>
      </c>
      <c r="K33" s="100"/>
      <c r="L33" s="58" t="s">
        <v>91</v>
      </c>
      <c r="M33" s="58"/>
      <c r="N33" s="58" t="s">
        <v>95</v>
      </c>
      <c r="O33" s="58"/>
      <c r="P33" s="58" t="s">
        <v>95</v>
      </c>
      <c r="Q33" s="100"/>
      <c r="R33" s="55"/>
      <c r="S33" s="55"/>
      <c r="T33" s="55"/>
      <c r="U33" s="55"/>
      <c r="V33" s="17">
        <f>+V31-V32</f>
        <v>-91829.130000000034</v>
      </c>
      <c r="W33" s="19"/>
    </row>
    <row r="34" spans="1:23" x14ac:dyDescent="0.25">
      <c r="A34" s="15"/>
      <c r="B34" s="15"/>
      <c r="C34" s="21"/>
      <c r="D34" s="11"/>
      <c r="E34" s="21"/>
      <c r="F34" s="11"/>
      <c r="G34" s="25"/>
      <c r="H34" s="23"/>
      <c r="I34" s="23"/>
      <c r="J34" s="13"/>
      <c r="K34" s="100"/>
      <c r="L34" s="13"/>
      <c r="M34" s="23"/>
      <c r="N34" s="13"/>
      <c r="O34" s="23"/>
      <c r="P34" s="13"/>
      <c r="Q34" s="100"/>
      <c r="R34" s="13"/>
      <c r="S34" s="13"/>
      <c r="T34" s="13"/>
      <c r="U34" s="13"/>
      <c r="V34" s="50"/>
      <c r="W34" s="11"/>
    </row>
    <row r="35" spans="1:23" x14ac:dyDescent="0.25">
      <c r="A35" s="68" t="s">
        <v>57</v>
      </c>
      <c r="B35" s="48"/>
    </row>
    <row r="36" spans="1:23" x14ac:dyDescent="0.25">
      <c r="B36" s="52"/>
      <c r="C36" s="53">
        <v>7.0000000000000007E-2</v>
      </c>
      <c r="D36" s="53">
        <v>0.14000000000000001</v>
      </c>
      <c r="E36" s="53">
        <v>0.21</v>
      </c>
      <c r="F36" s="53">
        <v>0.28000000000000003</v>
      </c>
      <c r="G36" s="53">
        <v>0.35</v>
      </c>
      <c r="H36" s="53">
        <v>0.42</v>
      </c>
      <c r="I36" s="96"/>
      <c r="J36" s="53">
        <v>0.5</v>
      </c>
      <c r="K36" s="96"/>
      <c r="L36" s="53">
        <v>0.56999999999999995</v>
      </c>
      <c r="M36" s="53"/>
      <c r="N36" s="53">
        <v>0.64</v>
      </c>
      <c r="O36" s="53"/>
      <c r="P36" s="53">
        <v>0.71</v>
      </c>
      <c r="Q36" s="96"/>
      <c r="R36" s="53">
        <v>0.78</v>
      </c>
      <c r="S36" s="53">
        <v>0.85</v>
      </c>
      <c r="T36" s="53">
        <v>0.92</v>
      </c>
      <c r="U36" s="53">
        <v>1</v>
      </c>
    </row>
    <row r="37" spans="1:23" x14ac:dyDescent="0.25">
      <c r="B37" s="52">
        <f>+B9+B14+B19+B23+B27+B31</f>
        <v>2500000</v>
      </c>
      <c r="C37" s="52">
        <f t="shared" ref="C37:S37" si="4">+C9+C14+C19+C23+C27+C31</f>
        <v>178571.44</v>
      </c>
      <c r="D37" s="52">
        <v>357142.88</v>
      </c>
      <c r="E37" s="52">
        <f t="shared" si="4"/>
        <v>535714.29</v>
      </c>
      <c r="F37" s="52">
        <f t="shared" si="4"/>
        <v>714285.72000000009</v>
      </c>
      <c r="G37" s="52">
        <f t="shared" si="4"/>
        <v>892857.14999999991</v>
      </c>
      <c r="H37" s="52">
        <f t="shared" si="4"/>
        <v>1071428.56</v>
      </c>
      <c r="I37" s="97"/>
      <c r="J37" s="52">
        <v>1250000</v>
      </c>
      <c r="K37" s="97"/>
      <c r="L37" s="52">
        <f t="shared" si="4"/>
        <v>1428571.44</v>
      </c>
      <c r="M37" s="52"/>
      <c r="N37" s="52">
        <f t="shared" si="4"/>
        <v>1607142.85</v>
      </c>
      <c r="O37" s="52"/>
      <c r="P37" s="52">
        <f t="shared" si="4"/>
        <v>1785714.29</v>
      </c>
      <c r="Q37" s="97"/>
      <c r="R37" s="52">
        <f t="shared" si="4"/>
        <v>1964285.71</v>
      </c>
      <c r="S37" s="52">
        <f t="shared" si="4"/>
        <v>2142857.1500000004</v>
      </c>
      <c r="T37" s="52">
        <f>SUM(T9:T36)</f>
        <v>2321429.48</v>
      </c>
      <c r="U37" s="52">
        <f>SUM(U9:U36)</f>
        <v>2500001</v>
      </c>
    </row>
    <row r="38" spans="1:23" x14ac:dyDescent="0.25">
      <c r="A38" s="131" t="s">
        <v>50</v>
      </c>
      <c r="B38" s="132"/>
    </row>
    <row r="39" spans="1:23" x14ac:dyDescent="0.25">
      <c r="A39" s="131" t="s">
        <v>51</v>
      </c>
      <c r="B39" s="132"/>
      <c r="J39" s="16">
        <v>128679</v>
      </c>
      <c r="L39" s="16">
        <v>173404</v>
      </c>
      <c r="N39" s="16">
        <v>232859</v>
      </c>
      <c r="P39" s="16">
        <v>295454</v>
      </c>
    </row>
    <row r="40" spans="1:23" x14ac:dyDescent="0.25">
      <c r="A40" s="131" t="s">
        <v>52</v>
      </c>
      <c r="B40" s="132"/>
      <c r="D40" s="16">
        <v>2135</v>
      </c>
      <c r="E40" s="16">
        <v>2735</v>
      </c>
      <c r="F40" s="16">
        <v>19297</v>
      </c>
      <c r="G40" s="91">
        <v>39018</v>
      </c>
      <c r="H40" s="16">
        <v>84479</v>
      </c>
      <c r="I40" s="98"/>
      <c r="J40" s="67">
        <v>168284</v>
      </c>
      <c r="L40" s="17">
        <v>464015</v>
      </c>
      <c r="N40" s="17">
        <v>487104</v>
      </c>
      <c r="P40" s="17">
        <v>494531</v>
      </c>
    </row>
    <row r="41" spans="1:23" x14ac:dyDescent="0.25">
      <c r="D41" s="17">
        <v>4291</v>
      </c>
      <c r="E41" s="16">
        <v>8162</v>
      </c>
      <c r="F41" s="67">
        <v>43664</v>
      </c>
      <c r="G41" s="67">
        <v>76863</v>
      </c>
      <c r="H41" s="67">
        <v>94753</v>
      </c>
      <c r="I41" s="92"/>
      <c r="J41" s="17">
        <v>361265</v>
      </c>
      <c r="L41" s="17">
        <v>430624</v>
      </c>
      <c r="N41" s="17">
        <v>462717</v>
      </c>
      <c r="P41" s="17">
        <v>495493</v>
      </c>
    </row>
    <row r="42" spans="1:23" x14ac:dyDescent="0.25">
      <c r="D42" s="17">
        <v>49466</v>
      </c>
      <c r="E42" s="16">
        <v>177584</v>
      </c>
      <c r="F42" s="17">
        <v>208837</v>
      </c>
      <c r="G42" s="67">
        <v>246510</v>
      </c>
      <c r="H42" s="67">
        <v>329697</v>
      </c>
      <c r="I42" s="92"/>
      <c r="J42" s="23">
        <v>55305</v>
      </c>
      <c r="L42" s="116">
        <v>78140.67</v>
      </c>
      <c r="N42" s="13">
        <v>100153.43</v>
      </c>
      <c r="P42" s="13">
        <v>115881.9</v>
      </c>
    </row>
    <row r="43" spans="1:23" x14ac:dyDescent="0.25">
      <c r="F43" s="13">
        <v>409.5</v>
      </c>
      <c r="G43" s="23">
        <v>20586.7</v>
      </c>
      <c r="H43" s="23">
        <v>24730.22</v>
      </c>
      <c r="I43" s="93"/>
      <c r="J43" s="13">
        <v>50149.14</v>
      </c>
      <c r="L43" s="116">
        <v>74920.14</v>
      </c>
      <c r="N43" s="13">
        <v>114940.19</v>
      </c>
      <c r="P43" s="13">
        <v>132790.26999999999</v>
      </c>
    </row>
    <row r="44" spans="1:23" x14ac:dyDescent="0.25">
      <c r="D44" s="101">
        <f>SUM(D40:D43)</f>
        <v>55892</v>
      </c>
      <c r="E44" s="102">
        <f>SUM(E40:E43)</f>
        <v>188481</v>
      </c>
      <c r="F44" s="13"/>
      <c r="G44" s="23">
        <v>15804.92</v>
      </c>
      <c r="H44" s="23">
        <v>39895.949999999997</v>
      </c>
      <c r="I44" s="93"/>
      <c r="J44" s="13">
        <v>43447</v>
      </c>
      <c r="L44" s="13">
        <v>53218</v>
      </c>
      <c r="N44" s="13">
        <v>71498</v>
      </c>
      <c r="P44" s="13">
        <v>71498</v>
      </c>
    </row>
    <row r="45" spans="1:23" hidden="1" x14ac:dyDescent="0.25"/>
    <row r="46" spans="1:23" x14ac:dyDescent="0.25">
      <c r="D46" s="101"/>
      <c r="E46" s="102"/>
      <c r="F46" s="101">
        <f>SUM(F40:F45)</f>
        <v>272207.5</v>
      </c>
      <c r="G46" s="91"/>
      <c r="H46" s="91"/>
      <c r="I46" s="91"/>
      <c r="J46" s="101"/>
      <c r="L46" s="101"/>
    </row>
    <row r="47" spans="1:23" x14ac:dyDescent="0.25">
      <c r="G47" s="91">
        <f>SUM(G40:G46)</f>
        <v>398782.62</v>
      </c>
      <c r="H47" s="91">
        <f>SUM(H40:H46)</f>
        <v>573555.16999999993</v>
      </c>
      <c r="J47" s="101">
        <f>SUM(J39:J46)</f>
        <v>807129.14</v>
      </c>
      <c r="L47" s="101">
        <f>SUM(L39:L46)</f>
        <v>1274321.8099999998</v>
      </c>
      <c r="N47" s="101">
        <f>SUM(N39:N46)</f>
        <v>1469271.6199999999</v>
      </c>
      <c r="P47" s="101">
        <f>SUM(P39:P46)</f>
        <v>1605648.17</v>
      </c>
    </row>
  </sheetData>
  <mergeCells count="4">
    <mergeCell ref="C1:V1"/>
    <mergeCell ref="A38:B38"/>
    <mergeCell ref="A39:B39"/>
    <mergeCell ref="A40:B40"/>
  </mergeCells>
  <pageMargins left="0.25" right="0.25" top="0.5" bottom="0.5" header="0.3" footer="0.3"/>
  <pageSetup paperSize="5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26"/>
  <sheetViews>
    <sheetView topLeftCell="B1" workbookViewId="0">
      <selection activeCell="AB4" sqref="AB4:AE4"/>
    </sheetView>
  </sheetViews>
  <sheetFormatPr defaultRowHeight="15" x14ac:dyDescent="0.25"/>
  <cols>
    <col min="1" max="1" width="6.7109375" style="31" customWidth="1"/>
    <col min="2" max="2" width="33.5703125" style="27" customWidth="1"/>
    <col min="3" max="3" width="12.5703125" style="31" bestFit="1" customWidth="1"/>
    <col min="4" max="6" width="12.5703125" style="31" customWidth="1"/>
    <col min="7" max="8" width="12.5703125" style="31" hidden="1" customWidth="1"/>
    <col min="9" max="9" width="11.85546875" style="31" hidden="1" customWidth="1"/>
    <col min="10" max="13" width="12.5703125" style="31" hidden="1" customWidth="1"/>
    <col min="14" max="17" width="12.28515625" style="31" hidden="1" customWidth="1"/>
    <col min="18" max="18" width="12.7109375" style="45" hidden="1" customWidth="1"/>
    <col min="19" max="19" width="12.7109375" style="66" hidden="1" customWidth="1"/>
    <col min="20" max="23" width="12.7109375" style="31" hidden="1" customWidth="1"/>
    <col min="24" max="24" width="11.28515625" style="112" hidden="1" customWidth="1"/>
    <col min="25" max="25" width="11.5703125" hidden="1" customWidth="1"/>
    <col min="26" max="26" width="10.28515625" hidden="1" customWidth="1"/>
    <col min="27" max="27" width="12.85546875" hidden="1" customWidth="1"/>
    <col min="28" max="31" width="12.85546875" style="31" customWidth="1"/>
    <col min="32" max="34" width="12.85546875" hidden="1" customWidth="1"/>
    <col min="35" max="38" width="12.42578125" hidden="1" customWidth="1"/>
    <col min="39" max="46" width="13.28515625" hidden="1" customWidth="1"/>
    <col min="47" max="54" width="12.28515625" hidden="1" customWidth="1"/>
    <col min="55" max="55" width="12.140625" hidden="1" customWidth="1"/>
    <col min="56" max="56" width="11.140625" customWidth="1"/>
    <col min="57" max="57" width="11.42578125" customWidth="1"/>
    <col min="59" max="59" width="16.140625" customWidth="1"/>
    <col min="60" max="60" width="10.7109375" customWidth="1"/>
    <col min="61" max="61" width="11.42578125" customWidth="1"/>
    <col min="63" max="63" width="12.7109375" customWidth="1"/>
    <col min="64" max="64" width="11.5703125" customWidth="1"/>
    <col min="65" max="65" width="14.5703125" customWidth="1"/>
    <col min="67" max="67" width="13.42578125" customWidth="1"/>
  </cols>
  <sheetData>
    <row r="1" spans="1:67" ht="15.75" thickBot="1" x14ac:dyDescent="0.3">
      <c r="A1" s="70"/>
      <c r="B1" s="44"/>
      <c r="C1" s="133"/>
      <c r="D1" s="133"/>
      <c r="E1" s="133"/>
      <c r="F1" s="133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65"/>
      <c r="AW1" s="65"/>
      <c r="AX1" s="65"/>
      <c r="AY1" s="28"/>
      <c r="AZ1" s="28"/>
      <c r="BA1" s="28"/>
      <c r="BB1" s="28"/>
      <c r="BC1" s="28"/>
    </row>
    <row r="2" spans="1:67" ht="15.75" thickTop="1" x14ac:dyDescent="0.25">
      <c r="B2" s="76" t="s">
        <v>4</v>
      </c>
      <c r="C2" s="142" t="s">
        <v>80</v>
      </c>
      <c r="D2" s="143"/>
      <c r="E2" s="143"/>
      <c r="F2" s="144"/>
      <c r="G2" s="135" t="s">
        <v>58</v>
      </c>
      <c r="H2" s="136"/>
      <c r="I2" s="136"/>
      <c r="J2" s="136"/>
      <c r="K2" s="137" t="s">
        <v>63</v>
      </c>
      <c r="L2" s="136"/>
      <c r="M2" s="136"/>
      <c r="N2" s="136"/>
      <c r="O2" s="137" t="s">
        <v>64</v>
      </c>
      <c r="P2" s="136"/>
      <c r="Q2" s="136"/>
      <c r="R2" s="136"/>
      <c r="S2" s="137" t="s">
        <v>65</v>
      </c>
      <c r="T2" s="137"/>
      <c r="U2" s="136"/>
      <c r="V2" s="136"/>
      <c r="W2" s="138"/>
      <c r="X2" s="137" t="s">
        <v>66</v>
      </c>
      <c r="Y2" s="136"/>
      <c r="Z2" s="136"/>
      <c r="AA2" s="136"/>
      <c r="AB2" s="137" t="s">
        <v>67</v>
      </c>
      <c r="AC2" s="136"/>
      <c r="AD2" s="136"/>
      <c r="AE2" s="136"/>
      <c r="AF2" s="137" t="s">
        <v>68</v>
      </c>
      <c r="AG2" s="136"/>
      <c r="AH2" s="136"/>
      <c r="AI2" s="136"/>
      <c r="AJ2" s="137" t="s">
        <v>69</v>
      </c>
      <c r="AK2" s="136"/>
      <c r="AL2" s="136"/>
      <c r="AM2" s="136"/>
      <c r="AN2" s="137" t="s">
        <v>70</v>
      </c>
      <c r="AO2" s="136"/>
      <c r="AP2" s="136"/>
      <c r="AQ2" s="136"/>
      <c r="AR2" s="137" t="s">
        <v>71</v>
      </c>
      <c r="AS2" s="136"/>
      <c r="AT2" s="136"/>
      <c r="AU2" s="136"/>
      <c r="AV2" s="137" t="s">
        <v>72</v>
      </c>
      <c r="AW2" s="136"/>
      <c r="AX2" s="136"/>
      <c r="AY2" s="136"/>
      <c r="AZ2" s="136" t="s">
        <v>73</v>
      </c>
      <c r="BA2" s="136"/>
      <c r="BB2" s="136"/>
      <c r="BC2" s="136"/>
      <c r="BD2" s="137" t="s">
        <v>92</v>
      </c>
      <c r="BE2" s="136"/>
      <c r="BF2" s="136"/>
      <c r="BG2" s="136"/>
      <c r="BH2" s="137" t="s">
        <v>96</v>
      </c>
      <c r="BI2" s="136"/>
      <c r="BJ2" s="136"/>
      <c r="BK2" s="136"/>
      <c r="BL2" s="137" t="s">
        <v>99</v>
      </c>
      <c r="BM2" s="136"/>
      <c r="BN2" s="136"/>
      <c r="BO2" s="136"/>
    </row>
    <row r="3" spans="1:67" ht="60" x14ac:dyDescent="0.25">
      <c r="B3" s="77"/>
      <c r="C3" s="80" t="s">
        <v>81</v>
      </c>
      <c r="D3" s="8" t="s">
        <v>60</v>
      </c>
      <c r="E3" s="8" t="s">
        <v>82</v>
      </c>
      <c r="F3" s="81" t="s">
        <v>83</v>
      </c>
      <c r="G3" s="86" t="s">
        <v>59</v>
      </c>
      <c r="H3" s="87" t="s">
        <v>60</v>
      </c>
      <c r="I3" s="88" t="s">
        <v>61</v>
      </c>
      <c r="J3" s="88" t="s">
        <v>62</v>
      </c>
      <c r="K3" s="87" t="s">
        <v>59</v>
      </c>
      <c r="L3" s="87" t="s">
        <v>60</v>
      </c>
      <c r="M3" s="88" t="s">
        <v>61</v>
      </c>
      <c r="N3" s="88" t="s">
        <v>62</v>
      </c>
      <c r="O3" s="87" t="s">
        <v>59</v>
      </c>
      <c r="P3" s="87" t="s">
        <v>60</v>
      </c>
      <c r="Q3" s="88" t="s">
        <v>61</v>
      </c>
      <c r="R3" s="88" t="s">
        <v>62</v>
      </c>
      <c r="S3" s="8" t="s">
        <v>59</v>
      </c>
      <c r="T3" s="8" t="s">
        <v>59</v>
      </c>
      <c r="U3" s="8" t="s">
        <v>60</v>
      </c>
      <c r="V3" s="7" t="s">
        <v>61</v>
      </c>
      <c r="W3" s="77" t="s">
        <v>62</v>
      </c>
      <c r="X3" s="8" t="s">
        <v>59</v>
      </c>
      <c r="Y3" s="8" t="s">
        <v>60</v>
      </c>
      <c r="Z3" s="7" t="s">
        <v>61</v>
      </c>
      <c r="AA3" s="7" t="s">
        <v>62</v>
      </c>
      <c r="AB3" s="8" t="s">
        <v>59</v>
      </c>
      <c r="AC3" s="8" t="s">
        <v>60</v>
      </c>
      <c r="AD3" s="7" t="s">
        <v>61</v>
      </c>
      <c r="AE3" s="7" t="s">
        <v>62</v>
      </c>
      <c r="AF3" s="8" t="s">
        <v>59</v>
      </c>
      <c r="AG3" s="8" t="s">
        <v>60</v>
      </c>
      <c r="AH3" s="7" t="s">
        <v>61</v>
      </c>
      <c r="AI3" s="7" t="s">
        <v>62</v>
      </c>
      <c r="AJ3" s="8" t="s">
        <v>59</v>
      </c>
      <c r="AK3" s="8" t="s">
        <v>60</v>
      </c>
      <c r="AL3" s="7" t="s">
        <v>61</v>
      </c>
      <c r="AM3" s="7" t="s">
        <v>62</v>
      </c>
      <c r="AN3" s="8" t="s">
        <v>59</v>
      </c>
      <c r="AO3" s="8" t="s">
        <v>60</v>
      </c>
      <c r="AP3" s="7" t="s">
        <v>61</v>
      </c>
      <c r="AQ3" s="7" t="s">
        <v>62</v>
      </c>
      <c r="AR3" s="8" t="s">
        <v>59</v>
      </c>
      <c r="AS3" s="8" t="s">
        <v>60</v>
      </c>
      <c r="AT3" s="7" t="s">
        <v>61</v>
      </c>
      <c r="AU3" s="7" t="s">
        <v>62</v>
      </c>
      <c r="AV3" s="8" t="s">
        <v>59</v>
      </c>
      <c r="AW3" s="8" t="s">
        <v>60</v>
      </c>
      <c r="AX3" s="7" t="s">
        <v>61</v>
      </c>
      <c r="AY3" s="7" t="s">
        <v>62</v>
      </c>
      <c r="AZ3" s="8" t="s">
        <v>59</v>
      </c>
      <c r="BA3" s="8" t="s">
        <v>60</v>
      </c>
      <c r="BB3" s="7" t="s">
        <v>61</v>
      </c>
      <c r="BC3" s="7" t="s">
        <v>62</v>
      </c>
      <c r="BD3" s="8" t="s">
        <v>59</v>
      </c>
      <c r="BE3" s="8" t="s">
        <v>60</v>
      </c>
      <c r="BF3" s="7" t="s">
        <v>61</v>
      </c>
      <c r="BG3" s="7" t="s">
        <v>62</v>
      </c>
      <c r="BH3" s="8" t="s">
        <v>59</v>
      </c>
      <c r="BI3" s="8" t="s">
        <v>60</v>
      </c>
      <c r="BJ3" s="7" t="s">
        <v>61</v>
      </c>
      <c r="BK3" s="7" t="s">
        <v>62</v>
      </c>
      <c r="BL3" s="8" t="s">
        <v>59</v>
      </c>
      <c r="BM3" s="8" t="s">
        <v>60</v>
      </c>
      <c r="BN3" s="7" t="s">
        <v>61</v>
      </c>
      <c r="BO3" s="7" t="s">
        <v>62</v>
      </c>
    </row>
    <row r="4" spans="1:67" x14ac:dyDescent="0.25">
      <c r="B4" s="77"/>
      <c r="C4" s="80"/>
      <c r="D4" s="8"/>
      <c r="E4" s="8"/>
      <c r="F4" s="81"/>
      <c r="G4" s="69"/>
      <c r="H4" s="71"/>
      <c r="I4" s="71"/>
      <c r="J4" s="71"/>
      <c r="K4" s="8"/>
      <c r="L4" s="8"/>
      <c r="M4" s="7"/>
      <c r="N4" s="7"/>
      <c r="O4" s="8"/>
      <c r="P4" s="8"/>
      <c r="Q4" s="7"/>
      <c r="R4" s="7"/>
      <c r="S4" s="79"/>
      <c r="T4" s="145">
        <v>42338</v>
      </c>
      <c r="U4" s="146"/>
      <c r="V4" s="146"/>
      <c r="W4" s="146"/>
      <c r="X4" s="140">
        <v>42389</v>
      </c>
      <c r="Y4" s="141"/>
      <c r="Z4" s="141"/>
      <c r="AA4" s="141"/>
      <c r="AB4" s="139">
        <v>42565</v>
      </c>
      <c r="AC4" s="139"/>
      <c r="AD4" s="139"/>
      <c r="AE4" s="139"/>
      <c r="AF4" s="8"/>
      <c r="AG4" s="8"/>
      <c r="AH4" s="7"/>
      <c r="AI4" s="7"/>
      <c r="AJ4" s="8"/>
      <c r="AK4" s="8"/>
      <c r="AL4" s="7"/>
      <c r="AM4" s="7"/>
      <c r="AN4" s="8"/>
      <c r="AO4" s="8"/>
      <c r="AP4" s="7"/>
      <c r="AQ4" s="7"/>
      <c r="AR4" s="8"/>
      <c r="AS4" s="8"/>
      <c r="AT4" s="7"/>
      <c r="AU4" s="7"/>
      <c r="AV4" s="8"/>
      <c r="AW4" s="8"/>
      <c r="AX4" s="7"/>
      <c r="AY4" s="7"/>
      <c r="AZ4" s="8"/>
      <c r="BA4" s="8"/>
      <c r="BB4" s="7"/>
      <c r="BC4" s="7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</row>
    <row r="5" spans="1:67" x14ac:dyDescent="0.25">
      <c r="B5" s="78" t="s">
        <v>38</v>
      </c>
      <c r="C5" s="82">
        <v>45</v>
      </c>
      <c r="D5" s="106">
        <v>30</v>
      </c>
      <c r="E5" s="106">
        <v>27</v>
      </c>
      <c r="F5" s="107">
        <v>31.5</v>
      </c>
      <c r="G5" s="69"/>
      <c r="H5" s="71"/>
      <c r="I5" s="71"/>
      <c r="J5" s="71"/>
      <c r="K5" s="71"/>
      <c r="L5" s="71"/>
      <c r="M5" s="71"/>
      <c r="N5" s="71"/>
      <c r="O5" s="71"/>
      <c r="P5" s="71"/>
      <c r="Q5" s="71"/>
      <c r="R5" s="72"/>
      <c r="S5" s="85"/>
      <c r="T5" s="69">
        <v>19</v>
      </c>
      <c r="U5" s="106">
        <v>1</v>
      </c>
      <c r="V5" s="106">
        <v>1</v>
      </c>
      <c r="W5" s="89">
        <v>2</v>
      </c>
      <c r="X5" s="117">
        <v>22</v>
      </c>
      <c r="Y5" s="117">
        <v>1</v>
      </c>
      <c r="Z5" s="117">
        <v>1</v>
      </c>
      <c r="AA5" s="117">
        <v>4</v>
      </c>
      <c r="AB5" s="117">
        <v>37</v>
      </c>
      <c r="AC5" s="117">
        <v>16</v>
      </c>
      <c r="AD5" s="117">
        <v>16</v>
      </c>
      <c r="AE5" s="117">
        <v>7</v>
      </c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117">
        <v>61</v>
      </c>
      <c r="BE5" s="117">
        <v>29</v>
      </c>
      <c r="BF5" s="117">
        <v>21</v>
      </c>
      <c r="BG5" s="117">
        <v>14</v>
      </c>
      <c r="BH5" s="121">
        <v>91</v>
      </c>
      <c r="BI5" s="121">
        <v>7</v>
      </c>
      <c r="BJ5" s="121">
        <v>29</v>
      </c>
      <c r="BK5" s="121">
        <v>27</v>
      </c>
      <c r="BL5" s="126">
        <v>108</v>
      </c>
      <c r="BM5" s="126">
        <v>52</v>
      </c>
      <c r="BN5" s="126">
        <v>53</v>
      </c>
      <c r="BO5" s="126">
        <v>37</v>
      </c>
    </row>
    <row r="6" spans="1:67" x14ac:dyDescent="0.25">
      <c r="B6" s="78"/>
      <c r="C6" s="82"/>
      <c r="D6" s="106"/>
      <c r="E6" s="106"/>
      <c r="F6" s="107"/>
      <c r="G6" s="69"/>
      <c r="H6" s="71"/>
      <c r="I6" s="71"/>
      <c r="J6" s="71"/>
      <c r="K6" s="71"/>
      <c r="L6" s="71"/>
      <c r="M6" s="71"/>
      <c r="N6" s="71"/>
      <c r="O6" s="71"/>
      <c r="P6" s="71"/>
      <c r="Q6" s="71"/>
      <c r="R6" s="72"/>
      <c r="S6" s="85"/>
      <c r="T6" s="69"/>
      <c r="U6" s="106"/>
      <c r="V6" s="106"/>
      <c r="W6" s="89"/>
      <c r="X6" s="117"/>
      <c r="Y6" s="117"/>
      <c r="Z6" s="117"/>
      <c r="AA6" s="117"/>
      <c r="AB6" s="117"/>
      <c r="AC6" s="117"/>
      <c r="AD6" s="117"/>
      <c r="AE6" s="117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117"/>
      <c r="BE6" s="117"/>
      <c r="BF6" s="117"/>
      <c r="BG6" s="117"/>
      <c r="BH6" s="121"/>
      <c r="BI6" s="121"/>
      <c r="BJ6" s="121"/>
      <c r="BK6" s="121"/>
      <c r="BL6" s="126"/>
      <c r="BM6" s="126"/>
      <c r="BN6" s="126"/>
      <c r="BO6" s="126"/>
    </row>
    <row r="7" spans="1:67" x14ac:dyDescent="0.25">
      <c r="B7" s="78" t="s">
        <v>39</v>
      </c>
      <c r="C7" s="82">
        <v>100</v>
      </c>
      <c r="D7" s="106">
        <v>85</v>
      </c>
      <c r="E7" s="106">
        <v>75</v>
      </c>
      <c r="F7" s="107">
        <v>70</v>
      </c>
      <c r="G7" s="69"/>
      <c r="H7" s="71"/>
      <c r="I7" s="71"/>
      <c r="J7" s="71"/>
      <c r="K7" s="71"/>
      <c r="L7" s="71"/>
      <c r="M7" s="71"/>
      <c r="N7" s="71"/>
      <c r="O7" s="71"/>
      <c r="P7" s="71"/>
      <c r="Q7" s="71"/>
      <c r="R7" s="72"/>
      <c r="S7" s="85"/>
      <c r="T7" s="69">
        <v>4</v>
      </c>
      <c r="U7" s="106">
        <v>1</v>
      </c>
      <c r="V7" s="106">
        <v>1</v>
      </c>
      <c r="W7" s="89">
        <v>0</v>
      </c>
      <c r="X7" s="117">
        <v>20</v>
      </c>
      <c r="Y7" s="117">
        <v>16</v>
      </c>
      <c r="Z7" s="117">
        <v>14</v>
      </c>
      <c r="AA7" s="117">
        <v>8</v>
      </c>
      <c r="AB7" s="117">
        <v>50</v>
      </c>
      <c r="AC7" s="117">
        <v>44</v>
      </c>
      <c r="AD7" s="117">
        <v>36</v>
      </c>
      <c r="AE7" s="117">
        <v>15</v>
      </c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117">
        <v>79</v>
      </c>
      <c r="BE7" s="117">
        <v>58</v>
      </c>
      <c r="BF7" s="117">
        <v>71</v>
      </c>
      <c r="BG7" s="117">
        <v>28</v>
      </c>
      <c r="BH7" s="121">
        <v>84</v>
      </c>
      <c r="BI7" s="121">
        <v>71</v>
      </c>
      <c r="BJ7" s="121">
        <v>73</v>
      </c>
      <c r="BK7" s="121">
        <v>41</v>
      </c>
      <c r="BL7" s="126">
        <v>85</v>
      </c>
      <c r="BM7" s="126">
        <v>71</v>
      </c>
      <c r="BN7" s="126">
        <v>92</v>
      </c>
      <c r="BO7" s="126">
        <v>48</v>
      </c>
    </row>
    <row r="8" spans="1:67" x14ac:dyDescent="0.25">
      <c r="B8" s="78"/>
      <c r="C8" s="82"/>
      <c r="D8" s="106"/>
      <c r="E8" s="106"/>
      <c r="F8" s="107"/>
      <c r="G8" s="69"/>
      <c r="H8" s="71"/>
      <c r="I8" s="71"/>
      <c r="J8" s="71"/>
      <c r="K8" s="71"/>
      <c r="L8" s="71"/>
      <c r="M8" s="71"/>
      <c r="N8" s="71"/>
      <c r="O8" s="71"/>
      <c r="P8" s="71"/>
      <c r="Q8" s="71"/>
      <c r="R8" s="72"/>
      <c r="S8" s="85"/>
      <c r="T8" s="69"/>
      <c r="U8" s="106"/>
      <c r="V8" s="106"/>
      <c r="W8" s="89"/>
      <c r="X8" s="117"/>
      <c r="Y8" s="117"/>
      <c r="Z8" s="117"/>
      <c r="AA8" s="117"/>
      <c r="AB8" s="117"/>
      <c r="AC8" s="117"/>
      <c r="AD8" s="117"/>
      <c r="AE8" s="117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117"/>
      <c r="BE8" s="117"/>
      <c r="BF8" s="117"/>
      <c r="BG8" s="117"/>
      <c r="BH8" s="121"/>
      <c r="BI8" s="121"/>
      <c r="BJ8" s="121"/>
      <c r="BK8" s="121"/>
      <c r="BL8" s="126"/>
      <c r="BM8" s="126"/>
      <c r="BN8" s="126"/>
      <c r="BO8" s="126"/>
    </row>
    <row r="9" spans="1:67" ht="15.75" thickBot="1" x14ac:dyDescent="0.3">
      <c r="B9" s="78" t="s">
        <v>40</v>
      </c>
      <c r="C9" s="83">
        <v>45</v>
      </c>
      <c r="D9" s="84">
        <v>36</v>
      </c>
      <c r="E9" s="84">
        <v>29</v>
      </c>
      <c r="F9" s="108">
        <v>31.5</v>
      </c>
      <c r="G9" s="69"/>
      <c r="H9" s="71"/>
      <c r="I9" s="71"/>
      <c r="J9" s="71"/>
      <c r="K9" s="71"/>
      <c r="L9" s="71"/>
      <c r="M9" s="71"/>
      <c r="N9" s="71"/>
      <c r="O9" s="71"/>
      <c r="P9" s="71"/>
      <c r="Q9" s="71"/>
      <c r="R9" s="72"/>
      <c r="S9" s="85"/>
      <c r="T9" s="69">
        <v>17</v>
      </c>
      <c r="U9" s="106">
        <v>13</v>
      </c>
      <c r="V9" s="106">
        <v>10</v>
      </c>
      <c r="W9" s="89">
        <v>5</v>
      </c>
      <c r="X9" s="117">
        <v>12</v>
      </c>
      <c r="Y9" s="117">
        <v>2</v>
      </c>
      <c r="Z9" s="117">
        <v>1</v>
      </c>
      <c r="AA9" s="117">
        <v>2</v>
      </c>
      <c r="AB9" s="117">
        <v>18</v>
      </c>
      <c r="AC9" s="117">
        <v>3</v>
      </c>
      <c r="AD9" s="117">
        <v>3</v>
      </c>
      <c r="AE9" s="117">
        <v>1</v>
      </c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117">
        <v>21</v>
      </c>
      <c r="BE9" s="117">
        <v>14</v>
      </c>
      <c r="BF9" s="117">
        <v>23</v>
      </c>
      <c r="BG9" s="117">
        <v>2</v>
      </c>
      <c r="BH9" s="121">
        <v>22</v>
      </c>
      <c r="BI9" s="121">
        <v>7</v>
      </c>
      <c r="BJ9" s="121">
        <v>11</v>
      </c>
      <c r="BK9" s="121">
        <v>2</v>
      </c>
      <c r="BL9" s="126">
        <v>22</v>
      </c>
      <c r="BM9" s="126">
        <v>12</v>
      </c>
      <c r="BN9" s="126">
        <v>10</v>
      </c>
      <c r="BO9" s="126">
        <v>5</v>
      </c>
    </row>
    <row r="10" spans="1:67" ht="15.75" thickTop="1" x14ac:dyDescent="0.25">
      <c r="B10" s="78"/>
      <c r="C10" s="109"/>
      <c r="D10" s="110"/>
      <c r="E10" s="110"/>
      <c r="F10" s="111"/>
      <c r="G10" s="69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2"/>
      <c r="S10" s="85"/>
      <c r="T10" s="69"/>
      <c r="U10" s="106"/>
      <c r="V10" s="106"/>
      <c r="W10" s="89"/>
      <c r="X10" s="110"/>
      <c r="Y10" s="110"/>
      <c r="Z10" s="110"/>
      <c r="AA10" s="110"/>
      <c r="AB10" s="110"/>
      <c r="AC10" s="110"/>
      <c r="AD10" s="110"/>
      <c r="AE10" s="110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</row>
    <row r="11" spans="1:67" x14ac:dyDescent="0.25">
      <c r="B11" s="78" t="s">
        <v>35</v>
      </c>
      <c r="C11" s="82">
        <f t="shared" ref="C11:F11" si="0">SUM(C5:C10)</f>
        <v>190</v>
      </c>
      <c r="D11" s="106">
        <f t="shared" si="0"/>
        <v>151</v>
      </c>
      <c r="E11" s="106">
        <f t="shared" si="0"/>
        <v>131</v>
      </c>
      <c r="F11" s="107">
        <f t="shared" si="0"/>
        <v>133</v>
      </c>
      <c r="G11" s="69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2"/>
      <c r="S11" s="85"/>
      <c r="T11" s="69">
        <f t="shared" ref="T11:AE11" si="1">SUM(T5:T10)</f>
        <v>40</v>
      </c>
      <c r="U11" s="106">
        <f t="shared" si="1"/>
        <v>15</v>
      </c>
      <c r="V11" s="106">
        <f t="shared" si="1"/>
        <v>12</v>
      </c>
      <c r="W11" s="89">
        <f t="shared" si="1"/>
        <v>7</v>
      </c>
      <c r="X11" s="106">
        <f t="shared" si="1"/>
        <v>54</v>
      </c>
      <c r="Y11" s="30">
        <f t="shared" si="1"/>
        <v>19</v>
      </c>
      <c r="Z11" s="30">
        <f t="shared" si="1"/>
        <v>16</v>
      </c>
      <c r="AA11" s="30">
        <f t="shared" si="1"/>
        <v>14</v>
      </c>
      <c r="AB11" s="106">
        <f t="shared" si="1"/>
        <v>105</v>
      </c>
      <c r="AC11" s="106">
        <f t="shared" si="1"/>
        <v>63</v>
      </c>
      <c r="AD11" s="106">
        <f t="shared" si="1"/>
        <v>55</v>
      </c>
      <c r="AE11" s="106">
        <f t="shared" si="1"/>
        <v>23</v>
      </c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114">
        <f>SUM(BD5:BD10)</f>
        <v>161</v>
      </c>
      <c r="BE11" s="114">
        <f>SUM(BE5:BE10)</f>
        <v>101</v>
      </c>
      <c r="BF11" s="114">
        <f>SUM(BF5:BF10)</f>
        <v>115</v>
      </c>
      <c r="BG11" s="114">
        <f>SUM(BG5:BG10)</f>
        <v>44</v>
      </c>
      <c r="BH11" s="121">
        <v>197</v>
      </c>
      <c r="BI11" s="121">
        <v>85</v>
      </c>
      <c r="BJ11" s="121">
        <v>113</v>
      </c>
      <c r="BK11" s="121">
        <f>SUM(BK5:BK10)</f>
        <v>70</v>
      </c>
      <c r="BL11" s="126">
        <f>SUM(BL5:BL10)</f>
        <v>215</v>
      </c>
      <c r="BM11" s="126">
        <f>SUM(BM5:BM10)</f>
        <v>135</v>
      </c>
      <c r="BN11" s="126">
        <f>SUM(BN5:BN10)</f>
        <v>155</v>
      </c>
      <c r="BO11" s="126">
        <f>SUM(BO5:BO10)</f>
        <v>90</v>
      </c>
    </row>
    <row r="12" spans="1:67" x14ac:dyDescent="0.25">
      <c r="B12" s="78"/>
      <c r="C12" s="82"/>
      <c r="D12" s="106"/>
      <c r="E12" s="106"/>
      <c r="F12" s="107"/>
      <c r="G12" s="69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2"/>
      <c r="S12" s="85"/>
      <c r="T12" s="69"/>
      <c r="U12" s="106"/>
      <c r="V12" s="106"/>
      <c r="W12" s="89"/>
      <c r="X12" s="28"/>
      <c r="Y12" s="28"/>
      <c r="Z12" s="28"/>
      <c r="AA12" s="28"/>
      <c r="AB12" s="106"/>
      <c r="AC12" s="106"/>
      <c r="AD12" s="106"/>
      <c r="AE12" s="106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114"/>
      <c r="BE12" s="114"/>
      <c r="BF12" s="114"/>
      <c r="BG12" s="114"/>
      <c r="BH12" s="121"/>
      <c r="BI12" s="121"/>
      <c r="BJ12" s="121"/>
      <c r="BK12" s="121"/>
      <c r="BL12" s="126"/>
      <c r="BM12" s="126"/>
      <c r="BN12" s="126"/>
      <c r="BO12" s="126"/>
    </row>
    <row r="13" spans="1:67" x14ac:dyDescent="0.25">
      <c r="B13" s="78" t="s">
        <v>93</v>
      </c>
      <c r="C13" s="82"/>
      <c r="D13" s="106"/>
      <c r="E13" s="106"/>
      <c r="F13" s="107"/>
      <c r="G13" s="69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2"/>
      <c r="S13" s="85"/>
      <c r="T13" s="69"/>
      <c r="U13" s="106"/>
      <c r="V13" s="106"/>
      <c r="W13" s="89"/>
      <c r="X13" s="119">
        <v>0.28399999999999997</v>
      </c>
      <c r="Y13" s="119">
        <v>0.125</v>
      </c>
      <c r="Z13" s="119">
        <v>0.122</v>
      </c>
      <c r="AA13" s="119">
        <v>0.105</v>
      </c>
      <c r="AB13" s="119">
        <v>0.55200000000000005</v>
      </c>
      <c r="AC13" s="119">
        <v>0.41699999999999998</v>
      </c>
      <c r="AD13" s="119">
        <v>0.41899999999999998</v>
      </c>
      <c r="AE13" s="119">
        <v>0.17199999999999999</v>
      </c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119">
        <v>0.84699999999999998</v>
      </c>
      <c r="BE13" s="119">
        <v>0.66800000000000004</v>
      </c>
      <c r="BF13" s="119">
        <v>0.877</v>
      </c>
      <c r="BG13" s="73">
        <v>0.33</v>
      </c>
      <c r="BH13" s="119">
        <v>1.03</v>
      </c>
      <c r="BI13" s="119">
        <v>0.56000000000000005</v>
      </c>
      <c r="BJ13" s="119">
        <v>0.86250000000000004</v>
      </c>
      <c r="BK13" s="73">
        <v>0.53</v>
      </c>
      <c r="BL13" s="119">
        <v>1.1299999999999999</v>
      </c>
      <c r="BM13" s="119">
        <v>0.89</v>
      </c>
      <c r="BN13" s="119">
        <v>1.18</v>
      </c>
      <c r="BO13" s="73">
        <v>0.68</v>
      </c>
    </row>
    <row r="14" spans="1:67" ht="15.75" thickBot="1" x14ac:dyDescent="0.3">
      <c r="B14" s="78"/>
      <c r="C14" s="83"/>
      <c r="D14" s="84"/>
      <c r="E14" s="84"/>
      <c r="F14" s="108"/>
      <c r="G14" s="69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2"/>
      <c r="S14" s="85"/>
      <c r="T14" s="69"/>
      <c r="U14" s="106"/>
      <c r="V14" s="106"/>
      <c r="W14" s="89"/>
      <c r="X14" s="28"/>
      <c r="Y14" s="28"/>
      <c r="Z14" s="28"/>
      <c r="AA14" s="28"/>
      <c r="AB14" s="106"/>
      <c r="AC14" s="106"/>
      <c r="AD14" s="106"/>
      <c r="AE14" s="106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114"/>
      <c r="BE14" s="114"/>
      <c r="BF14" s="114"/>
      <c r="BG14" s="114"/>
      <c r="BH14" s="121"/>
      <c r="BI14" s="121"/>
      <c r="BJ14" s="121"/>
      <c r="BK14" s="121"/>
      <c r="BL14" s="126"/>
      <c r="BM14" s="126"/>
      <c r="BN14" s="126"/>
      <c r="BO14" s="126"/>
    </row>
    <row r="15" spans="1:67" ht="15.75" thickTop="1" x14ac:dyDescent="0.25"/>
    <row r="16" spans="1:67" x14ac:dyDescent="0.25">
      <c r="B16" s="29" t="s">
        <v>74</v>
      </c>
      <c r="C16" s="30"/>
      <c r="D16" s="74"/>
      <c r="E16" s="74"/>
      <c r="F16" s="74"/>
    </row>
    <row r="17" spans="2:6" x14ac:dyDescent="0.25">
      <c r="B17" s="29" t="s">
        <v>35</v>
      </c>
      <c r="C17" s="30"/>
      <c r="D17" s="74"/>
      <c r="E17" s="74"/>
      <c r="F17" s="74"/>
    </row>
    <row r="18" spans="2:6" ht="30" x14ac:dyDescent="0.25">
      <c r="B18" s="29" t="s">
        <v>75</v>
      </c>
      <c r="C18" s="30">
        <v>165</v>
      </c>
      <c r="D18" s="74"/>
      <c r="E18" s="74"/>
      <c r="F18" s="74"/>
    </row>
    <row r="19" spans="2:6" x14ac:dyDescent="0.25">
      <c r="B19" s="29"/>
      <c r="C19" s="30"/>
      <c r="D19" s="74"/>
      <c r="E19" s="74"/>
      <c r="F19" s="74"/>
    </row>
    <row r="20" spans="2:6" ht="30" x14ac:dyDescent="0.25">
      <c r="B20" s="29" t="s">
        <v>76</v>
      </c>
      <c r="C20" s="30">
        <v>140</v>
      </c>
      <c r="D20" s="74"/>
      <c r="E20" s="74"/>
      <c r="F20" s="74"/>
    </row>
    <row r="21" spans="2:6" x14ac:dyDescent="0.25">
      <c r="B21" s="29"/>
      <c r="C21" s="30"/>
      <c r="D21" s="74"/>
      <c r="E21" s="74"/>
      <c r="F21" s="74"/>
    </row>
    <row r="22" spans="2:6" ht="30" x14ac:dyDescent="0.25">
      <c r="B22" s="29" t="s">
        <v>77</v>
      </c>
      <c r="C22" s="30">
        <v>123</v>
      </c>
      <c r="D22" s="74"/>
      <c r="E22" s="74"/>
      <c r="F22" s="74"/>
    </row>
    <row r="23" spans="2:6" x14ac:dyDescent="0.25">
      <c r="B23" s="29"/>
      <c r="C23" s="30"/>
      <c r="D23" s="74"/>
      <c r="E23" s="74"/>
      <c r="F23" s="74"/>
    </row>
    <row r="24" spans="2:6" x14ac:dyDescent="0.25">
      <c r="B24" s="29" t="s">
        <v>78</v>
      </c>
      <c r="C24" s="73">
        <v>0.7</v>
      </c>
      <c r="D24" s="75"/>
      <c r="E24" s="75"/>
      <c r="F24" s="75"/>
    </row>
    <row r="25" spans="2:6" x14ac:dyDescent="0.25">
      <c r="B25" s="29"/>
      <c r="C25" s="30"/>
      <c r="D25" s="74"/>
      <c r="E25" s="74"/>
      <c r="F25" s="74"/>
    </row>
    <row r="26" spans="2:6" x14ac:dyDescent="0.25">
      <c r="B26" s="29" t="s">
        <v>79</v>
      </c>
      <c r="C26" s="73">
        <v>0.75</v>
      </c>
      <c r="D26" s="75"/>
      <c r="E26" s="75"/>
      <c r="F26" s="75"/>
    </row>
  </sheetData>
  <mergeCells count="23">
    <mergeCell ref="BL2:BO2"/>
    <mergeCell ref="BL4:BO4"/>
    <mergeCell ref="BH2:BK2"/>
    <mergeCell ref="BH4:BK4"/>
    <mergeCell ref="BD2:BG2"/>
    <mergeCell ref="BD4:BG4"/>
    <mergeCell ref="AB4:AE4"/>
    <mergeCell ref="X4:AA4"/>
    <mergeCell ref="AV2:AY2"/>
    <mergeCell ref="AZ2:BC2"/>
    <mergeCell ref="C2:F2"/>
    <mergeCell ref="T4:W4"/>
    <mergeCell ref="C1:AU1"/>
    <mergeCell ref="G2:J2"/>
    <mergeCell ref="K2:N2"/>
    <mergeCell ref="O2:R2"/>
    <mergeCell ref="S2:W2"/>
    <mergeCell ref="X2:AA2"/>
    <mergeCell ref="AB2:AE2"/>
    <mergeCell ref="AF2:AI2"/>
    <mergeCell ref="AJ2:AM2"/>
    <mergeCell ref="AN2:AQ2"/>
    <mergeCell ref="AR2:AU2"/>
  </mergeCells>
  <pageMargins left="0.7" right="0.7" top="0.75" bottom="0.75" header="0.3" footer="0.3"/>
  <pageSetup paperSize="5" scale="68" fitToHeight="0" orientation="landscape" r:id="rId1"/>
  <ignoredErrors>
    <ignoredError sqref="X11 AB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workbookViewId="0">
      <selection activeCell="C24" sqref="C24"/>
    </sheetView>
  </sheetViews>
  <sheetFormatPr defaultRowHeight="15" x14ac:dyDescent="0.25"/>
  <cols>
    <col min="1" max="1" width="5.7109375" style="31" customWidth="1"/>
    <col min="2" max="2" width="25.140625" customWidth="1"/>
    <col min="3" max="3" width="16.28515625" style="31" customWidth="1"/>
    <col min="4" max="4" width="15.140625" style="31" customWidth="1"/>
    <col min="5" max="5" width="22.42578125" style="31" customWidth="1"/>
    <col min="6" max="6" width="1.7109375" style="31" hidden="1" customWidth="1"/>
    <col min="7" max="7" width="13.85546875" style="31" customWidth="1"/>
    <col min="8" max="8" width="14.85546875" customWidth="1"/>
  </cols>
  <sheetData>
    <row r="3" spans="1:8" ht="15.75" x14ac:dyDescent="0.25">
      <c r="A3" s="32"/>
      <c r="B3" s="33"/>
      <c r="C3" s="147" t="s">
        <v>36</v>
      </c>
      <c r="D3" s="147"/>
      <c r="E3" s="147"/>
      <c r="F3" s="147"/>
      <c r="G3" s="43"/>
      <c r="H3" s="28"/>
    </row>
    <row r="4" spans="1:8" ht="15.75" x14ac:dyDescent="0.25">
      <c r="A4" s="32"/>
      <c r="B4" s="33" t="s">
        <v>33</v>
      </c>
      <c r="C4" s="43" t="s">
        <v>34</v>
      </c>
      <c r="D4" s="34">
        <v>41547</v>
      </c>
      <c r="E4" s="34">
        <v>41639</v>
      </c>
      <c r="F4" s="34">
        <v>41717</v>
      </c>
      <c r="G4" s="34">
        <v>41725</v>
      </c>
      <c r="H4" s="28"/>
    </row>
    <row r="5" spans="1:8" ht="15.75" x14ac:dyDescent="0.25">
      <c r="A5" s="32"/>
      <c r="B5" s="35"/>
      <c r="C5" s="32"/>
      <c r="D5" s="32"/>
      <c r="E5" s="32"/>
      <c r="F5" s="32"/>
      <c r="G5" s="32" t="s">
        <v>37</v>
      </c>
      <c r="H5" s="28"/>
    </row>
    <row r="6" spans="1:8" ht="15.75" x14ac:dyDescent="0.25">
      <c r="A6" s="32">
        <v>1</v>
      </c>
      <c r="B6" s="36" t="s">
        <v>21</v>
      </c>
      <c r="C6" s="32">
        <v>22</v>
      </c>
      <c r="D6" s="32">
        <v>11</v>
      </c>
      <c r="E6" s="37">
        <v>17</v>
      </c>
      <c r="F6" s="32">
        <v>30</v>
      </c>
      <c r="G6" s="32">
        <v>30</v>
      </c>
      <c r="H6" s="28"/>
    </row>
    <row r="7" spans="1:8" ht="15.75" x14ac:dyDescent="0.25">
      <c r="A7" s="32"/>
      <c r="B7" s="38"/>
      <c r="C7" s="32"/>
      <c r="D7" s="32"/>
      <c r="E7" s="32"/>
      <c r="F7" s="32"/>
      <c r="G7" s="32"/>
      <c r="H7" s="28"/>
    </row>
    <row r="8" spans="1:8" ht="15.75" x14ac:dyDescent="0.25">
      <c r="A8" s="32"/>
      <c r="B8" s="39"/>
      <c r="C8" s="32"/>
      <c r="D8" s="32"/>
      <c r="E8" s="32"/>
      <c r="F8" s="32"/>
      <c r="G8" s="32"/>
      <c r="H8" s="28"/>
    </row>
    <row r="9" spans="1:8" ht="15.75" x14ac:dyDescent="0.25">
      <c r="A9" s="32">
        <v>2</v>
      </c>
      <c r="B9" s="36" t="s">
        <v>24</v>
      </c>
      <c r="C9" s="32">
        <v>175</v>
      </c>
      <c r="D9" s="32"/>
      <c r="E9" s="32"/>
      <c r="F9" s="32"/>
      <c r="G9" s="32"/>
      <c r="H9" s="28"/>
    </row>
    <row r="10" spans="1:8" ht="15.75" x14ac:dyDescent="0.25">
      <c r="A10" s="32"/>
      <c r="B10" s="36" t="s">
        <v>31</v>
      </c>
      <c r="C10" s="32">
        <v>88</v>
      </c>
      <c r="D10" s="32">
        <v>12</v>
      </c>
      <c r="E10" s="32">
        <v>18</v>
      </c>
      <c r="F10" s="32">
        <v>26</v>
      </c>
      <c r="G10" s="32">
        <v>28</v>
      </c>
      <c r="H10" s="28"/>
    </row>
    <row r="11" spans="1:8" ht="15.75" x14ac:dyDescent="0.25">
      <c r="A11" s="32"/>
      <c r="B11" s="36"/>
      <c r="C11" s="32"/>
      <c r="D11" s="32"/>
      <c r="E11" s="32"/>
      <c r="F11" s="32"/>
      <c r="G11" s="32"/>
      <c r="H11" s="28"/>
    </row>
    <row r="12" spans="1:8" ht="15.75" x14ac:dyDescent="0.25">
      <c r="A12" s="32"/>
      <c r="B12" s="36" t="s">
        <v>32</v>
      </c>
      <c r="C12" s="32">
        <v>87</v>
      </c>
      <c r="D12" s="32">
        <v>12</v>
      </c>
      <c r="E12" s="32">
        <v>18</v>
      </c>
      <c r="F12" s="32">
        <v>23</v>
      </c>
      <c r="G12" s="32">
        <v>23</v>
      </c>
      <c r="H12" s="28"/>
    </row>
    <row r="13" spans="1:8" ht="15.75" x14ac:dyDescent="0.25">
      <c r="A13" s="32"/>
      <c r="B13" s="39"/>
      <c r="C13" s="32"/>
      <c r="D13" s="32"/>
      <c r="E13" s="32"/>
      <c r="F13" s="32"/>
      <c r="G13" s="32"/>
      <c r="H13" s="28"/>
    </row>
    <row r="14" spans="1:8" ht="15.75" x14ac:dyDescent="0.25">
      <c r="A14" s="32">
        <v>3</v>
      </c>
      <c r="B14" s="36" t="s">
        <v>23</v>
      </c>
      <c r="C14" s="32">
        <v>44</v>
      </c>
      <c r="D14" s="32">
        <v>29</v>
      </c>
      <c r="E14" s="37">
        <v>26</v>
      </c>
      <c r="F14" s="32">
        <v>60</v>
      </c>
      <c r="G14" s="32">
        <v>58</v>
      </c>
      <c r="H14" s="28"/>
    </row>
    <row r="15" spans="1:8" ht="15.75" x14ac:dyDescent="0.25">
      <c r="A15" s="32"/>
      <c r="B15" s="40"/>
      <c r="C15" s="32"/>
      <c r="D15" s="32"/>
      <c r="E15" s="32"/>
      <c r="F15" s="32"/>
      <c r="G15" s="32"/>
      <c r="H15" s="28"/>
    </row>
    <row r="16" spans="1:8" ht="15.75" x14ac:dyDescent="0.25">
      <c r="A16" s="32"/>
      <c r="B16" s="41"/>
      <c r="C16" s="32"/>
      <c r="D16" s="32"/>
      <c r="E16" s="32"/>
      <c r="F16" s="32"/>
      <c r="G16" s="32"/>
      <c r="H16" s="28"/>
    </row>
    <row r="17" spans="1:8" ht="15.75" x14ac:dyDescent="0.25">
      <c r="A17" s="32">
        <v>4</v>
      </c>
      <c r="B17" s="42" t="s">
        <v>22</v>
      </c>
      <c r="C17" s="32">
        <v>79</v>
      </c>
      <c r="D17" s="32">
        <v>4</v>
      </c>
      <c r="E17" s="37">
        <v>10</v>
      </c>
      <c r="F17" s="32">
        <v>17</v>
      </c>
      <c r="G17" s="32">
        <v>14</v>
      </c>
      <c r="H17" s="28"/>
    </row>
    <row r="18" spans="1:8" ht="15.75" x14ac:dyDescent="0.25">
      <c r="A18" s="32"/>
      <c r="B18" s="38"/>
      <c r="C18" s="32"/>
      <c r="D18" s="32"/>
      <c r="E18" s="32"/>
      <c r="F18" s="32"/>
      <c r="G18" s="32"/>
      <c r="H18" s="28"/>
    </row>
    <row r="19" spans="1:8" ht="15.75" x14ac:dyDescent="0.25">
      <c r="A19" s="32"/>
      <c r="B19" s="35"/>
      <c r="C19" s="32"/>
      <c r="D19" s="32"/>
      <c r="E19" s="32"/>
      <c r="F19" s="32"/>
      <c r="G19" s="32"/>
      <c r="H19" s="28"/>
    </row>
    <row r="20" spans="1:8" ht="15.75" x14ac:dyDescent="0.25">
      <c r="A20" s="32"/>
      <c r="B20" s="33" t="s">
        <v>35</v>
      </c>
      <c r="C20" s="43">
        <f>SUM(C6:C19)</f>
        <v>495</v>
      </c>
      <c r="D20" s="43">
        <f>SUM(D6:D19)</f>
        <v>68</v>
      </c>
      <c r="E20" s="43">
        <f>SUM(E6:E19)</f>
        <v>89</v>
      </c>
      <c r="F20" s="43">
        <f>SUM(F6:F19)</f>
        <v>156</v>
      </c>
      <c r="G20" s="43">
        <f>SUM(G6:G19)</f>
        <v>153</v>
      </c>
      <c r="H20" s="28"/>
    </row>
  </sheetData>
  <mergeCells count="1">
    <mergeCell ref="C3:F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Fiscal Data</vt:lpstr>
      <vt:lpstr>Participant Data</vt:lpstr>
      <vt:lpstr>Sheet1</vt:lpstr>
    </vt:vector>
  </TitlesOfParts>
  <Company>EOLWD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2013-08-28T13:23:00Z</dcterms:created>
  <dc:creator>Seifried, Leslie (DWD)</dc:creator>
  <lastModifiedBy>Albert, Jason (DWD)</lastModifiedBy>
  <lastPrinted>2017-04-19T11:38:07Z</lastPrinted>
  <dcterms:modified xsi:type="dcterms:W3CDTF">2017-06-06T17:25:51Z</dcterms:modified>
</coreProperties>
</file>