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  <sheet name="Physician Practice-1" sheetId="8" r:id="rId2"/>
    <sheet name="Physician Practice-2" sheetId="12" r:id="rId3"/>
    <sheet name="Physician Practice-3" sheetId="13" r:id="rId4"/>
    <sheet name="Physician Practice-4" sheetId="14" r:id="rId5"/>
    <sheet name="Physician Practice-5" sheetId="15" r:id="rId6"/>
  </sheets>
  <externalReferences>
    <externalReference r:id="rId7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5" l="1"/>
  <c r="C53" i="15"/>
  <c r="C61" i="15" s="1"/>
  <c r="C70" i="15" s="1"/>
  <c r="C74" i="15" s="1"/>
  <c r="C77" i="15" s="1"/>
  <c r="C45" i="15"/>
  <c r="D34" i="15"/>
  <c r="D40" i="15" s="1"/>
  <c r="C34" i="15"/>
  <c r="C40" i="15" s="1"/>
  <c r="C24" i="15"/>
  <c r="C26" i="15" s="1"/>
  <c r="D16" i="15"/>
  <c r="C16" i="15"/>
  <c r="C69" i="14"/>
  <c r="C60" i="14"/>
  <c r="C53" i="14"/>
  <c r="C45" i="14"/>
  <c r="D34" i="14"/>
  <c r="D40" i="14" s="1"/>
  <c r="D46" i="14" s="1"/>
  <c r="C34" i="14"/>
  <c r="C40" i="14" s="1"/>
  <c r="C26" i="14"/>
  <c r="C27" i="14" s="1"/>
  <c r="D27" i="14"/>
  <c r="C24" i="14"/>
  <c r="D16" i="14"/>
  <c r="C16" i="14"/>
  <c r="C69" i="13"/>
  <c r="C53" i="13"/>
  <c r="C61" i="13" s="1"/>
  <c r="C45" i="13"/>
  <c r="D34" i="13"/>
  <c r="D40" i="13" s="1"/>
  <c r="D46" i="13" s="1"/>
  <c r="C34" i="13"/>
  <c r="C40" i="13" s="1"/>
  <c r="D16" i="13"/>
  <c r="C16" i="13"/>
  <c r="C69" i="12"/>
  <c r="C53" i="12"/>
  <c r="C61" i="12" s="1"/>
  <c r="C45" i="12"/>
  <c r="D34" i="12"/>
  <c r="D40" i="12" s="1"/>
  <c r="D46" i="12" s="1"/>
  <c r="C34" i="12"/>
  <c r="C40" i="12" s="1"/>
  <c r="C24" i="12"/>
  <c r="C26" i="12" s="1"/>
  <c r="D16" i="12"/>
  <c r="C16" i="12"/>
  <c r="C69" i="1"/>
  <c r="C60" i="1"/>
  <c r="C53" i="1"/>
  <c r="C45" i="1"/>
  <c r="C39" i="1"/>
  <c r="C34" i="1"/>
  <c r="C24" i="1"/>
  <c r="C26" i="1" s="1"/>
  <c r="C16" i="1"/>
  <c r="D46" i="15" l="1"/>
  <c r="C46" i="15"/>
  <c r="D27" i="15"/>
  <c r="C27" i="15"/>
  <c r="C46" i="14"/>
  <c r="C61" i="14"/>
  <c r="C70" i="14" s="1"/>
  <c r="C74" i="14" s="1"/>
  <c r="C77" i="14" s="1"/>
  <c r="C70" i="13"/>
  <c r="C74" i="13" s="1"/>
  <c r="C77" i="13" s="1"/>
  <c r="C46" i="13"/>
  <c r="C27" i="13"/>
  <c r="D27" i="13"/>
  <c r="C70" i="12"/>
  <c r="C74" i="12" s="1"/>
  <c r="C77" i="12" s="1"/>
  <c r="C46" i="12"/>
  <c r="C27" i="12"/>
  <c r="D27" i="12"/>
  <c r="C61" i="1"/>
  <c r="C70" i="1" s="1"/>
  <c r="C74" i="1" s="1"/>
  <c r="C77" i="1" s="1"/>
  <c r="C40" i="1"/>
  <c r="C46" i="1" s="1"/>
  <c r="C27" i="1"/>
  <c r="C69" i="8"/>
  <c r="C60" i="8"/>
  <c r="C53" i="8"/>
  <c r="C45" i="8"/>
  <c r="D34" i="8"/>
  <c r="D40" i="8" s="1"/>
  <c r="D46" i="8" s="1"/>
  <c r="C34" i="8"/>
  <c r="C24" i="8"/>
  <c r="C26" i="8" s="1"/>
  <c r="D16" i="8"/>
  <c r="C16" i="8"/>
  <c r="C61" i="8" l="1"/>
  <c r="C70" i="8" s="1"/>
  <c r="C74" i="8" s="1"/>
  <c r="C77" i="8" s="1"/>
  <c r="D27" i="8"/>
  <c r="C40" i="8"/>
  <c r="C46" i="8" s="1"/>
  <c r="C27" i="8"/>
</calcChain>
</file>

<file path=xl/sharedStrings.xml><?xml version="1.0" encoding="utf-8"?>
<sst xmlns="http://schemas.openxmlformats.org/spreadsheetml/2006/main" count="905" uniqueCount="154">
  <si>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</si>
  <si>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</si>
  <si>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</si>
  <si>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</si>
  <si>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</si>
  <si>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</si>
  <si>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</si>
  <si>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</si>
  <si>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</si>
  <si>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</si>
  <si>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</si>
  <si>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</si>
  <si>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</si>
  <si>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</si>
  <si>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</si>
  <si>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</si>
  <si>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</si>
  <si>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</si>
  <si>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</si>
  <si>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</si>
  <si>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</si>
  <si>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</si>
  <si>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</si>
  <si>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</si>
  <si>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</si>
  <si>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</si>
  <si>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</si>
  <si>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</si>
  <si>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</si>
  <si>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</si>
  <si>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</si>
  <si>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</si>
  <si>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</si>
  <si>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</si>
  <si>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</si>
  <si>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</si>
  <si>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</si>
  <si>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</si>
  <si>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</si>
  <si>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</si>
  <si>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</si>
  <si>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</si>
  <si>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</si>
  <si>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</si>
  <si>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</si>
  <si>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</si>
  <si>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</si>
  <si>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</si>
  <si>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</si>
  <si>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</si>
  <si>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</si>
  <si>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</si>
  <si>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</si>
  <si>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</si>
  <si>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</si>
  <si>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</si>
  <si>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</si>
  <si>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</si>
  <si>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</si>
  <si>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</si>
  <si>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</si>
  <si>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</si>
  <si>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</si>
  <si>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</si>
  <si>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</si>
  <si>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</si>
  <si>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</si>
  <si>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</si>
  <si>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</si>
  <si>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</si>
  <si>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</si>
  <si>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</si>
  <si>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</si>
  <si>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</si>
  <si>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</si>
  <si>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</si>
  <si>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</si>
  <si>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</si>
  <si>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</si>
  <si>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</si>
  <si>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</si>
  <si>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</si>
  <si>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</si>
  <si>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</si>
  <si>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</si>
  <si>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</si>
  <si>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</si>
  <si>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</si>
  <si>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</si>
  <si>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</si>
  <si>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</si>
  <si>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</si>
  <si>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</si>
  <si>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</si>
  <si>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</si>
  <si>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</si>
  <si>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</si>
  <si>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</si>
  <si>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</si>
  <si>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</si>
  <si>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</si>
  <si>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</si>
  <si>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</si>
  <si>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</si>
  <si>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</si>
  <si>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</si>
  <si>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</si>
  <si>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</si>
  <si>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</si>
  <si>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</si>
  <si>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</si>
  <si>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</si>
  <si>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</si>
  <si>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</si>
  <si>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</si>
  <si>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</si>
  <si>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</si>
  <si>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</si>
  <si>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</si>
  <si>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</si>
  <si>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</si>
  <si>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</si>
  <si>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</si>
  <si>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</si>
  <si>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</si>
  <si>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</si>
  <si>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</si>
  <si>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</si>
  <si>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</si>
  <si>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</si>
  <si>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</si>
  <si>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</si>
  <si>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</si>
  <si>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</si>
  <si>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</si>
  <si>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</si>
  <si>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</si>
  <si>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</si>
  <si>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</si>
  <si>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Trinity Health Corporation</t>
  </si>
  <si>
    <t>7/1/2016 - 6/30/2017</t>
  </si>
  <si>
    <t>System-Level</t>
  </si>
  <si>
    <t>Mercy Inpatient Medical Associates</t>
  </si>
  <si>
    <t>Physician Practice</t>
  </si>
  <si>
    <t>Reclass of cash overdraft to liabilites</t>
  </si>
  <si>
    <t>Broken out differently on audited financials</t>
  </si>
  <si>
    <t>Mercy Specialist Physicians, Inc.</t>
  </si>
  <si>
    <t>Broken out in more categories on the audited statements</t>
  </si>
  <si>
    <t>Mercy Care Alliance</t>
  </si>
  <si>
    <t>Mercy Medical Group</t>
  </si>
  <si>
    <t>Pioneer Valley Cardiology, Inc.</t>
  </si>
  <si>
    <t>Reclass of cash overdraft to liabilities</t>
  </si>
  <si>
    <t>These are not broken out on the audited statement</t>
  </si>
  <si>
    <t>Broken in two pieces on audited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</si>
</sst>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/>
  </sheetViews>
  <sheetFormatPr defaultRowHeight="15" x14ac:dyDescent="0.25"/>
  <cols>
    <col min="1" max="1" width="9.140625" style="28"/>
    <col min="2" max="2" width="64" style="28" customWidth="1"/>
    <col min="3" max="3" width="16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139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141</v>
      </c>
      <c r="D2" s="34"/>
      <c r="E2" s="35"/>
    </row>
    <row r="3" spans="1:5" x14ac:dyDescent="0.25">
      <c r="A3" s="11" t="s">
        <v>1</v>
      </c>
      <c r="B3" s="1" t="s">
        <v>3</v>
      </c>
      <c r="C3" s="34" t="s">
        <v>140</v>
      </c>
      <c r="D3" s="34"/>
      <c r="E3" s="35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1008197277</v>
      </c>
      <c r="D8" s="3"/>
      <c r="E8" s="15"/>
    </row>
    <row r="9" spans="1:5" x14ac:dyDescent="0.25">
      <c r="A9" s="11" t="s">
        <v>12</v>
      </c>
      <c r="B9" s="1" t="s">
        <v>14</v>
      </c>
      <c r="C9" s="3">
        <v>3526203693</v>
      </c>
      <c r="D9" s="3"/>
      <c r="E9" s="15"/>
    </row>
    <row r="10" spans="1:5" x14ac:dyDescent="0.25">
      <c r="A10" s="11" t="s">
        <v>13</v>
      </c>
      <c r="B10" s="1" t="s">
        <v>15</v>
      </c>
      <c r="C10" s="3">
        <v>328712442</v>
      </c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1877859799</v>
      </c>
      <c r="D12" s="3"/>
      <c r="E12" s="15"/>
    </row>
    <row r="13" spans="1:5" x14ac:dyDescent="0.25">
      <c r="A13" s="11" t="s">
        <v>20</v>
      </c>
      <c r="B13" s="1" t="s">
        <v>25</v>
      </c>
      <c r="C13" s="3">
        <v>360051178</v>
      </c>
      <c r="D13" s="3"/>
      <c r="E13" s="15"/>
    </row>
    <row r="14" spans="1:5" x14ac:dyDescent="0.25">
      <c r="A14" s="11" t="s">
        <v>21</v>
      </c>
      <c r="B14" s="1" t="s">
        <v>26</v>
      </c>
      <c r="C14" s="3">
        <v>260856248</v>
      </c>
      <c r="D14" s="3"/>
      <c r="E14" s="15"/>
    </row>
    <row r="15" spans="1:5" x14ac:dyDescent="0.25">
      <c r="A15" s="11" t="s">
        <v>22</v>
      </c>
      <c r="B15" s="1" t="s">
        <v>27</v>
      </c>
      <c r="C15" s="3">
        <v>779852741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8141733378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>
        <v>5000824429</v>
      </c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>
        <v>3105173134</v>
      </c>
      <c r="D21" s="3"/>
      <c r="E21" s="15"/>
    </row>
    <row r="22" spans="1:5" x14ac:dyDescent="0.25">
      <c r="A22" s="11" t="s">
        <v>34</v>
      </c>
      <c r="B22" s="1" t="s">
        <v>45</v>
      </c>
      <c r="C22" s="3">
        <v>16692504470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8839048607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7853455863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637896483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16597349909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24739083287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>
        <v>1232520476</v>
      </c>
      <c r="D30" s="26"/>
      <c r="E30" s="15"/>
    </row>
    <row r="31" spans="1:5" x14ac:dyDescent="0.25">
      <c r="A31" s="11" t="s">
        <v>53</v>
      </c>
      <c r="B31" s="1" t="s">
        <v>58</v>
      </c>
      <c r="C31" s="3">
        <v>331584697</v>
      </c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2927133944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4491239117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>
        <v>5269862478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2992555163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8262417641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12753656758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11456136019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345973569</v>
      </c>
      <c r="D43" s="3"/>
      <c r="E43" s="15"/>
    </row>
    <row r="44" spans="1:5" x14ac:dyDescent="0.25">
      <c r="A44" s="11" t="s">
        <v>65</v>
      </c>
      <c r="B44" s="1" t="s">
        <v>72</v>
      </c>
      <c r="C44" s="3">
        <v>183316941</v>
      </c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11985426529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24739083287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15198128720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2389890409</v>
      </c>
      <c r="D51" s="3"/>
      <c r="E51" s="15"/>
    </row>
    <row r="52" spans="1:5" x14ac:dyDescent="0.25">
      <c r="A52" s="11" t="s">
        <v>88</v>
      </c>
      <c r="B52" s="1" t="s">
        <v>93</v>
      </c>
      <c r="C52" s="3">
        <v>39825926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17627845055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>
        <v>859933633</v>
      </c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449404919</v>
      </c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1309338552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18937183607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9105006550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870288682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207152159</v>
      </c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7179258368</v>
      </c>
      <c r="D67" s="3"/>
      <c r="E67" s="15"/>
    </row>
    <row r="68" spans="1:5" x14ac:dyDescent="0.25">
      <c r="A68" s="11" t="s">
        <v>115</v>
      </c>
      <c r="B68" s="1" t="s">
        <v>125</v>
      </c>
      <c r="C68" s="3">
        <v>284253270</v>
      </c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17645959029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1291224578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>
        <v>25236000</v>
      </c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1316460578</v>
      </c>
      <c r="D74" s="4"/>
      <c r="E74" s="24"/>
    </row>
    <row r="75" spans="1:5" x14ac:dyDescent="0.25">
      <c r="A75" s="11" t="s">
        <v>130</v>
      </c>
      <c r="B75" s="1" t="s">
        <v>137</v>
      </c>
      <c r="C75" s="3">
        <v>376702000</v>
      </c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1693162578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/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2" t="s">
        <v>142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143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140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1105626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>
        <v>85697590</v>
      </c>
      <c r="E9" s="15" t="s">
        <v>144</v>
      </c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778235</v>
      </c>
      <c r="D12" s="3"/>
      <c r="E12" s="15" t="s">
        <v>145</v>
      </c>
    </row>
    <row r="13" spans="1:5" x14ac:dyDescent="0.25">
      <c r="A13" s="11" t="s">
        <v>20</v>
      </c>
      <c r="B13" s="1" t="s">
        <v>25</v>
      </c>
      <c r="C13" s="3">
        <v>23795</v>
      </c>
      <c r="D13" s="3"/>
      <c r="E13" s="15" t="s">
        <v>145</v>
      </c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24928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1932584</v>
      </c>
      <c r="D16" s="4">
        <f>SUM(D8:D10)+ SUM(D12:D15)</f>
        <v>85697590</v>
      </c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2205699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1847821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357878</v>
      </c>
      <c r="D24" s="4"/>
      <c r="E24" s="15"/>
    </row>
    <row r="25" spans="1:5" x14ac:dyDescent="0.25">
      <c r="A25" s="11" t="s">
        <v>37</v>
      </c>
      <c r="B25" s="1" t="s">
        <v>48</v>
      </c>
      <c r="C25" s="3"/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357878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2290462</v>
      </c>
      <c r="D27" s="4">
        <f>D16+D26</f>
        <v>85697590</v>
      </c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>
        <v>85697590</v>
      </c>
      <c r="D32" s="3">
        <v>85697590</v>
      </c>
      <c r="E32" s="15" t="s">
        <v>144</v>
      </c>
    </row>
    <row r="33" spans="1:5" x14ac:dyDescent="0.25">
      <c r="A33" s="11" t="s">
        <v>55</v>
      </c>
      <c r="B33" s="1" t="s">
        <v>60</v>
      </c>
      <c r="C33" s="3">
        <v>553432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86251022</v>
      </c>
      <c r="D34" s="4">
        <f>SUM(D30:D33)</f>
        <v>85697590</v>
      </c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/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86251022</v>
      </c>
      <c r="D40" s="7">
        <f>D34+D39</f>
        <v>85697590</v>
      </c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-83960560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-83960560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2290462</v>
      </c>
      <c r="D46" s="22">
        <f>D40+D45</f>
        <v>85697590</v>
      </c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10002534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150628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10153162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>
        <v>519781</v>
      </c>
      <c r="D55" s="3"/>
      <c r="E55" s="15" t="s">
        <v>145</v>
      </c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519781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10672943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16906000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129331</v>
      </c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3102566</v>
      </c>
      <c r="D67" s="3"/>
      <c r="E67" s="15" t="s">
        <v>145</v>
      </c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20137897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-9464954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-9464954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-9464954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/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146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143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140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50</v>
      </c>
      <c r="D8" s="3">
        <v>1283550</v>
      </c>
      <c r="E8" s="15" t="s">
        <v>144</v>
      </c>
    </row>
    <row r="9" spans="1:5" x14ac:dyDescent="0.25">
      <c r="A9" s="11" t="s">
        <v>12</v>
      </c>
      <c r="B9" s="1" t="s">
        <v>14</v>
      </c>
      <c r="C9" s="3"/>
      <c r="D9" s="3">
        <v>13079160</v>
      </c>
      <c r="E9" s="15" t="s">
        <v>144</v>
      </c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1148358</v>
      </c>
      <c r="D12" s="3"/>
      <c r="E12" s="15" t="s">
        <v>145</v>
      </c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81996</v>
      </c>
      <c r="D15" s="3"/>
      <c r="E15" s="15" t="s">
        <v>145</v>
      </c>
    </row>
    <row r="16" spans="1:5" x14ac:dyDescent="0.25">
      <c r="A16" s="16" t="s">
        <v>23</v>
      </c>
      <c r="B16" s="2" t="s">
        <v>28</v>
      </c>
      <c r="C16" s="4">
        <f>SUM(C8:C10)+ SUM(C12:C15)</f>
        <v>1230404</v>
      </c>
      <c r="D16" s="4">
        <f>SUM(D8:D10)+ SUM(D12:D15)</f>
        <v>14362710</v>
      </c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223490</v>
      </c>
      <c r="D22" s="3"/>
      <c r="E22" s="15" t="s">
        <v>145</v>
      </c>
    </row>
    <row r="23" spans="1:5" x14ac:dyDescent="0.25">
      <c r="A23" s="11" t="s">
        <v>35</v>
      </c>
      <c r="B23" s="1" t="s">
        <v>46</v>
      </c>
      <c r="C23" s="3">
        <v>86152</v>
      </c>
      <c r="D23" s="3"/>
      <c r="E23" s="15" t="s">
        <v>145</v>
      </c>
    </row>
    <row r="24" spans="1:5" x14ac:dyDescent="0.25">
      <c r="A24" s="16" t="s">
        <v>36</v>
      </c>
      <c r="B24" s="2" t="s">
        <v>47</v>
      </c>
      <c r="C24" s="4">
        <f>C22-C23</f>
        <v>137338</v>
      </c>
      <c r="D24" s="4"/>
      <c r="E24" s="15"/>
    </row>
    <row r="25" spans="1:5" x14ac:dyDescent="0.25">
      <c r="A25" s="11" t="s">
        <v>37</v>
      </c>
      <c r="B25" s="1" t="s">
        <v>48</v>
      </c>
      <c r="C25" s="3"/>
      <c r="D25" s="3"/>
      <c r="E25" s="15" t="s">
        <v>145</v>
      </c>
    </row>
    <row r="26" spans="1:5" x14ac:dyDescent="0.25">
      <c r="A26" s="16" t="s">
        <v>38</v>
      </c>
      <c r="B26" s="2" t="s">
        <v>49</v>
      </c>
      <c r="C26" s="4">
        <f>SUM(C18:C21) + SUM(C24:C25)</f>
        <v>137338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1367742</v>
      </c>
      <c r="D27" s="4">
        <f>D16+D26</f>
        <v>14362710</v>
      </c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>
        <v>13079110</v>
      </c>
      <c r="D32" s="3">
        <v>13079160</v>
      </c>
      <c r="E32" s="15"/>
    </row>
    <row r="33" spans="1:5" x14ac:dyDescent="0.25">
      <c r="A33" s="11" t="s">
        <v>55</v>
      </c>
      <c r="B33" s="1" t="s">
        <v>60</v>
      </c>
      <c r="C33" s="3">
        <v>3513680</v>
      </c>
      <c r="D33" s="26">
        <v>1283550</v>
      </c>
      <c r="E33" s="15"/>
    </row>
    <row r="34" spans="1:5" x14ac:dyDescent="0.25">
      <c r="A34" s="16" t="s">
        <v>56</v>
      </c>
      <c r="B34" s="2" t="s">
        <v>61</v>
      </c>
      <c r="C34" s="4">
        <f>SUM(C30:C33)</f>
        <v>16592790</v>
      </c>
      <c r="D34" s="4">
        <f>SUM(D30:D33)</f>
        <v>14362710</v>
      </c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/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16592790</v>
      </c>
      <c r="D40" s="7">
        <f>D34+D39</f>
        <v>14362710</v>
      </c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-15225048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-15225048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1367742</v>
      </c>
      <c r="D46" s="22">
        <f>D40+D45</f>
        <v>14362710</v>
      </c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7375149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533555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7908704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7908704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7024774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27404</v>
      </c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3610545</v>
      </c>
      <c r="D67" s="3"/>
      <c r="E67" s="15" t="s">
        <v>147</v>
      </c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10662723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-2754019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-2754019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-2754019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/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148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143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140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428643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>
        <v>484700</v>
      </c>
      <c r="E9" s="15" t="s">
        <v>144</v>
      </c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/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408332</v>
      </c>
      <c r="D15" s="3"/>
      <c r="E15" s="15" t="s">
        <v>145</v>
      </c>
    </row>
    <row r="16" spans="1:5" x14ac:dyDescent="0.25">
      <c r="A16" s="16" t="s">
        <v>23</v>
      </c>
      <c r="B16" s="2" t="s">
        <v>28</v>
      </c>
      <c r="C16" s="4">
        <f>SUM(C8:C10)+ SUM(C12:C15)</f>
        <v>836975</v>
      </c>
      <c r="D16" s="4">
        <f>SUM(D8:D10)+ SUM(D12:D15)</f>
        <v>484700</v>
      </c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/>
      <c r="D22" s="3"/>
      <c r="E22" s="15"/>
    </row>
    <row r="23" spans="1:5" x14ac:dyDescent="0.25">
      <c r="A23" s="11" t="s">
        <v>35</v>
      </c>
      <c r="B23" s="1" t="s">
        <v>46</v>
      </c>
      <c r="C23" s="3"/>
      <c r="D23" s="3"/>
      <c r="E23" s="15"/>
    </row>
    <row r="24" spans="1:5" x14ac:dyDescent="0.25">
      <c r="A24" s="16" t="s">
        <v>36</v>
      </c>
      <c r="B24" s="2" t="s">
        <v>47</v>
      </c>
      <c r="C24" s="4"/>
      <c r="D24" s="4"/>
      <c r="E24" s="15"/>
    </row>
    <row r="25" spans="1:5" x14ac:dyDescent="0.25">
      <c r="A25" s="11" t="s">
        <v>37</v>
      </c>
      <c r="B25" s="1" t="s">
        <v>48</v>
      </c>
      <c r="C25" s="3"/>
      <c r="D25" s="3"/>
      <c r="E25" s="15"/>
    </row>
    <row r="26" spans="1:5" x14ac:dyDescent="0.25">
      <c r="A26" s="16" t="s">
        <v>38</v>
      </c>
      <c r="B26" s="2" t="s">
        <v>49</v>
      </c>
      <c r="C26" s="4"/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836975</v>
      </c>
      <c r="D27" s="4">
        <f>D16+D26</f>
        <v>484700</v>
      </c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>
        <v>484700</v>
      </c>
      <c r="D32" s="3">
        <v>484700</v>
      </c>
      <c r="E32" s="15" t="s">
        <v>144</v>
      </c>
    </row>
    <row r="33" spans="1:5" x14ac:dyDescent="0.25">
      <c r="A33" s="11" t="s">
        <v>55</v>
      </c>
      <c r="B33" s="1" t="s">
        <v>60</v>
      </c>
      <c r="C33" s="3">
        <v>484666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969366</v>
      </c>
      <c r="D34" s="4">
        <f>SUM(D30:D33)</f>
        <v>484700</v>
      </c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/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969366</v>
      </c>
      <c r="D40" s="7">
        <f>D34+D39</f>
        <v>484700</v>
      </c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-132391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-132391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836975</v>
      </c>
      <c r="D46" s="22">
        <f>D40+D45</f>
        <v>484700</v>
      </c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/>
      <c r="D50" s="3"/>
      <c r="E50" s="15"/>
    </row>
    <row r="51" spans="1:5" x14ac:dyDescent="0.25">
      <c r="A51" s="11" t="s">
        <v>87</v>
      </c>
      <c r="B51" s="1" t="s">
        <v>92</v>
      </c>
      <c r="C51" s="3">
        <v>2084491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2084491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2084491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1575959</v>
      </c>
      <c r="D63" s="3"/>
      <c r="E63" s="15"/>
    </row>
    <row r="64" spans="1:5" x14ac:dyDescent="0.25">
      <c r="A64" s="11" t="s">
        <v>111</v>
      </c>
      <c r="B64" s="1" t="s">
        <v>121</v>
      </c>
      <c r="C64" s="3"/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502140</v>
      </c>
      <c r="D67" s="3"/>
      <c r="E67" s="15" t="s">
        <v>147</v>
      </c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2078099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6392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6392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6392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/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149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143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140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86829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>
        <v>27431890</v>
      </c>
      <c r="E9" s="15" t="s">
        <v>144</v>
      </c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846861</v>
      </c>
      <c r="D12" s="3"/>
      <c r="E12" s="15" t="s">
        <v>145</v>
      </c>
    </row>
    <row r="13" spans="1:5" x14ac:dyDescent="0.25">
      <c r="A13" s="11" t="s">
        <v>20</v>
      </c>
      <c r="B13" s="1" t="s">
        <v>25</v>
      </c>
      <c r="C13" s="3">
        <v>24237</v>
      </c>
      <c r="D13" s="3"/>
      <c r="E13" s="15" t="s">
        <v>145</v>
      </c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409783</v>
      </c>
      <c r="D15" s="3"/>
      <c r="E15" s="15" t="s">
        <v>145</v>
      </c>
    </row>
    <row r="16" spans="1:5" x14ac:dyDescent="0.25">
      <c r="A16" s="16" t="s">
        <v>23</v>
      </c>
      <c r="B16" s="2" t="s">
        <v>28</v>
      </c>
      <c r="C16" s="4">
        <f>SUM(C8:C10)+ SUM(C12:C15)</f>
        <v>1367710</v>
      </c>
      <c r="D16" s="4">
        <f>SUM(D8:D10)+ SUM(D12:D15)</f>
        <v>27431890</v>
      </c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1340726</v>
      </c>
      <c r="D22" s="3"/>
      <c r="E22" s="15" t="s">
        <v>145</v>
      </c>
    </row>
    <row r="23" spans="1:5" x14ac:dyDescent="0.25">
      <c r="A23" s="11" t="s">
        <v>35</v>
      </c>
      <c r="B23" s="1" t="s">
        <v>46</v>
      </c>
      <c r="C23" s="3">
        <v>708881</v>
      </c>
      <c r="D23" s="3"/>
      <c r="E23" s="15" t="s">
        <v>145</v>
      </c>
    </row>
    <row r="24" spans="1:5" x14ac:dyDescent="0.25">
      <c r="A24" s="16" t="s">
        <v>36</v>
      </c>
      <c r="B24" s="2" t="s">
        <v>47</v>
      </c>
      <c r="C24" s="4">
        <f>C22-C23</f>
        <v>631845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319027</v>
      </c>
      <c r="D25" s="3"/>
      <c r="E25" s="15" t="s">
        <v>145</v>
      </c>
    </row>
    <row r="26" spans="1:5" x14ac:dyDescent="0.25">
      <c r="A26" s="16" t="s">
        <v>38</v>
      </c>
      <c r="B26" s="2" t="s">
        <v>49</v>
      </c>
      <c r="C26" s="4">
        <f>SUM(C18:C21) + SUM(C24:C25)</f>
        <v>950872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2318582</v>
      </c>
      <c r="D27" s="4">
        <f>D16+D26</f>
        <v>27431890</v>
      </c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>
        <v>27834718</v>
      </c>
      <c r="D32" s="3">
        <v>27431890</v>
      </c>
      <c r="E32" s="15" t="s">
        <v>144</v>
      </c>
    </row>
    <row r="33" spans="1:5" x14ac:dyDescent="0.25">
      <c r="A33" s="11" t="s">
        <v>55</v>
      </c>
      <c r="B33" s="1" t="s">
        <v>60</v>
      </c>
      <c r="C33" s="3">
        <v>1438112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29272830</v>
      </c>
      <c r="D34" s="4">
        <f>SUM(D30:D33)</f>
        <v>27431890</v>
      </c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/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29272830</v>
      </c>
      <c r="D40" s="7">
        <f>D34+D39</f>
        <v>27431890</v>
      </c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-26954248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-26954248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2318582</v>
      </c>
      <c r="D46" s="22">
        <f>D40+D45</f>
        <v>27431890</v>
      </c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12322404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1485395</v>
      </c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13807799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-14963</v>
      </c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-14963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13792836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13798506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260910</v>
      </c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9296824</v>
      </c>
      <c r="D67" s="3"/>
      <c r="E67" s="15" t="s">
        <v>147</v>
      </c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23356240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-9563404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-9563404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-9563404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/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150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143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140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988475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>
        <v>19965384</v>
      </c>
      <c r="E9" s="15" t="s">
        <v>151</v>
      </c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557981</v>
      </c>
      <c r="D12" s="3"/>
      <c r="E12" s="15"/>
    </row>
    <row r="13" spans="1:5" x14ac:dyDescent="0.25">
      <c r="A13" s="11" t="s">
        <v>20</v>
      </c>
      <c r="B13" s="1" t="s">
        <v>25</v>
      </c>
      <c r="C13" s="3">
        <v>68233</v>
      </c>
      <c r="D13" s="3"/>
      <c r="E13" s="15" t="s">
        <v>152</v>
      </c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275000</v>
      </c>
      <c r="D15" s="3"/>
      <c r="E15" s="15" t="s">
        <v>152</v>
      </c>
    </row>
    <row r="16" spans="1:5" x14ac:dyDescent="0.25">
      <c r="A16" s="16" t="s">
        <v>23</v>
      </c>
      <c r="B16" s="2" t="s">
        <v>28</v>
      </c>
      <c r="C16" s="4">
        <f>SUM(C8:C10)+ SUM(C12:C15)</f>
        <v>1889689</v>
      </c>
      <c r="D16" s="4">
        <f>SUM(D8:D10)+ SUM(D12:D15)</f>
        <v>19965384</v>
      </c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71313</v>
      </c>
      <c r="D22" s="3"/>
      <c r="E22" s="15" t="s">
        <v>152</v>
      </c>
    </row>
    <row r="23" spans="1:5" x14ac:dyDescent="0.25">
      <c r="A23" s="11" t="s">
        <v>35</v>
      </c>
      <c r="B23" s="1" t="s">
        <v>46</v>
      </c>
      <c r="C23" s="3">
        <v>27482</v>
      </c>
      <c r="D23" s="3"/>
      <c r="E23" s="15" t="s">
        <v>152</v>
      </c>
    </row>
    <row r="24" spans="1:5" x14ac:dyDescent="0.25">
      <c r="A24" s="16" t="s">
        <v>36</v>
      </c>
      <c r="B24" s="2" t="s">
        <v>47</v>
      </c>
      <c r="C24" s="4">
        <f>C22-C23</f>
        <v>43831</v>
      </c>
      <c r="D24" s="4"/>
      <c r="E24" s="15"/>
    </row>
    <row r="25" spans="1:5" x14ac:dyDescent="0.25">
      <c r="A25" s="11" t="s">
        <v>37</v>
      </c>
      <c r="B25" s="1" t="s">
        <v>48</v>
      </c>
      <c r="C25" s="3"/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43831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1933520</v>
      </c>
      <c r="D27" s="4">
        <f>D16+D26</f>
        <v>19965384</v>
      </c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>
        <v>19965384</v>
      </c>
      <c r="D32" s="3">
        <v>19965384</v>
      </c>
      <c r="E32" s="15" t="s">
        <v>151</v>
      </c>
    </row>
    <row r="33" spans="1:5" x14ac:dyDescent="0.25">
      <c r="A33" s="11" t="s">
        <v>55</v>
      </c>
      <c r="B33" s="1" t="s">
        <v>60</v>
      </c>
      <c r="C33" s="3">
        <v>853280</v>
      </c>
      <c r="D33" s="26"/>
      <c r="E33" s="15" t="s">
        <v>152</v>
      </c>
    </row>
    <row r="34" spans="1:5" x14ac:dyDescent="0.25">
      <c r="A34" s="16" t="s">
        <v>56</v>
      </c>
      <c r="B34" s="2" t="s">
        <v>61</v>
      </c>
      <c r="C34" s="4">
        <f>SUM(C30:C33)</f>
        <v>20818664</v>
      </c>
      <c r="D34" s="4">
        <f>SUM(D30:D33)</f>
        <v>19965384</v>
      </c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/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20818664</v>
      </c>
      <c r="D40" s="7">
        <f>D34+D39</f>
        <v>19965384</v>
      </c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-18875144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-18875144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1943520</v>
      </c>
      <c r="D46" s="22">
        <f>D40+D45</f>
        <v>19965384</v>
      </c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7288118</v>
      </c>
      <c r="D50" s="3"/>
      <c r="E50" s="15"/>
    </row>
    <row r="51" spans="1:5" x14ac:dyDescent="0.25">
      <c r="A51" s="11" t="s">
        <v>87</v>
      </c>
      <c r="B51" s="1" t="s">
        <v>92</v>
      </c>
      <c r="C51" s="3"/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7288118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7288118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2004063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9855</v>
      </c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10711419</v>
      </c>
      <c r="D67" s="3"/>
      <c r="E67" s="15" t="s">
        <v>153</v>
      </c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12725337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-5437219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-5437219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-5437219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System-Level</vt:lpstr>
      <vt:lpstr>Physician Practice-1</vt:lpstr>
      <vt:lpstr>Physician Practice-2</vt:lpstr>
      <vt:lpstr>Physician Practice-3</vt:lpstr>
      <vt:lpstr>Physician Practice-4</vt:lpstr>
      <vt:lpstr>Physician Practice-5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2019-03-29T17:07:42Z</dcterms:modified>
</cp:coreProperties>
</file>