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https://massgov-my.sharepoint.com/personal/thomas_dipaolo_dot_state_ma_us/Documents/Documents/DesignIssues/Standard Scope and Workhour Estimate Forms/"/>
    </mc:Choice>
  </mc:AlternateContent>
  <xr:revisionPtr revIDLastSave="377" documentId="8_{30FA7315-C973-4F22-83B8-B2D9A7305B50}" xr6:coauthVersionLast="47" xr6:coauthVersionMax="47" xr10:uidLastSave="{6465132A-6598-4400-AE37-C9F46432BCBF}"/>
  <bookViews>
    <workbookView xWindow="-108" yWindow="-108" windowWidth="23256" windowHeight="12576" tabRatio="887" activeTab="4" xr2:uid="{00000000-000D-0000-FFFF-FFFF00000000}"/>
  </bookViews>
  <sheets>
    <sheet name="Printing Instructions" sheetId="1" r:id="rId1"/>
    <sheet name="Revision Notes" sheetId="2" r:id="rId2"/>
    <sheet name="Form1.1 Project Definition" sheetId="3" r:id="rId3"/>
    <sheet name="Form 1.2 Environmental Scope" sheetId="4" r:id="rId4"/>
    <sheet name="Form 1.3 Work Hour Estimate" sheetId="5" r:id="rId5"/>
    <sheet name="Form 1.4 Summary Table" sheetId="6" r:id="rId6"/>
    <sheet name="Exhibit B, Budget - Cost Plus" sheetId="7" r:id="rId7"/>
    <sheet name="Exhibit B, Budget - Lump Sum" sheetId="8" r:id="rId8"/>
  </sheets>
  <definedNames>
    <definedName name="_xlnm.Print_Area" localSheetId="6">'Exhibit B, Budget - Cost Plus'!$B$4:$F$34</definedName>
    <definedName name="_xlnm.Print_Area" localSheetId="7">'Exhibit B, Budget - Lump Sum'!$B$4:$F$34</definedName>
    <definedName name="_xlnm.Print_Area" localSheetId="3">'Form 1.2 Environmental Scope'!$A$3:$C$95</definedName>
    <definedName name="_xlnm.Print_Area" localSheetId="4">'Form 1.3 Work Hour Estimate'!$B$3:$L$297</definedName>
    <definedName name="_xlnm.Print_Area" localSheetId="5">'Form 1.4 Summary Table'!$A$2:$K$58</definedName>
    <definedName name="_xlnm.Print_Area" localSheetId="2">'Form1.1 Project Definition'!$A$3:$F$124</definedName>
    <definedName name="_xlnm.Print_Area" localSheetId="0">'Printing Instructions'!$A$3:$I$32</definedName>
    <definedName name="_xlnm.Print_Titles" localSheetId="3">'Form 1.2 Environmental Scope'!$3:$9</definedName>
    <definedName name="_xlnm.Print_Titles" localSheetId="4">'Form 1.3 Work Hour Estimate'!$3:$5</definedName>
    <definedName name="_xlnm.Print_Titles" localSheetId="2">'Form1.1 Project Definition'!$3:$5</definedName>
    <definedName name="Z_B4B4FED4_FE06_43B2_A220_B3906189C13F_.wvu.PrintArea" localSheetId="6" hidden="1">'Exhibit B, Budget - Cost Plus'!$B$5:$F$14</definedName>
    <definedName name="Z_B4B4FED4_FE06_43B2_A220_B3906189C13F_.wvu.PrintArea" localSheetId="7" hidden="1">'Exhibit B, Budget - Lump Sum'!$B$5:$F$14</definedName>
    <definedName name="Z_B4B4FED4_FE06_43B2_A220_B3906189C13F_.wvu.PrintArea" localSheetId="3" hidden="1">'Form 1.2 Environmental Scope'!$A$3:$C$95</definedName>
    <definedName name="Z_B4B4FED4_FE06_43B2_A220_B3906189C13F_.wvu.PrintArea" localSheetId="4" hidden="1">'Form 1.3 Work Hour Estimate'!$B$3:$L$297</definedName>
    <definedName name="Z_B4B4FED4_FE06_43B2_A220_B3906189C13F_.wvu.PrintArea" localSheetId="5" hidden="1">'Form 1.4 Summary Table'!$A$2:$K$58</definedName>
    <definedName name="Z_B4B4FED4_FE06_43B2_A220_B3906189C13F_.wvu.PrintArea" localSheetId="2" hidden="1">'Form1.1 Project Definition'!$A$3:$F$124</definedName>
    <definedName name="Z_B4B4FED4_FE06_43B2_A220_B3906189C13F_.wvu.PrintArea" localSheetId="0" hidden="1">'Printing Instructions'!$A$1:$I$37</definedName>
    <definedName name="Z_B4B4FED4_FE06_43B2_A220_B3906189C13F_.wvu.PrintTitles" localSheetId="3" hidden="1">'Form 1.2 Environmental Scope'!$3:$9</definedName>
    <definedName name="Z_B4B4FED4_FE06_43B2_A220_B3906189C13F_.wvu.PrintTitles" localSheetId="4" hidden="1">'Form 1.3 Work Hour Estimate'!$3:$5</definedName>
    <definedName name="Z_B4B4FED4_FE06_43B2_A220_B3906189C13F_.wvu.PrintTitles" localSheetId="2" hidden="1">'Form1.1 Project Definition'!$3:$5</definedName>
    <definedName name="Z_B4B4FED4_FE06_43B2_A220_B3906189C13F_.wvu.Rows" localSheetId="4" hidden="1">'Form 1.3 Work Hour Estimate'!#REF!,'Form 1.3 Work Hour Estimate'!#REF!,'Form 1.3 Work Hour Estimate'!$85:$85,'Form 1.3 Work Hour Estimate'!#REF!,'Form 1.3 Work Hour Estimate'!#REF!,'Form 1.3 Work Hour Estimate'!#REF!,'Form 1.3 Work Hour Estimate'!#REF!,'Form 1.3 Work Hour Estimate'!#REF!,'Form 1.3 Work Hour Estimate'!#REF!,'Form 1.3 Work Hour Estimate'!#REF!,'Form 1.3 Work Hour Estimate'!#REF!,'Form 1.3 Work Hour Estimate'!#REF!,'Form 1.3 Work Hour Estimate'!$296:$296</definedName>
    <definedName name="Z_E0554C7E_0007_4AA2_B865_AA3CD924228B_.wvu.PrintArea" localSheetId="6" hidden="1">'Exhibit B, Budget - Cost Plus'!$B$5:$F$14</definedName>
    <definedName name="Z_E0554C7E_0007_4AA2_B865_AA3CD924228B_.wvu.PrintArea" localSheetId="7" hidden="1">'Exhibit B, Budget - Lump Sum'!$B$5:$F$14</definedName>
    <definedName name="Z_E0554C7E_0007_4AA2_B865_AA3CD924228B_.wvu.PrintArea" localSheetId="3" hidden="1">'Form 1.2 Environmental Scope'!$A$3:$C$95</definedName>
    <definedName name="Z_E0554C7E_0007_4AA2_B865_AA3CD924228B_.wvu.PrintArea" localSheetId="4" hidden="1">'Form 1.3 Work Hour Estimate'!$B$3:$L$297</definedName>
    <definedName name="Z_E0554C7E_0007_4AA2_B865_AA3CD924228B_.wvu.PrintArea" localSheetId="5" hidden="1">'Form 1.4 Summary Table'!$A$2:$K$58</definedName>
    <definedName name="Z_E0554C7E_0007_4AA2_B865_AA3CD924228B_.wvu.PrintArea" localSheetId="2" hidden="1">'Form1.1 Project Definition'!$A$3:$F$124</definedName>
    <definedName name="Z_E0554C7E_0007_4AA2_B865_AA3CD924228B_.wvu.PrintArea" localSheetId="0" hidden="1">'Printing Instructions'!$A$1:$I$37</definedName>
    <definedName name="Z_E0554C7E_0007_4AA2_B865_AA3CD924228B_.wvu.PrintTitles" localSheetId="3" hidden="1">'Form 1.2 Environmental Scope'!$3:$9</definedName>
    <definedName name="Z_E0554C7E_0007_4AA2_B865_AA3CD924228B_.wvu.PrintTitles" localSheetId="4" hidden="1">'Form 1.3 Work Hour Estimate'!$3:$5</definedName>
    <definedName name="Z_E0554C7E_0007_4AA2_B865_AA3CD924228B_.wvu.PrintTitles" localSheetId="2" hidden="1">'Form1.1 Project Definition'!$3:$5</definedName>
    <definedName name="Z_E0554C7E_0007_4AA2_B865_AA3CD924228B_.wvu.Rows" localSheetId="4" hidden="1">'Form 1.3 Work Hour Estimate'!#REF!,'Form 1.3 Work Hour Estimate'!#REF!,'Form 1.3 Work Hour Estimate'!$85:$85,'Form 1.3 Work Hour Estimate'!#REF!,'Form 1.3 Work Hour Estimate'!#REF!,'Form 1.3 Work Hour Estimate'!#REF!,'Form 1.3 Work Hour Estimate'!#REF!,'Form 1.3 Work Hour Estimate'!#REF!,'Form 1.3 Work Hour Estimate'!#REF!,'Form 1.3 Work Hour Estimate'!#REF!,'Form 1.3 Work Hour Estimate'!#REF!,'Form 1.3 Work Hour Estimate'!#REF!,'Form 1.3 Work Hour Estimate'!$296:$296</definedName>
  </definedNames>
  <calcPr calcId="191028" refMode="R1C1"/>
  <customWorkbookViews>
    <customWorkbookView name="BrooksJ - Personal View" guid="{E0554C7E-0007-4AA2-B865-AA3CD924228B}" mergeInterval="0" personalView="1" maximized="1" windowWidth="1071" windowHeight="835" tabRatio="887" activeSheetId="3"/>
    <customWorkbookView name="DOT - Personal View" guid="{B4B4FED4-FE06-43B2-A220-B3906189C13F}" mergeInterval="0" personalView="1" xWindow="921" yWindow="19" windowWidth="1004" windowHeight="858" tabRatio="88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99" i="5" l="1"/>
  <c r="L198" i="5"/>
  <c r="L181" i="5"/>
  <c r="L180" i="5"/>
  <c r="L132" i="5"/>
  <c r="K138" i="5"/>
  <c r="J138" i="5"/>
  <c r="I138" i="5"/>
  <c r="H138" i="5"/>
  <c r="G138" i="5"/>
  <c r="F138" i="5"/>
  <c r="L136" i="5"/>
  <c r="L224" i="5"/>
  <c r="L217" i="5"/>
  <c r="L278" i="5"/>
  <c r="L279" i="5"/>
  <c r="L280" i="5"/>
  <c r="L64" i="5"/>
  <c r="L65" i="5"/>
  <c r="L176" i="5"/>
  <c r="L154" i="5"/>
  <c r="L155" i="5"/>
  <c r="L156" i="5"/>
  <c r="L157" i="5"/>
  <c r="L158" i="5"/>
  <c r="L159" i="5"/>
  <c r="L160" i="5"/>
  <c r="L127" i="5"/>
  <c r="L118" i="5"/>
  <c r="L222" i="5"/>
  <c r="L223" i="5"/>
  <c r="B29" i="5"/>
  <c r="L20" i="5"/>
  <c r="L21" i="5"/>
  <c r="L22" i="5"/>
  <c r="L13" i="5"/>
  <c r="L14" i="5"/>
  <c r="L15" i="5"/>
  <c r="L16" i="5"/>
  <c r="L17" i="5"/>
  <c r="L18" i="5"/>
  <c r="L19" i="5"/>
  <c r="L124" i="5"/>
  <c r="L106" i="5"/>
  <c r="L12" i="5"/>
  <c r="L10" i="5"/>
  <c r="K99" i="5"/>
  <c r="J99" i="5"/>
  <c r="I99" i="5"/>
  <c r="H99" i="5"/>
  <c r="G99" i="5"/>
  <c r="F99" i="5"/>
  <c r="E113" i="3"/>
  <c r="F211" i="5" l="1"/>
  <c r="F201" i="5"/>
  <c r="F183" i="5"/>
  <c r="L91" i="5"/>
  <c r="L98" i="5"/>
  <c r="L99" i="5" s="1"/>
  <c r="F92" i="5"/>
  <c r="F83" i="5"/>
  <c r="F66" i="5"/>
  <c r="L292" i="5"/>
  <c r="L293" i="5"/>
  <c r="L294" i="5"/>
  <c r="L291" i="5"/>
  <c r="L287" i="5"/>
  <c r="K295" i="5"/>
  <c r="F295" i="5"/>
  <c r="K281" i="5"/>
  <c r="F281" i="5"/>
  <c r="L256" i="5"/>
  <c r="L261" i="5"/>
  <c r="L267" i="5"/>
  <c r="G268" i="5"/>
  <c r="H268" i="5"/>
  <c r="I268" i="5"/>
  <c r="J268" i="5"/>
  <c r="K268" i="5"/>
  <c r="F268" i="5"/>
  <c r="L244" i="5"/>
  <c r="L246" i="5"/>
  <c r="L249" i="5"/>
  <c r="G250" i="5"/>
  <c r="H250" i="5"/>
  <c r="I250" i="5"/>
  <c r="J250" i="5"/>
  <c r="K250" i="5"/>
  <c r="F250" i="5"/>
  <c r="L237" i="5"/>
  <c r="L236" i="5"/>
  <c r="K238" i="5"/>
  <c r="I238" i="5"/>
  <c r="F238" i="5"/>
  <c r="F225" i="5"/>
  <c r="L210" i="5"/>
  <c r="L209" i="5"/>
  <c r="L207" i="5"/>
  <c r="K211" i="5"/>
  <c r="L200" i="5"/>
  <c r="L197" i="5"/>
  <c r="L196" i="5"/>
  <c r="L195" i="5"/>
  <c r="L194" i="5"/>
  <c r="L193" i="5"/>
  <c r="L191" i="5"/>
  <c r="L190" i="5"/>
  <c r="L189" i="5"/>
  <c r="K201" i="5"/>
  <c r="L182" i="5"/>
  <c r="L179" i="5"/>
  <c r="L178" i="5"/>
  <c r="L177" i="5"/>
  <c r="L174" i="5"/>
  <c r="L171" i="5"/>
  <c r="L164" i="5"/>
  <c r="L152" i="5"/>
  <c r="G183" i="5"/>
  <c r="H183" i="5"/>
  <c r="I183" i="5"/>
  <c r="L145" i="5"/>
  <c r="L144" i="5"/>
  <c r="G146" i="5"/>
  <c r="H146" i="5"/>
  <c r="I146" i="5"/>
  <c r="J146" i="5"/>
  <c r="K146" i="5"/>
  <c r="F146" i="5"/>
  <c r="L112" i="5"/>
  <c r="L108" i="5"/>
  <c r="L137" i="5"/>
  <c r="L135" i="5"/>
  <c r="L134" i="5"/>
  <c r="L133" i="5"/>
  <c r="L131" i="5"/>
  <c r="L126" i="5"/>
  <c r="L125" i="5"/>
  <c r="L123" i="5"/>
  <c r="L122" i="5"/>
  <c r="L121" i="5"/>
  <c r="L120" i="5"/>
  <c r="L119" i="5"/>
  <c r="L117" i="5"/>
  <c r="L116" i="5"/>
  <c r="L115" i="5"/>
  <c r="L114" i="5"/>
  <c r="K92" i="5"/>
  <c r="J92" i="5"/>
  <c r="I92" i="5"/>
  <c r="H92" i="5"/>
  <c r="G92" i="5"/>
  <c r="L71" i="5"/>
  <c r="L72" i="5"/>
  <c r="L73" i="5"/>
  <c r="L74" i="5"/>
  <c r="L75" i="5"/>
  <c r="L76" i="5"/>
  <c r="L77" i="5"/>
  <c r="L78" i="5"/>
  <c r="L79" i="5"/>
  <c r="L80" i="5"/>
  <c r="L81" i="5"/>
  <c r="L82" i="5"/>
  <c r="G83" i="5"/>
  <c r="H83" i="5"/>
  <c r="I83" i="5"/>
  <c r="J83" i="5"/>
  <c r="K83" i="5"/>
  <c r="G66" i="5"/>
  <c r="H66" i="5"/>
  <c r="I66" i="5"/>
  <c r="J66" i="5"/>
  <c r="K66" i="5"/>
  <c r="K23" i="5"/>
  <c r="J23" i="5"/>
  <c r="I23" i="5"/>
  <c r="H23" i="5"/>
  <c r="G23" i="5"/>
  <c r="F23" i="5"/>
  <c r="L146" i="5" l="1"/>
  <c r="L83" i="5"/>
  <c r="B5" i="5"/>
  <c r="A5" i="4"/>
  <c r="B6" i="8" l="1"/>
  <c r="C9" i="8"/>
  <c r="C10" i="8"/>
  <c r="D12" i="8"/>
  <c r="E12" i="8"/>
  <c r="B6" i="7"/>
  <c r="C9" i="7"/>
  <c r="C10" i="7"/>
  <c r="D12" i="7"/>
  <c r="E12" i="7"/>
  <c r="F12" i="7" s="1"/>
  <c r="A2" i="6"/>
  <c r="I2" i="6"/>
  <c r="A3" i="6"/>
  <c r="C3" i="6"/>
  <c r="I3" i="6"/>
  <c r="C4" i="6"/>
  <c r="I4" i="6"/>
  <c r="E11" i="6"/>
  <c r="F11" i="6"/>
  <c r="G11" i="6"/>
  <c r="H11" i="6"/>
  <c r="I11" i="6"/>
  <c r="J11" i="6"/>
  <c r="E12" i="6"/>
  <c r="F12" i="6"/>
  <c r="G12" i="6"/>
  <c r="H12" i="6"/>
  <c r="I12" i="6"/>
  <c r="J12" i="6"/>
  <c r="D22" i="6"/>
  <c r="E22" i="6"/>
  <c r="F22" i="6"/>
  <c r="G22" i="6"/>
  <c r="H22" i="6"/>
  <c r="I22" i="6"/>
  <c r="K52" i="6"/>
  <c r="B3" i="5"/>
  <c r="J3" i="5"/>
  <c r="B4" i="5"/>
  <c r="D4" i="5"/>
  <c r="J4" i="5"/>
  <c r="D5" i="5"/>
  <c r="J5" i="5"/>
  <c r="L11" i="5"/>
  <c r="D18" i="6"/>
  <c r="E18" i="6"/>
  <c r="F18" i="6"/>
  <c r="G18" i="6"/>
  <c r="H18" i="6"/>
  <c r="I18" i="6"/>
  <c r="L28" i="5"/>
  <c r="B30" i="5"/>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D19" i="6"/>
  <c r="E19" i="6"/>
  <c r="F19" i="6"/>
  <c r="G19" i="6"/>
  <c r="H19" i="6"/>
  <c r="I19" i="6"/>
  <c r="D20" i="6"/>
  <c r="E20" i="6"/>
  <c r="F20" i="6"/>
  <c r="G20" i="6"/>
  <c r="H20" i="6"/>
  <c r="I20" i="6"/>
  <c r="L89" i="5"/>
  <c r="L90" i="5"/>
  <c r="D21" i="6"/>
  <c r="E21" i="6"/>
  <c r="F21" i="6"/>
  <c r="G21" i="6"/>
  <c r="H21" i="6"/>
  <c r="I21" i="6"/>
  <c r="L105" i="5"/>
  <c r="L107" i="5"/>
  <c r="L109" i="5"/>
  <c r="L110" i="5"/>
  <c r="L111" i="5"/>
  <c r="L113" i="5"/>
  <c r="D23" i="6"/>
  <c r="E23" i="6"/>
  <c r="F23" i="6"/>
  <c r="G23" i="6"/>
  <c r="H23" i="6"/>
  <c r="I23" i="6"/>
  <c r="D24" i="6"/>
  <c r="E24" i="6"/>
  <c r="F24" i="6"/>
  <c r="G24" i="6"/>
  <c r="H24" i="6"/>
  <c r="I24" i="6"/>
  <c r="L153" i="5"/>
  <c r="L161" i="5"/>
  <c r="L162" i="5"/>
  <c r="L163" i="5"/>
  <c r="L165" i="5"/>
  <c r="L166" i="5"/>
  <c r="L167" i="5"/>
  <c r="L168" i="5"/>
  <c r="L169" i="5"/>
  <c r="L170" i="5"/>
  <c r="L172" i="5"/>
  <c r="L173" i="5"/>
  <c r="L175" i="5"/>
  <c r="D25" i="6"/>
  <c r="E25" i="6"/>
  <c r="F25" i="6"/>
  <c r="G25" i="6"/>
  <c r="D26" i="6"/>
  <c r="G201" i="5"/>
  <c r="E26" i="6" s="1"/>
  <c r="H201" i="5"/>
  <c r="F26" i="6" s="1"/>
  <c r="I201" i="5"/>
  <c r="G26" i="6" s="1"/>
  <c r="J201" i="5"/>
  <c r="H26" i="6" s="1"/>
  <c r="I26" i="6"/>
  <c r="L208" i="5"/>
  <c r="L211" i="5" s="1"/>
  <c r="D27" i="6"/>
  <c r="G211" i="5"/>
  <c r="E27" i="6" s="1"/>
  <c r="H211" i="5"/>
  <c r="F27" i="6" s="1"/>
  <c r="I211" i="5"/>
  <c r="G27" i="6" s="1"/>
  <c r="J211" i="5"/>
  <c r="H27" i="6" s="1"/>
  <c r="I27" i="6"/>
  <c r="L218" i="5"/>
  <c r="L219" i="5"/>
  <c r="L220" i="5"/>
  <c r="L221" i="5"/>
  <c r="D28" i="6"/>
  <c r="G225" i="5"/>
  <c r="E28" i="6" s="1"/>
  <c r="H225" i="5"/>
  <c r="F28" i="6" s="1"/>
  <c r="I225" i="5"/>
  <c r="G28" i="6" s="1"/>
  <c r="J225" i="5"/>
  <c r="K225" i="5"/>
  <c r="I28" i="6" s="1"/>
  <c r="L230" i="5"/>
  <c r="L231" i="5"/>
  <c r="L232" i="5"/>
  <c r="L233" i="5"/>
  <c r="L234" i="5"/>
  <c r="L235" i="5"/>
  <c r="D29" i="6"/>
  <c r="G238" i="5"/>
  <c r="E29" i="6" s="1"/>
  <c r="H238" i="5"/>
  <c r="F29" i="6" s="1"/>
  <c r="G29" i="6"/>
  <c r="J238" i="5"/>
  <c r="H29" i="6" s="1"/>
  <c r="I29" i="6"/>
  <c r="L245" i="5"/>
  <c r="L247" i="5"/>
  <c r="L248" i="5"/>
  <c r="D30" i="6"/>
  <c r="E30" i="6"/>
  <c r="F30" i="6"/>
  <c r="G30" i="6"/>
  <c r="H30" i="6"/>
  <c r="I30" i="6"/>
  <c r="L257" i="5"/>
  <c r="L258" i="5"/>
  <c r="L259" i="5"/>
  <c r="L260" i="5"/>
  <c r="L262" i="5"/>
  <c r="L263" i="5"/>
  <c r="L264" i="5"/>
  <c r="L265" i="5"/>
  <c r="L266" i="5"/>
  <c r="D31" i="6"/>
  <c r="E31" i="6"/>
  <c r="F31" i="6"/>
  <c r="G31" i="6"/>
  <c r="H31" i="6"/>
  <c r="I31" i="6"/>
  <c r="L274" i="5"/>
  <c r="L275" i="5"/>
  <c r="L192" i="5"/>
  <c r="L201" i="5" s="1"/>
  <c r="L276" i="5"/>
  <c r="L277" i="5"/>
  <c r="D32" i="6"/>
  <c r="G281" i="5"/>
  <c r="E32" i="6" s="1"/>
  <c r="H281" i="5"/>
  <c r="F32" i="6" s="1"/>
  <c r="I281" i="5"/>
  <c r="G32" i="6" s="1"/>
  <c r="J281" i="5"/>
  <c r="H32" i="6" s="1"/>
  <c r="I32" i="6"/>
  <c r="L288" i="5"/>
  <c r="L289" i="5"/>
  <c r="L290" i="5"/>
  <c r="D33" i="6"/>
  <c r="G295" i="5"/>
  <c r="E33" i="6" s="1"/>
  <c r="H295" i="5"/>
  <c r="F33" i="6" s="1"/>
  <c r="I295" i="5"/>
  <c r="G33" i="6" s="1"/>
  <c r="J295" i="5"/>
  <c r="H33" i="6" s="1"/>
  <c r="I33" i="6"/>
  <c r="A3" i="4"/>
  <c r="B3" i="4"/>
  <c r="C2" i="6" s="1"/>
  <c r="A4" i="4"/>
  <c r="B4" i="4"/>
  <c r="B5" i="4"/>
  <c r="A6" i="4"/>
  <c r="B6" i="4"/>
  <c r="A7" i="4"/>
  <c r="B7" i="4"/>
  <c r="E118" i="3"/>
  <c r="E119" i="3"/>
  <c r="E120" i="3"/>
  <c r="E123" i="3"/>
  <c r="L138" i="5" l="1"/>
  <c r="J23" i="6" s="1"/>
  <c r="H28" i="6"/>
  <c r="K28" i="6" s="1"/>
  <c r="L225" i="5"/>
  <c r="J28" i="6" s="1"/>
  <c r="K183" i="5"/>
  <c r="I25" i="6" s="1"/>
  <c r="I35" i="6" s="1"/>
  <c r="J183" i="5"/>
  <c r="H25" i="6" s="1"/>
  <c r="L295" i="5"/>
  <c r="J33" i="6" s="1"/>
  <c r="L268" i="5"/>
  <c r="J31" i="6" s="1"/>
  <c r="L250" i="5"/>
  <c r="J30" i="6" s="1"/>
  <c r="L238" i="5"/>
  <c r="J29" i="6" s="1"/>
  <c r="L66" i="5"/>
  <c r="J19" i="6" s="1"/>
  <c r="L183" i="5"/>
  <c r="J25" i="6" s="1"/>
  <c r="L23" i="5"/>
  <c r="J18" i="6" s="1"/>
  <c r="L92" i="5"/>
  <c r="J21" i="6" s="1"/>
  <c r="L281" i="5"/>
  <c r="J32" i="6" s="1"/>
  <c r="J27" i="6"/>
  <c r="J26" i="6"/>
  <c r="J24" i="6"/>
  <c r="J22" i="6"/>
  <c r="J20" i="6"/>
  <c r="F12" i="8"/>
  <c r="K22" i="6"/>
  <c r="K26" i="6"/>
  <c r="E35" i="6"/>
  <c r="K31" i="6"/>
  <c r="K20" i="6"/>
  <c r="K30" i="6"/>
  <c r="K19" i="6"/>
  <c r="D35" i="6"/>
  <c r="K24" i="6"/>
  <c r="K29" i="6"/>
  <c r="K27" i="6"/>
  <c r="G35" i="6"/>
  <c r="E8" i="7"/>
  <c r="F35" i="6"/>
  <c r="K32" i="6"/>
  <c r="K23" i="6"/>
  <c r="K21" i="6"/>
  <c r="H44" i="6"/>
  <c r="D3" i="5"/>
  <c r="K18" i="6"/>
  <c r="K33" i="6"/>
  <c r="E8" i="8"/>
  <c r="K25" i="6" l="1"/>
  <c r="K36" i="6" s="1"/>
  <c r="F44" i="6"/>
  <c r="K44" i="6" s="1"/>
  <c r="D8" i="7"/>
  <c r="F8" i="7" s="1"/>
  <c r="H35" i="6"/>
  <c r="E9" i="7"/>
  <c r="H46" i="6"/>
  <c r="H48" i="6" s="1"/>
  <c r="F8" i="8"/>
  <c r="E9" i="8"/>
  <c r="F9" i="8" s="1"/>
  <c r="D9" i="7" l="1"/>
  <c r="D10" i="7" s="1"/>
  <c r="F46" i="6"/>
  <c r="K46" i="6" s="1"/>
  <c r="E10" i="7"/>
  <c r="E10" i="8"/>
  <c r="F10" i="8" s="1"/>
  <c r="H50" i="6"/>
  <c r="H54" i="6" s="1"/>
  <c r="F48" i="6" l="1"/>
  <c r="K48" i="6" s="1"/>
  <c r="D11" i="7"/>
  <c r="D13" i="7" s="1"/>
  <c r="F10" i="7"/>
  <c r="F9" i="7"/>
  <c r="E11" i="7"/>
  <c r="E13" i="7" s="1"/>
  <c r="E11" i="8"/>
  <c r="E13" i="8" s="1"/>
  <c r="F50" i="6" l="1"/>
  <c r="F54" i="6" s="1"/>
  <c r="K54" i="6" s="1"/>
  <c r="K57" i="6" s="1"/>
  <c r="K58" i="6" s="1"/>
  <c r="F11" i="7"/>
  <c r="F13" i="7" s="1"/>
  <c r="F14" i="7" s="1"/>
  <c r="K50" i="6" l="1"/>
  <c r="D11" i="8"/>
  <c r="F11" i="8" s="1"/>
  <c r="F13" i="8" s="1"/>
  <c r="F14" i="8" s="1"/>
  <c r="J35" i="6"/>
  <c r="D13" i="8" l="1"/>
  <c r="E38" i="6"/>
  <c r="G38" i="6"/>
  <c r="H38" i="6"/>
  <c r="F38" i="6"/>
  <c r="I38" i="6"/>
  <c r="D3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DigangiD</author>
  </authors>
  <commentList>
    <comment ref="A52" authorId="0" shapeId="0" xr:uid="{00000000-0006-0000-0500-000001000000}">
      <text>
        <r>
          <rPr>
            <b/>
            <sz val="8"/>
            <color indexed="81"/>
            <rFont val="Tahoma"/>
            <family val="2"/>
          </rPr>
          <t>DigangiD:</t>
        </r>
        <r>
          <rPr>
            <sz val="8"/>
            <color indexed="81"/>
            <rFont val="Tahoma"/>
            <family val="2"/>
          </rPr>
          <t xml:space="preserve">
For printing, testing and other variables. Amount can vary depending on the complexity and magnitude of the project. Range from $5000 (single span bridge) - $50,000 (multi-span).</t>
        </r>
      </text>
    </comment>
  </commentList>
</comments>
</file>

<file path=xl/sharedStrings.xml><?xml version="1.0" encoding="utf-8"?>
<sst xmlns="http://schemas.openxmlformats.org/spreadsheetml/2006/main" count="721" uniqueCount="478">
  <si>
    <t>Printing Instructions</t>
  </si>
  <si>
    <t>This scoping workbook is formatted to print every needed tab at once rather than printing each tab individually.You may wish to print these instructions first before continuing.</t>
  </si>
  <si>
    <t>Once all data has been entered and the package is ready to be printed or published to a PDF file, follow these steps.</t>
  </si>
  <si>
    <t>For Cost Plus Contracts</t>
  </si>
  <si>
    <t xml:space="preserve">1.  Click Form 1.1. </t>
  </si>
  <si>
    <t>2. While holding the SHIFT key, click on the Form 1.4 tab then the Cost Plus tab.</t>
  </si>
  <si>
    <t>3. Release the SHIFT key and print as usual.</t>
  </si>
  <si>
    <t>For Lump Sum Contracts</t>
  </si>
  <si>
    <t>2. While holding the Shift key, click on the Form 1.4 tab.</t>
  </si>
  <si>
    <t>3. Press down the CTRL key  and select the Lump Sum tab.</t>
  </si>
  <si>
    <t>4. Release everything and then print as usual.</t>
  </si>
  <si>
    <t>Revision Notes</t>
  </si>
  <si>
    <t>Revisions Effective April 2022</t>
  </si>
  <si>
    <t>Form 1.3 Work Hour Estimate - Task 504, Final Right of Way plans description changed to Quality Control (QC) review.</t>
  </si>
  <si>
    <t>Revisions Effective August 2020</t>
  </si>
  <si>
    <t>Added Task 323, Preliminary Landscape Design (previously "Reserved").  Modified titles of Tasks 420 and 421.</t>
  </si>
  <si>
    <t>Revisions Effective January 2020</t>
  </si>
  <si>
    <t>Design Exception Report tasks replaced with Design Justification Workbook tasks in Form 1.1 Project Definition under Work Item, Form 1.3 Work Hour Estimate under Section 220, Form 1.4 Summary Table under Task Description.</t>
  </si>
  <si>
    <t>Revisions Effective November 2013</t>
  </si>
  <si>
    <t>Form 1.3 Work Hour Estimate - Task Names revised to match the Standard Task Descriptions as provided in Division II of the Standard Provisions for Consultant Contracts, revised 5/2013 as further amended by the Special Provisions for Consultant Contracts, revised August 2013.</t>
  </si>
  <si>
    <t>Revisions Effective May 2013</t>
  </si>
  <si>
    <t>Form 1.3 Work Hour Estimate - Task Names revised to match the Task Names as provided in Division II of the Standard Provisions for Consultant Contracts, revised 5/2013.</t>
  </si>
  <si>
    <t>Revisions Effective March 2011</t>
  </si>
  <si>
    <t>Form 1.1 Project Description was updated to reflect pavement design and traffic signal boring task requirements in the Project Definition Narrative and in the Traffic Work Item.</t>
  </si>
  <si>
    <t>Form 1.2 Environmental Scope was updated to reflect the replacement of PGP permits with MGP permits, review requirements for Section 106/Chapter 91 and Chapter 254 permits,NPDES requirements, and MESA coordination responsibilities.</t>
  </si>
  <si>
    <t>Form 1.3 Work Hour Estimate. Tasks realigned with their Task Descriptions as provided in the STANDARDIZED SCOPE OF SERVICES GUIDANCE FOR PREPARING WORKHOUR ESTIMATE FORMS FOR CONSULTANT SERVICES, revised 3/2011.</t>
  </si>
  <si>
    <t xml:space="preserve">CLICK HERE FOR PRINTING INSTRUCTIONS </t>
  </si>
  <si>
    <t>City/Town</t>
  </si>
  <si>
    <t>Contract No.:</t>
  </si>
  <si>
    <t>Location:</t>
  </si>
  <si>
    <t>Assignment No.:</t>
  </si>
  <si>
    <t>Bridge Number:</t>
  </si>
  <si>
    <t>BIN:</t>
  </si>
  <si>
    <t>ProjInfo No.:</t>
  </si>
  <si>
    <t>MassDOT Section:</t>
  </si>
  <si>
    <t>Est. Constr. Cost:</t>
  </si>
  <si>
    <t>PARS No.:</t>
  </si>
  <si>
    <t>Consultant:</t>
  </si>
  <si>
    <t>Project Manager:</t>
  </si>
  <si>
    <t>District:</t>
  </si>
  <si>
    <t>Date:</t>
  </si>
  <si>
    <t>Rev Date:</t>
  </si>
  <si>
    <t>PROJECT NARRATIVE</t>
  </si>
  <si>
    <t>WORK ITEM</t>
  </si>
  <si>
    <t>DESCRIPTION</t>
  </si>
  <si>
    <t>STATUS</t>
  </si>
  <si>
    <t>Functional Design Report</t>
  </si>
  <si>
    <t>Describes existing conditions, evaluates alternatives, and recommends proposed geometrics.</t>
  </si>
  <si>
    <t>Design Justification Workbook</t>
  </si>
  <si>
    <t>Describes justication for the design and reasons for requesting any design exceptions.</t>
  </si>
  <si>
    <t>Typical Cross Section</t>
  </si>
  <si>
    <t>a) Mainline</t>
  </si>
  <si>
    <t>b) Side Streets</t>
  </si>
  <si>
    <t>Design Speed</t>
  </si>
  <si>
    <t>Project Lengths</t>
  </si>
  <si>
    <t>b) Ramps</t>
  </si>
  <si>
    <t>c) Side Streets</t>
  </si>
  <si>
    <t>Survey</t>
  </si>
  <si>
    <t>a) Data Collection</t>
  </si>
  <si>
    <t>b) Base Plan Preparation</t>
  </si>
  <si>
    <t>Geotechnical</t>
  </si>
  <si>
    <t>a) Boring Location Plan</t>
  </si>
  <si>
    <t xml:space="preserve">b) Take Borings </t>
  </si>
  <si>
    <t xml:space="preserve">c) Test Pits </t>
  </si>
  <si>
    <t>d) Geotechnical Report</t>
  </si>
  <si>
    <t>e) Boring Logs and Plans</t>
  </si>
  <si>
    <t>Drainage</t>
  </si>
  <si>
    <t>(Open/Closed)</t>
  </si>
  <si>
    <t>Hydraulics</t>
  </si>
  <si>
    <t>Hydraulics Report</t>
  </si>
  <si>
    <t>Wetlands</t>
  </si>
  <si>
    <t>a) Delineation</t>
  </si>
  <si>
    <t>b) Flagging Survey</t>
  </si>
  <si>
    <t>Landscaping</t>
  </si>
  <si>
    <t>Traffic</t>
  </si>
  <si>
    <t>a) Traffic Counts</t>
  </si>
  <si>
    <t>b) TMP/Detour</t>
  </si>
  <si>
    <t>c) Safety Analysis</t>
  </si>
  <si>
    <t>d) Signals (borings may be required)</t>
  </si>
  <si>
    <t>e) Signs/Supports</t>
  </si>
  <si>
    <t>f) Markings</t>
  </si>
  <si>
    <t>g) TCA</t>
  </si>
  <si>
    <t>h) Lights</t>
  </si>
  <si>
    <t>ROW</t>
  </si>
  <si>
    <t>a) Takings</t>
  </si>
  <si>
    <t>b) Easements</t>
  </si>
  <si>
    <t>c) Demolitions</t>
  </si>
  <si>
    <t>d) Relocations</t>
  </si>
  <si>
    <t>Utilities</t>
  </si>
  <si>
    <t>a) Electric</t>
  </si>
  <si>
    <t>b) Telephone</t>
  </si>
  <si>
    <t>c) Gas</t>
  </si>
  <si>
    <t>d) Water</t>
  </si>
  <si>
    <t>e) Sewer</t>
  </si>
  <si>
    <t>f) Cable</t>
  </si>
  <si>
    <t>g) Fire Alarm</t>
  </si>
  <si>
    <t>h) MBTA/RR</t>
  </si>
  <si>
    <t>i) Street Lighting</t>
  </si>
  <si>
    <t>Bridge</t>
  </si>
  <si>
    <t>Appr. Width Rail to Rail</t>
  </si>
  <si>
    <t>Curb to Curb Width</t>
  </si>
  <si>
    <t>Span Configuration</t>
  </si>
  <si>
    <t>Exist:</t>
  </si>
  <si>
    <t>Proposed:</t>
  </si>
  <si>
    <t>Refer to detailed Bridge Scope</t>
  </si>
  <si>
    <t>Public Hearing</t>
  </si>
  <si>
    <t>Construction Phase</t>
  </si>
  <si>
    <t>a) Pre-Construction</t>
  </si>
  <si>
    <t>b) Advice</t>
  </si>
  <si>
    <t>c) Shop Drawings</t>
  </si>
  <si>
    <t>d) Signal Inspection</t>
  </si>
  <si>
    <t>e) Permit Plan</t>
  </si>
  <si>
    <t>f) Bridge Rating Report ("As Built" structure)</t>
  </si>
  <si>
    <t>Project Type</t>
  </si>
  <si>
    <t>FILING PERMIT</t>
  </si>
  <si>
    <t>REGULATORY THRESHOLD</t>
  </si>
  <si>
    <t>NEPA</t>
  </si>
  <si>
    <t>FHWA</t>
  </si>
  <si>
    <t>EIS</t>
  </si>
  <si>
    <t>Thresholds determined by Categorical Exclusion Checklist</t>
  </si>
  <si>
    <t>EA</t>
  </si>
  <si>
    <t>CE</t>
  </si>
  <si>
    <t>ACOE</t>
  </si>
  <si>
    <t>Individual ACOE Permit</t>
  </si>
  <si>
    <t>More than 1 acre of impacts to U.S. waters.</t>
  </si>
  <si>
    <t>Maintenance dredging of more than  25,000 c.y. or any amount in a special aquatic site such as salt marshes, mudflats, pools and riffles, and vegetated shallows.</t>
  </si>
  <si>
    <t>MGP II</t>
  </si>
  <si>
    <t>More than 5,000 s.f. but under 1 acre of cumulative impacts to U.S. waters.</t>
  </si>
  <si>
    <t>Maintenance dredging of more than 1,000 c.y. but less than 25,000 c.y. not in a special aquatic site.</t>
  </si>
  <si>
    <t>Work within the confines of a wild and scenic river.</t>
  </si>
  <si>
    <t>Temporary fill and excavation up to 1 acre in Special Aquatic Sites including salt marsh.</t>
  </si>
  <si>
    <t>Work in essential fish habitat.</t>
  </si>
  <si>
    <t>MGP I</t>
  </si>
  <si>
    <t>Under 5,000 s.f. of cumulative impacts to U.S. waters.</t>
  </si>
  <si>
    <t>In stream work limited from July 1 till October 1.</t>
  </si>
  <si>
    <t>Maintenance dredging less than 1,000 c.y. not in a Special Aquatic Site.</t>
  </si>
  <si>
    <t xml:space="preserve">River, stream and brook work and crossings comply with the Stream Crossing Standards (GC21). </t>
  </si>
  <si>
    <t>No impacts to Special Aquatic Sites or Essential Fish Habitat, including vernal pools.</t>
  </si>
  <si>
    <t>Project does not have the potential for an effect on a historic property within the permit area or any know historic property that may occur outside the permit area.</t>
  </si>
  <si>
    <t>CPB</t>
  </si>
  <si>
    <t>Not crossing a Federally-designated Wild and Scenic River.</t>
  </si>
  <si>
    <t>No work on Corps properties and Corps-controlled flood easements such as the Charles River Natural Valley Storage Area, that would impair the usefulness of a federal project or involve chnages to the federal project's scope, purpose, and/or function.</t>
  </si>
  <si>
    <t>Proposed low chord cannot intersect the 10-year flood elevation.</t>
  </si>
  <si>
    <t>Cannot be identified by the Massachusetts Office of Coastal Zone Management as potentially causing restrictions to tidal flow.</t>
  </si>
  <si>
    <t>No impacts to any federally listed endangered species or their habitat.</t>
  </si>
  <si>
    <t>The project does not have a potential for an effect on a historic property within the permit area unless impacts have been addressed pursuant to the Programmatic Agreement between Federal Highway Administration and the State Historic Presevation Officer or any subsequent Corps of Engineers PA to satisfy the requirements of Section 106 of the National Historic Preservation Act.</t>
  </si>
  <si>
    <t>Proposed open span waterway width at ground level cannot be less than the existing structure's span.  This qualification does not apply if the new span width is at least 1.2 times the geomorphic bank full width of the stream.</t>
  </si>
  <si>
    <t>Proposed bridge span or arch span cannot constrict the flow over a bedrock dominated streambed and result in impassable stream flow velocities.</t>
  </si>
  <si>
    <t>There cannot be a dam or other structural element (other than a bridge abutment or pier) that obstructs the channel within the footprint of the proposed bridge span or arch span.</t>
  </si>
  <si>
    <t>Proposed "bridge" that consists of a culvert cannot be rated as a moderate or severe barrier to aquatic organism passage. A moderate or severe barrier is a structure with a Crossing Rating of less than 3, based on an evaluation using the "MassDOT Stream Crossing Structures Rating Chart."</t>
  </si>
  <si>
    <t>Section 9 CG Permit</t>
  </si>
  <si>
    <t>USCG</t>
  </si>
  <si>
    <t>Required for work in commercially navigable (includes historic usage) or tidal waterways where there is a change in the hydraulic opening of the bridge.</t>
  </si>
  <si>
    <t>STURAA approval may be granted to coastal bridge projects with federal funds allocated toward construction where the navigational opening remains unchanged and where vessels 21 feet or greater do not pass under the bridge.</t>
  </si>
  <si>
    <t>EPA</t>
  </si>
  <si>
    <t>NPDES CGP</t>
  </si>
  <si>
    <t>Designer to include Contract Item 756 to address this work to be done by the Contractor. The National Pollution Discharge and Elimination Systems Program is administered by EPA and requires the filing of an NOI and the preparation of an SWPPP for projects involving construction projects with 1 or more acres of earth disturbance.  The NOI is a form which the contractor must complete and file with EPA at least 48 hours prior to the start of construction.</t>
  </si>
  <si>
    <t>NPDES MS4 - WQDF</t>
  </si>
  <si>
    <t>The Water Quality Data Form is a tool used to ensure compliance with Section 303 regulations of the Clean Water Act. The form is comprised of two portions: 25% Design and 75% Design. The 25% Design portion highlights the impairment status of the receiving waterbody and offers recommendations pertaining to BMP upgrades; the 75% Design portion documents the existing and proposed BMPs within the project area which contribute to improved stormwater quality</t>
  </si>
  <si>
    <t>Section 4(f) Evaluation</t>
  </si>
  <si>
    <t xml:space="preserve">Section 4(f) Evaluations &amp; Approvals for FHWA projects that necessitate the use of publicly owned land such as a public park, recreation area, or a wildlife and waterfowl refuge or land of an historic site of national, state or local significance.   </t>
  </si>
  <si>
    <t>MCZM</t>
  </si>
  <si>
    <t>MCZM Concurrence</t>
  </si>
  <si>
    <t>Work in water within the coastal zone when at least a MGP II or a Coast Guard Permit is required.  Also will require concurrence when MEPA thresholds are triggered.</t>
  </si>
  <si>
    <t>EOEA/MEPA UNIT</t>
  </si>
  <si>
    <t>EIR</t>
  </si>
  <si>
    <t>Constructing a new road 2 or more miles in length.</t>
  </si>
  <si>
    <t>Widening an existing road by 1 or more travel lanes for 2 or more miles.</t>
  </si>
  <si>
    <t>New interchange on a completed limited access highway.</t>
  </si>
  <si>
    <t>Requiring a variance from the WPA.</t>
  </si>
  <si>
    <t>Altering 1 or more acres of Salt Marsh or BVW.</t>
  </si>
  <si>
    <t>Altering 10 or more acres of other wetlands.</t>
  </si>
  <si>
    <t>Altering 50 or more acres of land.</t>
  </si>
  <si>
    <t>Creating 10 or more acres of impervious area.</t>
  </si>
  <si>
    <t>EOEA/MEPA UNIT continued</t>
  </si>
  <si>
    <t>ENF</t>
  </si>
  <si>
    <t>Widening 4 feet or more for a half mile or more.</t>
  </si>
  <si>
    <t>Cutting 5 or more mature living public shade trees (not trees within State Highway Layout) 14" or more in diameter @ breast height.</t>
  </si>
  <si>
    <t>Altering bank or terrain 10 ft or more from the edge of pavement for 1/4 mile or more except for the installation of structures such as sidewalks, drainage systems, etc.</t>
  </si>
  <si>
    <t>Work in an ACEC.</t>
  </si>
  <si>
    <t>Altering 5,000 s.f. or more of BVW.</t>
  </si>
  <si>
    <t>Eliminating 300 linear feet of stone wall.</t>
  </si>
  <si>
    <t>Creation of 5 or more acres of impervious area.</t>
  </si>
  <si>
    <t>Direct alteration of 25 or more acres of land.</t>
  </si>
  <si>
    <t>Conversion of land in active agricultural use to non-agricultural use.</t>
  </si>
  <si>
    <t xml:space="preserve">   </t>
  </si>
  <si>
    <t>Conversion of land held for natural resources purposes in accordance with Article 97.</t>
  </si>
  <si>
    <t>Construction of 300 or more new parking spaces at a single location.</t>
  </si>
  <si>
    <t>A Notice of Project Change is required whenever there is a material change (positive or negative) in a project prior to the taking of all agency actions for the project.  The MEPA regulations specify the factors which the Secretary may consider in determining whether changes to a project are significant. Proponents should refer to Section 11.10 of the MEPA regulations for greater detail.</t>
  </si>
  <si>
    <t>LOCAL CONSERVATION COMMISSION</t>
  </si>
  <si>
    <t>RDA</t>
  </si>
  <si>
    <t xml:space="preserve">Required when work/activity will occur within 100 feet from the edge of BVW, LUW, Bank, etc. or sometimes within riverfront area especially 100-200 feet from a perennial stream or river.  </t>
  </si>
  <si>
    <t>NOI</t>
  </si>
  <si>
    <t>Under the WPA, required when proposing direct activity in or having an impact on resource areas subject to protection, including BVW, LUW, Bank, RFA, BLSF, ILSF, etc.</t>
  </si>
  <si>
    <t>SHPO</t>
  </si>
  <si>
    <t>Section 106</t>
  </si>
  <si>
    <t>All projects using federal funding, liscencing, or approval require review for potential impacts/effects on properties listed in, or eligible for listing in, the National Register of Historic Places.  This review is handled by Environmental Services Cultural Resources Unit.</t>
  </si>
  <si>
    <t>MHC</t>
  </si>
  <si>
    <t>Chapter 254</t>
  </si>
  <si>
    <t>All projects undertaken, funded, or approved by a state body require review for potential impacts/effects on properties listed in the State Register of Historic Places. This review is handled by Environmental Services Cultural Resources Unit. (Completed project review under Section 106 will ordinarily fulfill the requirements of compliance with Chapter 254).</t>
  </si>
  <si>
    <t xml:space="preserve"> </t>
  </si>
  <si>
    <t xml:space="preserve">MASSACHUSETTS DIVISION OF FISHERIES AND WILDLIFE </t>
  </si>
  <si>
    <t>MESA</t>
  </si>
  <si>
    <t>If the project is located within a MNHESP Priority Habitat polygon, Environmental Services Wetlands Unit will coordinate with MNHESP.</t>
  </si>
  <si>
    <t>DEP</t>
  </si>
  <si>
    <t>WQC</t>
  </si>
  <si>
    <t>If under 5,000 s.f. of cumulative impacts, WQC is considered automatic with the issuance of an OOC.</t>
  </si>
  <si>
    <t>More than 5,000 s.f. of cumulative impacts.</t>
  </si>
  <si>
    <t>More than 100 c.y. of dredging.</t>
  </si>
  <si>
    <t>Any impacts associated with Bridge Projects that are exempt from the WPA.</t>
  </si>
  <si>
    <t>Work within an ORW.</t>
  </si>
  <si>
    <t>Any work requiring an Individual ACOE permit.</t>
  </si>
  <si>
    <t>WQC SF</t>
  </si>
  <si>
    <t xml:space="preserve">Expedited 42 day DEP review and permit issuance on Footprint Bridge projects may be sought provided certain criteria are met and provided DEP agrees to the expedited review. </t>
  </si>
  <si>
    <t>CH 91 Permit</t>
  </si>
  <si>
    <t xml:space="preserve">Activities requiring a permit include beach nourishment and dredging within jurisdictional areas. </t>
  </si>
  <si>
    <t>Lowering the water level of a Great Pond.</t>
  </si>
  <si>
    <t>CH 91 License</t>
  </si>
  <si>
    <t>Bridge projects subject to the Footprint Bridge Exemption are exempt from CH 91.</t>
  </si>
  <si>
    <t>Maintenance projects are exempt from CH 91.</t>
  </si>
  <si>
    <t>CH 91 applies to all waterways including Great Ponds (10 or more acres in size), the Connecticut River, sections of the Westfield River, non-tidal portions of the Merrimack River, and any non-tidal river or stream on which public funds have been expended for stream clearance, channel improvement, or any form of flood control or prevention work, either upstream or downstream within the river basin, except for any portion of any such river or stream which is not normally navigable during any season by any vessel including a canoe, etc. and work in all filled tidelans except landlocked tidelands and all filled lands lying below the natural high water mark of Great Ponds.</t>
  </si>
  <si>
    <t>Activities requiring a license include any construction, placement, excavation, addition, improvement, replacement, reconstruction, demolition or removal of any fill or structures, not previously authorized.</t>
  </si>
  <si>
    <t xml:space="preserve">SECTION 100 </t>
  </si>
  <si>
    <t>PROJECT DEVELOPMENT ENGINEERING</t>
  </si>
  <si>
    <t>PIC</t>
  </si>
  <si>
    <t>PM</t>
  </si>
  <si>
    <t>SE</t>
  </si>
  <si>
    <t>Eng</t>
  </si>
  <si>
    <t>AE</t>
  </si>
  <si>
    <t>ET</t>
  </si>
  <si>
    <t>TOTAL</t>
  </si>
  <si>
    <t>Project Initiation and Data Compilation</t>
  </si>
  <si>
    <t>Reasonable Alternative(s) Identification</t>
  </si>
  <si>
    <t>Public and Agency Outreach</t>
  </si>
  <si>
    <t>Project Design Schedule Development and Monthly Updates</t>
  </si>
  <si>
    <t>Meetings and Liaison</t>
  </si>
  <si>
    <t>SUBTOTAL</t>
  </si>
  <si>
    <t>SECTION 150</t>
  </si>
  <si>
    <t>ENVIRONMENTAL</t>
  </si>
  <si>
    <t>Reserved</t>
  </si>
  <si>
    <t>Hazardous Materials Research/Review</t>
  </si>
  <si>
    <t>NEPA/MEPA Determination</t>
  </si>
  <si>
    <t>NEPA - Categorical Exclusion (CE)</t>
  </si>
  <si>
    <t>NEPA - Environmental Assessment (EA)</t>
  </si>
  <si>
    <t>NEPA - Draft Environmental Impact Statement (EIS)</t>
  </si>
  <si>
    <t>NEPA - Final Environmental Impact Statement (EIS)</t>
  </si>
  <si>
    <t>NEPA - Supplemental Environmental Impact Statement (EIS)</t>
  </si>
  <si>
    <t>NEPA - Reevaluation</t>
  </si>
  <si>
    <t>MEPA - Environmental Notification Form (ENF)</t>
  </si>
  <si>
    <t>MEPA - Draft Environmental Impact Report (DEIR)</t>
  </si>
  <si>
    <t>MEPA - Final Environmental Impact Report (FEIR)</t>
  </si>
  <si>
    <t>MEPA - Notice of Project Change (NOPC)</t>
  </si>
  <si>
    <t>MEPA - Supplemental Environmental Impact Report (SEIR)</t>
  </si>
  <si>
    <t>USACE Individual Section 404 Permit</t>
  </si>
  <si>
    <t>Programmatic Section 4(f) Evaluation</t>
  </si>
  <si>
    <t>Draft Individual Section 4(f) Evaluation</t>
  </si>
  <si>
    <t>Final Individual Section 4(f) Evaluation</t>
  </si>
  <si>
    <t>Wetland Resource Area Delineation</t>
  </si>
  <si>
    <t>WPA Request for Determination of Applicability (RDA)</t>
  </si>
  <si>
    <t>WPA Notice of Intent (NOI)</t>
  </si>
  <si>
    <t>WPA Variance</t>
  </si>
  <si>
    <t>Chapter 91 License/Permit Application</t>
  </si>
  <si>
    <t>Coastal Zone Management Consistency Review</t>
  </si>
  <si>
    <t>Wildlife/Rare Species Assessment</t>
  </si>
  <si>
    <t>Essential Fish Habitat Assessment</t>
  </si>
  <si>
    <t>Impaired Waterbody Assessment and Water Qulaity Data Form</t>
  </si>
  <si>
    <t xml:space="preserve">SECTION 200 </t>
  </si>
  <si>
    <t>Evaluate Existing Conditions / Context</t>
  </si>
  <si>
    <t>Prepare Traffic Volumes</t>
  </si>
  <si>
    <t>Conduct Safety Analysis</t>
  </si>
  <si>
    <t>Evaluate Signal Warrants</t>
  </si>
  <si>
    <t>Operational Analysis for Existing Conditions</t>
  </si>
  <si>
    <t>Establishment of Basic Design Controls and Evaluation Criteria</t>
  </si>
  <si>
    <t>Development of Alternatives</t>
  </si>
  <si>
    <t>Operational Analysis for Future Conditions</t>
  </si>
  <si>
    <t>Preferred Alternative</t>
  </si>
  <si>
    <t>Complete Streets</t>
  </si>
  <si>
    <t>Traffic Management</t>
  </si>
  <si>
    <t>Conclusion and Recommendation</t>
  </si>
  <si>
    <t>Report Preparation</t>
  </si>
  <si>
    <t xml:space="preserve">SECTION 220 </t>
  </si>
  <si>
    <t>DESIGN JUSTIFICATION WORKBOOK</t>
  </si>
  <si>
    <t>Evaluate Controlling Criteria</t>
  </si>
  <si>
    <t>Perform Incremental Evaluation</t>
  </si>
  <si>
    <t>Complete and Certify the Workbook</t>
  </si>
  <si>
    <t>SECTION 230</t>
  </si>
  <si>
    <t>Prepare an IJR/IMR</t>
  </si>
  <si>
    <t>SECTION 300</t>
  </si>
  <si>
    <t>25% HIGHWAY DESIGN SUBMISSION</t>
  </si>
  <si>
    <t xml:space="preserve">Utility Coordination </t>
  </si>
  <si>
    <t>Preliminary Horizontal Geometry</t>
  </si>
  <si>
    <t>Preliminary Vertical Geometry</t>
  </si>
  <si>
    <t>Cross Section Studies</t>
  </si>
  <si>
    <t>Prepare Cross Sections</t>
  </si>
  <si>
    <t>SECTION 300 (Cont'd)</t>
  </si>
  <si>
    <t>Plot Proposed Layout and Easements</t>
  </si>
  <si>
    <t>Pavement Design</t>
  </si>
  <si>
    <t>Typical Sections</t>
  </si>
  <si>
    <t>Construction Details</t>
  </si>
  <si>
    <t>Hydrological Studies and Hydraulics Report</t>
  </si>
  <si>
    <t>Lane Configurations</t>
  </si>
  <si>
    <t>Traffic Signals</t>
  </si>
  <si>
    <t>Signs and Pavement Markings</t>
  </si>
  <si>
    <t>Preliminary Landscape Design</t>
  </si>
  <si>
    <t>Constructability Review</t>
  </si>
  <si>
    <t>Quality Control (QC) Review</t>
  </si>
  <si>
    <t>Submission Checklists</t>
  </si>
  <si>
    <t>Modifications and Revisions</t>
  </si>
  <si>
    <t>Value Engineering (VE)</t>
  </si>
  <si>
    <t>Construction Contract Time Determination</t>
  </si>
  <si>
    <t>Incentives/Disincentives</t>
  </si>
  <si>
    <t xml:space="preserve">SECTION 350 </t>
  </si>
  <si>
    <t>DESIGN PUBLIC HEARING</t>
  </si>
  <si>
    <t>Hearing Preparation</t>
  </si>
  <si>
    <t>Design Public Hearing</t>
  </si>
  <si>
    <t>SECTION 400</t>
  </si>
  <si>
    <t>75% HIGHWAY DESIGN SUBMISSION</t>
  </si>
  <si>
    <t>Field Reconnaissance</t>
  </si>
  <si>
    <t>Utility Coordination</t>
  </si>
  <si>
    <t>Final Horizontal Design Geometrics</t>
  </si>
  <si>
    <t>Final Vertical Design Geometrics</t>
  </si>
  <si>
    <t>Typical Cross Sections</t>
  </si>
  <si>
    <t>Construction Plans</t>
  </si>
  <si>
    <t>Grading and Tie Plans</t>
  </si>
  <si>
    <t>Traffic Signs</t>
  </si>
  <si>
    <t>Traffic Signals and Plan Preparation</t>
  </si>
  <si>
    <t>Pavement Markings and Plan Preparation</t>
  </si>
  <si>
    <t>Highway Lighting Plans and Details</t>
  </si>
  <si>
    <t>Landscape Design and Plan Preparation</t>
  </si>
  <si>
    <t>Construction Phase Erosion and Sediment Control</t>
  </si>
  <si>
    <t>Miscellaneous Contract Plans</t>
  </si>
  <si>
    <t>Special Provisions</t>
  </si>
  <si>
    <t>Constructability and Quality Control (QC) Review</t>
  </si>
  <si>
    <t>Submission Checklist</t>
  </si>
  <si>
    <t>Bottom Up Estimate and Reconciliation (if required)</t>
  </si>
  <si>
    <t>Construction Contract Time Deterimination</t>
  </si>
  <si>
    <t>Incentives/Disincentives with Road User Calculation</t>
  </si>
  <si>
    <t>SECTION 450</t>
  </si>
  <si>
    <t>100% HIGHWAY DESIGN SUBMISSION</t>
  </si>
  <si>
    <t>Finalize Plans</t>
  </si>
  <si>
    <t>Finalize Special Provisions</t>
  </si>
  <si>
    <t xml:space="preserve">Incentives/Disincentives </t>
  </si>
  <si>
    <t xml:space="preserve">SECTION 500 </t>
  </si>
  <si>
    <t>RIGHT OF WAY</t>
  </si>
  <si>
    <t>Preliminary Right of Way Plans</t>
  </si>
  <si>
    <t>Layout Plans and Order of Taking</t>
  </si>
  <si>
    <t>Written Instrument</t>
  </si>
  <si>
    <t xml:space="preserve">SECTION 600 </t>
  </si>
  <si>
    <t>GEOTECHNICAL DESIGN</t>
  </si>
  <si>
    <t>Research Available Subsurface Data</t>
  </si>
  <si>
    <t>Subsurface Investigation Plan</t>
  </si>
  <si>
    <t>Subsurface Investigation Inspection</t>
  </si>
  <si>
    <t>Office Studies, Analysis and Testing</t>
  </si>
  <si>
    <t>Geotechnical Report</t>
  </si>
  <si>
    <t xml:space="preserve">SECTION 700 </t>
  </si>
  <si>
    <t>PROJECT DEVELOPMENT - STRUCTURAL</t>
  </si>
  <si>
    <t>Field Investigation</t>
  </si>
  <si>
    <t>Determine Bridge Configurations</t>
  </si>
  <si>
    <t>Preliminary Structural Analysis</t>
  </si>
  <si>
    <t>Comparative Design and Cost Analyses</t>
  </si>
  <si>
    <t>Preliminary Structures Report Preparation</t>
  </si>
  <si>
    <t>Bridge Type Selection Worksheet Preparation</t>
  </si>
  <si>
    <t>Hydraulics Study and Report (Bridges over Water)</t>
  </si>
  <si>
    <t xml:space="preserve">SECTION 710 </t>
  </si>
  <si>
    <t>SKETCH PLANS</t>
  </si>
  <si>
    <t>Establish Boring Locations</t>
  </si>
  <si>
    <t>Sketch Plan Development</t>
  </si>
  <si>
    <t>Meetings, Coordination and Liaison</t>
  </si>
  <si>
    <t xml:space="preserve">SECTION 750 </t>
  </si>
  <si>
    <t>FINAL BRIDGE DESIGN</t>
  </si>
  <si>
    <t>Structural Design - Superstructure</t>
  </si>
  <si>
    <t>Structural Design - Substructure</t>
  </si>
  <si>
    <t>Bridge Layout Geometrics</t>
  </si>
  <si>
    <t>Contract Drawings</t>
  </si>
  <si>
    <t>First Review Submission</t>
  </si>
  <si>
    <t>Quantity Cost Estimates</t>
  </si>
  <si>
    <t>Second Review Submission</t>
  </si>
  <si>
    <t>FHWA Reviews</t>
  </si>
  <si>
    <t>Submission Check List</t>
  </si>
  <si>
    <t xml:space="preserve">SECTION 800 </t>
  </si>
  <si>
    <t>PS&amp;E SUBMISSION</t>
  </si>
  <si>
    <t>Finalize Plans, Specifications and Estimate</t>
  </si>
  <si>
    <t>Prepare Detail Sheets</t>
  </si>
  <si>
    <t>Combine Highway and Bridge</t>
  </si>
  <si>
    <t>Finalize Bottom Up Estimate and Estimate Reconciliation (if required)</t>
  </si>
  <si>
    <t>Finalize Construction Contract Time Determination</t>
  </si>
  <si>
    <t>Finalize Incentives/Disincentives</t>
  </si>
  <si>
    <t xml:space="preserve">SECTION 900 </t>
  </si>
  <si>
    <t>CONSTRUCTION ENGINEERING</t>
  </si>
  <si>
    <t>Pre-Bid Services</t>
  </si>
  <si>
    <t>Pre-Construction Conference</t>
  </si>
  <si>
    <t>Bridge and Wall Shop Drawings</t>
  </si>
  <si>
    <t>Bridge Construction Procedures</t>
  </si>
  <si>
    <t>Furnishing Advice and Field Visits</t>
  </si>
  <si>
    <t>Geotechnical Construction Evaluation</t>
  </si>
  <si>
    <t>Bridge Rating and Photographs</t>
  </si>
  <si>
    <t>HOURLY RATE SUMMARY</t>
  </si>
  <si>
    <t>DIRECT HOURLY RATE ($) (Design) (From HED-640)</t>
  </si>
  <si>
    <t>DIRECT HOURLY RATE ($) (Construction) (From HED-640)</t>
  </si>
  <si>
    <t>LOADED HOURLY RATE ($) (Design)</t>
  </si>
  <si>
    <t>LOADED HOURLY RATE ($) (Construction)</t>
  </si>
  <si>
    <t>WORK HOUR AND FEE SUMMARY</t>
  </si>
  <si>
    <t>TASK DESCRIPTION</t>
  </si>
  <si>
    <t>Task Hours</t>
  </si>
  <si>
    <t>Task Fee</t>
  </si>
  <si>
    <t>FUNCTIONAL DESIGN REPORT</t>
  </si>
  <si>
    <t>TOTAL WORK-HOURS</t>
  </si>
  <si>
    <t>TOTAL FEE</t>
  </si>
  <si>
    <t>ACTUAL PERCENTAGES</t>
  </si>
  <si>
    <t>(TYPICAL PERCENTAGES)</t>
  </si>
  <si>
    <t>1-3%</t>
  </si>
  <si>
    <t>10-15%</t>
  </si>
  <si>
    <t xml:space="preserve">15-25% </t>
  </si>
  <si>
    <t>25-35%</t>
  </si>
  <si>
    <t>DESIGN</t>
  </si>
  <si>
    <t>CONSTRUCTION</t>
  </si>
  <si>
    <t>TOTALS</t>
  </si>
  <si>
    <t xml:space="preserve"> (a) Salary Costs</t>
  </si>
  <si>
    <t xml:space="preserve"> (b) Indirect Costs (%) </t>
  </si>
  <si>
    <t xml:space="preserve"> (c) Net Fee (%)</t>
  </si>
  <si>
    <t>TOTAL LIMITING FEE</t>
  </si>
  <si>
    <t xml:space="preserve"> (d) Direct Expenses</t>
  </si>
  <si>
    <t>MAXIMUM PAYMENT AMOUNT</t>
  </si>
  <si>
    <t>MAXIMUM OBLIGATION</t>
  </si>
  <si>
    <t>SAY</t>
  </si>
  <si>
    <t>Contract No #</t>
  </si>
  <si>
    <t>EXHIBIT B                                                       BUDGET - COST PLUS</t>
  </si>
  <si>
    <t>PRELIMINARY ENGINEERING</t>
  </si>
  <si>
    <t>(a) Salary Costs</t>
  </si>
  <si>
    <t>(b) Indirect Costs</t>
  </si>
  <si>
    <t>(c) Net Fee</t>
  </si>
  <si>
    <t>(d) Direct Costs</t>
  </si>
  <si>
    <t>MAX PAYMENT AMOUNT</t>
  </si>
  <si>
    <t>EXHIBIT B                                                       BUDGET - LUMP SUM</t>
  </si>
  <si>
    <t>Road Safety Audit</t>
  </si>
  <si>
    <t>Intersection Control Evaluation</t>
  </si>
  <si>
    <t>Subsurface Utility Exploration (SUE)</t>
  </si>
  <si>
    <t>Preliminary Utility Design</t>
  </si>
  <si>
    <t>Preliminary Drainage Studies</t>
  </si>
  <si>
    <t>Preliminary Construction Cost Estimate</t>
  </si>
  <si>
    <t>Meetings Liaison and Coordination</t>
  </si>
  <si>
    <t>Plot Cross Sections</t>
  </si>
  <si>
    <t>Constructability and Quality Control (QC) Reviews</t>
  </si>
  <si>
    <t>Meetings, Reviews and Liaisons</t>
  </si>
  <si>
    <t>Plans, Specifications and Estimates</t>
  </si>
  <si>
    <t>Noise Studies</t>
  </si>
  <si>
    <t>Field Surveys</t>
  </si>
  <si>
    <t>Survey Coordination and Verification</t>
  </si>
  <si>
    <t>Preliminary Project Scoping</t>
  </si>
  <si>
    <t xml:space="preserve">Conceptual Design and Alternatives Analysis </t>
  </si>
  <si>
    <t>Over-the-Shoulder Deliverables and Meeting</t>
  </si>
  <si>
    <t>Early Environmental Review Checklist</t>
  </si>
  <si>
    <t xml:space="preserve">Section 7 Consultation – Endangered Species Act </t>
  </si>
  <si>
    <t>USACE Section 404 Massachusetts General Permits (MGPs)</t>
  </si>
  <si>
    <t>Water Quality Certification (WQC)</t>
  </si>
  <si>
    <t>Evaluate the Controlling Criteria</t>
  </si>
  <si>
    <t>Additional Field Visit</t>
  </si>
  <si>
    <t>Traffic Control Agreement Submission</t>
  </si>
  <si>
    <t>Traffic Control Agreement Preparation</t>
  </si>
  <si>
    <t>Project Development Meetings and Public Hearings</t>
  </si>
  <si>
    <t>Historic/Archaeology - Federal Section Section 106 and State Register Review</t>
  </si>
  <si>
    <t>U.S. Coast Guard Bridge (USCG) Permit</t>
  </si>
  <si>
    <t>WPA Abbreviated Notice of Resource Area Determination (ANRAD)</t>
  </si>
  <si>
    <t>INTERCHANGE JUSTIFICATION/MODICIFATION REPORT (IJR/IMR)</t>
  </si>
  <si>
    <t>Drainage and Water Supply Plans</t>
  </si>
  <si>
    <t>Guide Sign Design and Overhead Directional (OD) Elevations</t>
  </si>
  <si>
    <t>Traffic Management Plans and Details</t>
  </si>
  <si>
    <t>Quantity and Cost Estimate (Weighted Average Bid Application)</t>
  </si>
  <si>
    <t>Respond to 75% Comments and Comment Resolution Meeting (CRM)</t>
  </si>
  <si>
    <t>Finalize Quantity and Cost Estimate (W.A.B.A. and Calculation Book)</t>
  </si>
  <si>
    <t>Respond to 100% Comments and Comment Resolution Meeting (CRM)</t>
  </si>
  <si>
    <t>Highway Shop Drawings and Signal Layout Plans</t>
  </si>
  <si>
    <t>Respond to 25% Comments and Comment Resolution Meeting (CRM)</t>
  </si>
  <si>
    <t>INTERCHANGE JUSTIF./MODIF. REPORT (IJR/IMR)</t>
  </si>
  <si>
    <t>Revisions Effective January 2024</t>
  </si>
  <si>
    <t>Form 1.3 Work Hour Estimate. Tasks realigned with their Task Descriptions as provided in the STANDARDIZED SCOPE OF SERVICES GUIDANCE FOR PREPARING WORKHOUR ESTIMATE FORMS FOR CONSULTANT SERVICES, revised January 2024.</t>
  </si>
  <si>
    <t>25% Contract Plans</t>
  </si>
  <si>
    <t>Field Reconnaissance / Field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</si>
</sst>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37" x14ac:knownFonts="1">
    <font>
      <sz val="10"/>
      <name val="Arial"/>
    </font>
    <font>
      <u/>
      <sz val="10"/>
      <color indexed="12"/>
      <name val="Arial"/>
      <family val="2"/>
    </font>
    <font>
      <b/>
      <sz val="11"/>
      <name val="Times New Roman"/>
      <family val="1"/>
    </font>
    <font>
      <sz val="11"/>
      <name val="Times New Roman"/>
      <family val="1"/>
    </font>
    <font>
      <sz val="12"/>
      <name val="Times New Roman"/>
      <family val="1"/>
    </font>
    <font>
      <sz val="14"/>
      <name val="Times New Roman"/>
      <family val="1"/>
    </font>
    <font>
      <b/>
      <sz val="14"/>
      <name val="Times New Roman"/>
      <family val="1"/>
    </font>
    <font>
      <b/>
      <sz val="28"/>
      <name val="Times New Roman"/>
      <family val="1"/>
    </font>
    <font>
      <sz val="16"/>
      <name val="Times New Roman"/>
      <family val="1"/>
    </font>
    <font>
      <b/>
      <sz val="16"/>
      <name val="Times New Roman"/>
      <family val="1"/>
    </font>
    <font>
      <sz val="14"/>
      <name val="Arial"/>
      <family val="2"/>
    </font>
    <font>
      <u/>
      <sz val="12"/>
      <name val="Times New Roman"/>
      <family val="1"/>
    </font>
    <font>
      <sz val="13"/>
      <name val="Times New Roman"/>
      <family val="1"/>
    </font>
    <font>
      <b/>
      <sz val="13"/>
      <name val="Times New Roman"/>
      <family val="1"/>
    </font>
    <font>
      <sz val="8"/>
      <color indexed="81"/>
      <name val="Tahoma"/>
      <family val="2"/>
    </font>
    <font>
      <b/>
      <sz val="8"/>
      <color indexed="81"/>
      <name val="Tahoma"/>
      <family val="2"/>
    </font>
    <font>
      <sz val="8"/>
      <name val="Arial"/>
      <family val="2"/>
    </font>
    <font>
      <sz val="10"/>
      <color indexed="10"/>
      <name val="Arial"/>
      <family val="2"/>
    </font>
    <font>
      <i/>
      <sz val="10"/>
      <name val="Times New Roman"/>
      <family val="1"/>
    </font>
    <font>
      <b/>
      <sz val="12"/>
      <name val="Times New Roman"/>
      <family val="1"/>
    </font>
    <font>
      <b/>
      <u/>
      <sz val="12"/>
      <name val="Times New Roman"/>
      <family val="1"/>
    </font>
    <font>
      <sz val="12"/>
      <name val="Arial"/>
      <family val="2"/>
    </font>
    <font>
      <i/>
      <sz val="12"/>
      <name val="Times New Roman"/>
      <family val="1"/>
    </font>
    <font>
      <sz val="18"/>
      <color indexed="8"/>
      <name val="Times New Roman"/>
      <family val="1"/>
    </font>
    <font>
      <b/>
      <sz val="18"/>
      <color indexed="8"/>
      <name val="Times New Roman"/>
      <family val="1"/>
    </font>
    <font>
      <sz val="18"/>
      <color indexed="8"/>
      <name val="Arial"/>
      <family val="2"/>
    </font>
    <font>
      <sz val="16"/>
      <color indexed="8"/>
      <name val="Arial"/>
      <family val="2"/>
    </font>
    <font>
      <b/>
      <sz val="18"/>
      <color indexed="8"/>
      <name val="Arial"/>
      <family val="2"/>
    </font>
    <font>
      <sz val="16"/>
      <color indexed="8"/>
      <name val="Times New Roman"/>
      <family val="1"/>
    </font>
    <font>
      <b/>
      <sz val="16"/>
      <color indexed="8"/>
      <name val="Times New Roman"/>
      <family val="1"/>
    </font>
    <font>
      <sz val="10"/>
      <color indexed="8"/>
      <name val="Arial"/>
      <family val="2"/>
    </font>
    <font>
      <b/>
      <sz val="16"/>
      <color indexed="8"/>
      <name val="Arial"/>
      <family val="2"/>
    </font>
    <font>
      <u/>
      <sz val="16"/>
      <color indexed="10"/>
      <name val="Times New Roman"/>
      <family val="1"/>
    </font>
    <font>
      <sz val="10"/>
      <name val="Arial"/>
      <family val="2"/>
    </font>
    <font>
      <b/>
      <sz val="14"/>
      <color indexed="8"/>
      <name val="Times New Roman"/>
      <family val="1"/>
    </font>
    <font>
      <sz val="12"/>
      <color rgb="FFFF0000"/>
      <name val="Times New Roman"/>
      <family val="1"/>
    </font>
    <font>
      <sz val="16"/>
      <name val="Arial"/>
      <family val="2"/>
    </font>
  </fonts>
  <fills count="2">
    <fill>
      <patternFill patternType="none"/>
    </fill>
    <fill>
      <patternFill patternType="gray125"/>
    </fill>
  </fills>
  <borders count="17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right style="thin">
        <color indexed="64"/>
      </right>
      <top style="thin">
        <color indexed="64"/>
      </top>
      <bottom style="thin">
        <color indexed="64"/>
      </bottom>
      <diagonal/>
    </border>
    <border>
      <left/>
      <right/>
      <top/>
      <bottom style="thick">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hair">
        <color indexed="64"/>
      </top>
      <bottom style="hair">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hair">
        <color indexed="64"/>
      </right>
      <top style="hair">
        <color indexed="64"/>
      </top>
      <bottom style="double">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hair">
        <color indexed="64"/>
      </right>
      <top/>
      <bottom/>
      <diagonal/>
    </border>
    <border>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hair">
        <color indexed="64"/>
      </top>
      <bottom/>
      <diagonal/>
    </border>
    <border>
      <left/>
      <right/>
      <top style="medium">
        <color indexed="64"/>
      </top>
      <bottom style="medium">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double">
        <color indexed="64"/>
      </top>
      <bottom style="medium">
        <color indexed="64"/>
      </bottom>
      <diagonal/>
    </border>
    <border>
      <left style="hair">
        <color indexed="64"/>
      </left>
      <right style="thin">
        <color indexed="64"/>
      </right>
      <top/>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right style="thin">
        <color indexed="64"/>
      </right>
      <top/>
      <bottom style="thin">
        <color indexed="64"/>
      </bottom>
      <diagonal/>
    </border>
    <border>
      <left/>
      <right/>
      <top style="hair">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style="hair">
        <color indexed="64"/>
      </left>
      <right/>
      <top style="thin">
        <color indexed="64"/>
      </top>
      <bottom style="hair">
        <color indexed="64"/>
      </bottom>
      <diagonal/>
    </border>
    <border>
      <left/>
      <right style="thin">
        <color indexed="64"/>
      </right>
      <top style="thin">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style="double">
        <color indexed="64"/>
      </bottom>
      <diagonal/>
    </border>
    <border>
      <left style="hair">
        <color indexed="64"/>
      </left>
      <right style="hair">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hair">
        <color indexed="64"/>
      </left>
      <right/>
      <top/>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medium">
        <color indexed="64"/>
      </right>
      <top style="double">
        <color indexed="64"/>
      </top>
      <bottom style="hair">
        <color indexed="64"/>
      </bottom>
      <diagonal/>
    </border>
    <border>
      <left/>
      <right style="medium">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thick">
        <color indexed="64"/>
      </bottom>
      <diagonal/>
    </border>
    <border>
      <left/>
      <right style="medium">
        <color indexed="64"/>
      </right>
      <top/>
      <bottom style="thick">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style="double">
        <color indexed="64"/>
      </bottom>
      <diagonal/>
    </border>
    <border>
      <left style="medium">
        <color indexed="64"/>
      </left>
      <right/>
      <top style="double">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double">
        <color indexed="64"/>
      </bottom>
      <diagonal/>
    </border>
    <border>
      <left style="hair">
        <color indexed="64"/>
      </left>
      <right style="medium">
        <color indexed="64"/>
      </right>
      <top/>
      <bottom/>
      <diagonal/>
    </border>
    <border>
      <left style="medium">
        <color indexed="64"/>
      </left>
      <right/>
      <top style="hair">
        <color indexed="64"/>
      </top>
      <bottom style="double">
        <color indexed="64"/>
      </bottom>
      <diagonal/>
    </border>
    <border>
      <left/>
      <right/>
      <top style="double">
        <color indexed="64"/>
      </top>
      <bottom style="medium">
        <color indexed="64"/>
      </bottom>
      <diagonal/>
    </border>
    <border>
      <left style="thick">
        <color indexed="64"/>
      </left>
      <right/>
      <top/>
      <bottom/>
      <diagonal/>
    </border>
    <border>
      <left/>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498">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vertical="top"/>
    </xf>
    <xf numFmtId="0" fontId="5" fillId="0" borderId="1" xfId="0" applyFont="1" applyBorder="1"/>
    <xf numFmtId="0" fontId="6" fillId="0" borderId="2" xfId="0" applyFont="1" applyBorder="1" applyAlignment="1">
      <alignment horizontal="center"/>
    </xf>
    <xf numFmtId="0" fontId="5" fillId="0" borderId="1" xfId="0" applyFont="1" applyBorder="1" applyAlignment="1">
      <alignment vertical="center" wrapText="1"/>
    </xf>
    <xf numFmtId="0" fontId="5" fillId="0" borderId="1" xfId="0" applyFont="1" applyBorder="1" applyAlignment="1">
      <alignment wrapText="1"/>
    </xf>
    <xf numFmtId="0" fontId="5" fillId="0" borderId="3" xfId="0" applyFont="1" applyBorder="1" applyAlignment="1">
      <alignment vertical="top" wrapText="1"/>
    </xf>
    <xf numFmtId="0" fontId="5" fillId="0" borderId="1" xfId="0" applyFont="1" applyBorder="1" applyAlignment="1">
      <alignment vertical="top" wrapText="1"/>
    </xf>
    <xf numFmtId="0" fontId="4" fillId="0" borderId="0" xfId="0" applyFont="1" applyAlignment="1">
      <alignment vertical="center"/>
    </xf>
    <xf numFmtId="0" fontId="11" fillId="0" borderId="0" xfId="0" applyFont="1" applyAlignment="1">
      <alignment horizontal="center" vertical="center"/>
    </xf>
    <xf numFmtId="0" fontId="4" fillId="0" borderId="0" xfId="0" applyFont="1" applyAlignment="1">
      <alignment horizontal="center" vertical="center"/>
    </xf>
    <xf numFmtId="0" fontId="5" fillId="0" borderId="2" xfId="0" applyFont="1" applyBorder="1" applyAlignment="1">
      <alignment wrapText="1"/>
    </xf>
    <xf numFmtId="0" fontId="5" fillId="0" borderId="0" xfId="0" applyFont="1" applyAlignment="1">
      <alignment wrapText="1"/>
    </xf>
    <xf numFmtId="0" fontId="5" fillId="0" borderId="4" xfId="0" applyFont="1" applyBorder="1" applyAlignment="1">
      <alignment wrapText="1"/>
    </xf>
    <xf numFmtId="0" fontId="12" fillId="0" borderId="5" xfId="0" applyFont="1" applyBorder="1" applyAlignment="1">
      <alignment horizontal="center" vertical="center" wrapText="1"/>
    </xf>
    <xf numFmtId="164" fontId="12" fillId="0" borderId="6" xfId="0" applyNumberFormat="1" applyFont="1" applyBorder="1"/>
    <xf numFmtId="164" fontId="12" fillId="0" borderId="5" xfId="0" applyNumberFormat="1" applyFont="1" applyBorder="1"/>
    <xf numFmtId="164" fontId="12" fillId="0" borderId="7" xfId="0" applyNumberFormat="1" applyFont="1" applyBorder="1"/>
    <xf numFmtId="0" fontId="12" fillId="0" borderId="8" xfId="0" applyFont="1" applyBorder="1" applyAlignment="1">
      <alignment horizontal="center" vertical="center" wrapText="1"/>
    </xf>
    <xf numFmtId="164" fontId="12" fillId="0" borderId="9" xfId="0" applyNumberFormat="1" applyFont="1" applyBorder="1"/>
    <xf numFmtId="0" fontId="12" fillId="0" borderId="10" xfId="0" applyFont="1" applyBorder="1"/>
    <xf numFmtId="0" fontId="12" fillId="0" borderId="11" xfId="0" applyFont="1" applyBorder="1"/>
    <xf numFmtId="164" fontId="12" fillId="0" borderId="12" xfId="0" applyNumberFormat="1" applyFont="1" applyBorder="1"/>
    <xf numFmtId="164" fontId="12" fillId="0" borderId="8" xfId="0" applyNumberFormat="1" applyFont="1" applyBorder="1"/>
    <xf numFmtId="164" fontId="12" fillId="0" borderId="13" xfId="0" applyNumberFormat="1" applyFont="1" applyBorder="1"/>
    <xf numFmtId="164" fontId="12" fillId="0" borderId="14" xfId="0" applyNumberFormat="1" applyFont="1" applyBorder="1"/>
    <xf numFmtId="0" fontId="12" fillId="0" borderId="15" xfId="0" applyFont="1" applyBorder="1"/>
    <xf numFmtId="0" fontId="12" fillId="0" borderId="16" xfId="0" applyFont="1" applyBorder="1"/>
    <xf numFmtId="0" fontId="12" fillId="0" borderId="17" xfId="0" applyFont="1" applyBorder="1"/>
    <xf numFmtId="0" fontId="12" fillId="0" borderId="18" xfId="0" applyFont="1" applyBorder="1"/>
    <xf numFmtId="10" fontId="12" fillId="0" borderId="19" xfId="0" applyNumberFormat="1" applyFont="1" applyBorder="1"/>
    <xf numFmtId="10" fontId="12" fillId="0" borderId="6" xfId="0" applyNumberFormat="1" applyFont="1" applyBorder="1" applyAlignment="1">
      <alignment horizontal="center"/>
    </xf>
    <xf numFmtId="10" fontId="12" fillId="0" borderId="7" xfId="0" applyNumberFormat="1" applyFont="1" applyBorder="1" applyAlignment="1">
      <alignment horizontal="center"/>
    </xf>
    <xf numFmtId="0" fontId="17" fillId="0" borderId="0" xfId="0" applyFont="1"/>
    <xf numFmtId="44" fontId="0" fillId="0" borderId="0" xfId="0" applyNumberFormat="1"/>
    <xf numFmtId="0" fontId="4" fillId="0" borderId="22" xfId="0" applyFont="1" applyBorder="1" applyAlignment="1">
      <alignment vertical="center"/>
    </xf>
    <xf numFmtId="0" fontId="4" fillId="0" borderId="23" xfId="0" applyFont="1" applyBorder="1" applyAlignment="1">
      <alignmen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4" fillId="0" borderId="39" xfId="0" applyFont="1" applyBorder="1" applyAlignment="1">
      <alignment horizontal="center" vertical="center"/>
    </xf>
    <xf numFmtId="0" fontId="4" fillId="0" borderId="36" xfId="0" applyFont="1" applyBorder="1" applyAlignment="1">
      <alignment horizontal="center" vertical="center"/>
    </xf>
    <xf numFmtId="0" fontId="4" fillId="0" borderId="22" xfId="0" applyFont="1" applyBorder="1" applyAlignment="1">
      <alignment horizontal="center" vertical="center"/>
    </xf>
    <xf numFmtId="0" fontId="4" fillId="0" borderId="43" xfId="0" applyFont="1" applyBorder="1" applyAlignment="1">
      <alignment horizontal="center" vertical="center"/>
    </xf>
    <xf numFmtId="0" fontId="4" fillId="0" borderId="13" xfId="0" applyFont="1" applyBorder="1" applyAlignment="1">
      <alignment vertical="center"/>
    </xf>
    <xf numFmtId="0" fontId="4" fillId="0" borderId="46" xfId="0" applyFont="1" applyBorder="1" applyAlignment="1">
      <alignment horizontal="center" vertical="center"/>
    </xf>
    <xf numFmtId="0" fontId="4" fillId="0" borderId="45" xfId="0" applyFont="1" applyBorder="1" applyAlignment="1">
      <alignment vertical="center"/>
    </xf>
    <xf numFmtId="0" fontId="4" fillId="0" borderId="46" xfId="0" applyFont="1" applyBorder="1" applyAlignment="1">
      <alignment vertical="center"/>
    </xf>
    <xf numFmtId="0" fontId="4" fillId="0" borderId="47" xfId="0" applyFont="1" applyBorder="1" applyAlignment="1">
      <alignment vertical="center"/>
    </xf>
    <xf numFmtId="0" fontId="4" fillId="0" borderId="24" xfId="0" applyFont="1" applyBorder="1" applyAlignment="1">
      <alignment horizontal="center" vertical="center"/>
    </xf>
    <xf numFmtId="0" fontId="4" fillId="0" borderId="13" xfId="0" applyFont="1" applyBorder="1" applyAlignment="1">
      <alignment horizontal="center" vertical="center"/>
    </xf>
    <xf numFmtId="0" fontId="4" fillId="0" borderId="44" xfId="0" applyFont="1" applyBorder="1" applyAlignment="1">
      <alignment horizontal="center" vertical="center"/>
    </xf>
    <xf numFmtId="0" fontId="4" fillId="0" borderId="23" xfId="0" applyFont="1" applyBorder="1" applyAlignment="1">
      <alignment horizontal="center" vertical="center"/>
    </xf>
    <xf numFmtId="0" fontId="4" fillId="0" borderId="41" xfId="0" applyFont="1" applyBorder="1" applyAlignment="1">
      <alignment horizontal="center" vertical="center"/>
    </xf>
    <xf numFmtId="0" fontId="4" fillId="0" borderId="58" xfId="0" applyFont="1" applyBorder="1" applyAlignment="1">
      <alignment horizontal="center" vertical="center"/>
    </xf>
    <xf numFmtId="0" fontId="4" fillId="0" borderId="6" xfId="0" applyFont="1" applyBorder="1" applyAlignment="1">
      <alignment horizontal="center" vertical="center"/>
    </xf>
    <xf numFmtId="164" fontId="4" fillId="0" borderId="59" xfId="0" applyNumberFormat="1" applyFont="1" applyBorder="1" applyAlignment="1">
      <alignment horizontal="center" vertical="center"/>
    </xf>
    <xf numFmtId="164" fontId="4" fillId="0" borderId="60" xfId="0" applyNumberFormat="1" applyFont="1" applyBorder="1" applyAlignment="1">
      <alignment horizontal="center" vertical="center"/>
    </xf>
    <xf numFmtId="164" fontId="4" fillId="0" borderId="30" xfId="0" applyNumberFormat="1" applyFont="1" applyBorder="1" applyAlignment="1">
      <alignment horizontal="center" vertical="center"/>
    </xf>
    <xf numFmtId="164" fontId="4" fillId="0" borderId="61" xfId="0" applyNumberFormat="1" applyFont="1" applyBorder="1" applyAlignment="1">
      <alignment horizontal="center" vertical="center"/>
    </xf>
    <xf numFmtId="0" fontId="4" fillId="0" borderId="62" xfId="0" applyFont="1" applyBorder="1" applyAlignment="1">
      <alignment horizontal="center" vertical="center"/>
    </xf>
    <xf numFmtId="164" fontId="4" fillId="0" borderId="63" xfId="0" applyNumberFormat="1" applyFont="1" applyBorder="1" applyAlignment="1">
      <alignment horizontal="center" vertical="center"/>
    </xf>
    <xf numFmtId="164" fontId="4" fillId="0" borderId="58" xfId="0" applyNumberFormat="1" applyFont="1" applyBorder="1" applyAlignment="1">
      <alignment horizontal="center" vertical="center"/>
    </xf>
    <xf numFmtId="164" fontId="4" fillId="0" borderId="64" xfId="0" applyNumberFormat="1" applyFont="1" applyBorder="1" applyAlignment="1">
      <alignment horizontal="center" vertical="center"/>
    </xf>
    <xf numFmtId="10" fontId="4" fillId="0" borderId="35" xfId="0" applyNumberFormat="1" applyFont="1" applyBorder="1" applyAlignment="1">
      <alignment horizontal="center" vertical="center"/>
    </xf>
    <xf numFmtId="164" fontId="4" fillId="0" borderId="57" xfId="0" applyNumberFormat="1" applyFont="1" applyBorder="1" applyAlignment="1">
      <alignment horizontal="center" vertical="center"/>
    </xf>
    <xf numFmtId="0" fontId="4" fillId="0" borderId="4" xfId="0" applyFont="1" applyBorder="1" applyAlignment="1">
      <alignment horizontal="left" vertical="center"/>
    </xf>
    <xf numFmtId="164" fontId="4" fillId="0" borderId="65" xfId="0" applyNumberFormat="1" applyFont="1" applyBorder="1" applyAlignment="1">
      <alignment horizontal="center" vertical="center"/>
    </xf>
    <xf numFmtId="0" fontId="4" fillId="0" borderId="6" xfId="0" applyFont="1" applyBorder="1" applyAlignment="1">
      <alignment horizontal="center" vertical="center" wrapText="1"/>
    </xf>
    <xf numFmtId="44" fontId="4" fillId="0" borderId="32" xfId="0" applyNumberFormat="1" applyFont="1" applyBorder="1" applyAlignment="1">
      <alignment horizontal="center" vertical="center"/>
    </xf>
    <xf numFmtId="0" fontId="4" fillId="0" borderId="35" xfId="0" applyFont="1" applyBorder="1" applyAlignment="1">
      <alignment horizontal="left" vertical="center"/>
    </xf>
    <xf numFmtId="0" fontId="4" fillId="0" borderId="66" xfId="0" applyFont="1" applyBorder="1" applyAlignment="1">
      <alignment horizontal="center" vertical="center"/>
    </xf>
    <xf numFmtId="164" fontId="4" fillId="0" borderId="42" xfId="0" applyNumberFormat="1" applyFont="1" applyBorder="1" applyAlignment="1">
      <alignment horizontal="center" vertical="center"/>
    </xf>
    <xf numFmtId="1" fontId="4" fillId="0" borderId="55" xfId="0" applyNumberFormat="1" applyFont="1" applyBorder="1" applyAlignment="1">
      <alignment horizontal="center" vertical="center"/>
    </xf>
    <xf numFmtId="1" fontId="4" fillId="0" borderId="59" xfId="0" applyNumberFormat="1" applyFont="1" applyBorder="1" applyAlignment="1">
      <alignment horizontal="center" vertical="center"/>
    </xf>
    <xf numFmtId="0" fontId="22" fillId="0" borderId="0" xfId="0" applyFont="1" applyAlignment="1">
      <alignment horizontal="center" vertical="center"/>
    </xf>
    <xf numFmtId="8" fontId="4" fillId="0" borderId="35" xfId="0" applyNumberFormat="1" applyFont="1" applyBorder="1" applyAlignment="1">
      <alignment horizontal="center" vertical="center"/>
    </xf>
    <xf numFmtId="44" fontId="4" fillId="0" borderId="0" xfId="0" applyNumberFormat="1" applyFont="1" applyAlignment="1">
      <alignment horizontal="center" vertical="center"/>
    </xf>
    <xf numFmtId="44" fontId="4" fillId="0" borderId="68" xfId="0" applyNumberFormat="1" applyFont="1" applyBorder="1" applyAlignment="1">
      <alignment horizontal="center" vertical="center"/>
    </xf>
    <xf numFmtId="44" fontId="4" fillId="0" borderId="69" xfId="0" applyNumberFormat="1" applyFont="1" applyBorder="1" applyAlignment="1">
      <alignment horizontal="right" vertical="center"/>
    </xf>
    <xf numFmtId="44" fontId="4" fillId="0" borderId="70" xfId="0" applyNumberFormat="1" applyFont="1" applyBorder="1" applyAlignment="1">
      <alignment horizontal="right" vertical="center"/>
    </xf>
    <xf numFmtId="44" fontId="4" fillId="0" borderId="71" xfId="0" applyNumberFormat="1" applyFont="1" applyBorder="1" applyAlignment="1">
      <alignment horizontal="right" vertical="center"/>
    </xf>
    <xf numFmtId="44" fontId="4" fillId="0" borderId="72" xfId="0" applyNumberFormat="1" applyFont="1" applyBorder="1" applyAlignment="1">
      <alignment horizontal="right" vertical="center"/>
    </xf>
    <xf numFmtId="44" fontId="18" fillId="0" borderId="62" xfId="0" applyNumberFormat="1" applyFont="1" applyBorder="1" applyAlignment="1">
      <alignment horizontal="right" vertical="center"/>
    </xf>
    <xf numFmtId="44" fontId="4" fillId="0" borderId="35" xfId="0" applyNumberFormat="1" applyFont="1" applyBorder="1" applyAlignment="1">
      <alignment horizontal="center" vertical="center"/>
    </xf>
    <xf numFmtId="44" fontId="18" fillId="0" borderId="48" xfId="0" applyNumberFormat="1" applyFont="1" applyBorder="1" applyAlignment="1">
      <alignment horizontal="right" vertical="center"/>
    </xf>
    <xf numFmtId="44" fontId="4" fillId="0" borderId="30" xfId="0" applyNumberFormat="1" applyFont="1" applyBorder="1" applyAlignment="1">
      <alignment horizontal="center" vertical="center"/>
    </xf>
    <xf numFmtId="44" fontId="22" fillId="0" borderId="62" xfId="0" applyNumberFormat="1" applyFont="1" applyBorder="1" applyAlignment="1">
      <alignment horizontal="center" vertical="center"/>
    </xf>
    <xf numFmtId="44" fontId="22" fillId="0" borderId="48" xfId="0" applyNumberFormat="1" applyFont="1" applyBorder="1" applyAlignment="1">
      <alignment horizontal="center" vertical="center"/>
    </xf>
    <xf numFmtId="44" fontId="22" fillId="0" borderId="62" xfId="0" applyNumberFormat="1" applyFont="1" applyBorder="1" applyAlignment="1">
      <alignment horizontal="left" vertical="center"/>
    </xf>
    <xf numFmtId="0" fontId="4" fillId="0" borderId="73" xfId="0" applyFont="1" applyBorder="1" applyAlignment="1">
      <alignment horizontal="right" vertical="center"/>
    </xf>
    <xf numFmtId="0" fontId="4" fillId="0" borderId="63" xfId="0" applyFont="1" applyBorder="1" applyAlignment="1">
      <alignment horizontal="center" vertical="center"/>
    </xf>
    <xf numFmtId="0" fontId="4" fillId="0" borderId="0" xfId="0" applyFont="1" applyAlignment="1">
      <alignment horizontal="right"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164" fontId="4" fillId="0" borderId="76" xfId="0" applyNumberFormat="1" applyFont="1" applyBorder="1" applyAlignment="1">
      <alignment horizontal="center" vertical="center"/>
    </xf>
    <xf numFmtId="49" fontId="4" fillId="0" borderId="77" xfId="0" applyNumberFormat="1" applyFont="1" applyBorder="1" applyAlignment="1">
      <alignment horizontal="center" vertical="center"/>
    </xf>
    <xf numFmtId="49" fontId="4" fillId="0" borderId="78" xfId="0" applyNumberFormat="1" applyFont="1" applyBorder="1" applyAlignment="1">
      <alignment horizontal="center" vertical="center"/>
    </xf>
    <xf numFmtId="49" fontId="4" fillId="0" borderId="79" xfId="0" applyNumberFormat="1" applyFont="1" applyBorder="1" applyAlignment="1">
      <alignment horizontal="center" vertical="center"/>
    </xf>
    <xf numFmtId="1" fontId="4" fillId="0" borderId="61" xfId="0" applyNumberFormat="1" applyFont="1" applyBorder="1" applyAlignment="1">
      <alignment horizontal="center" vertical="center"/>
    </xf>
    <xf numFmtId="0" fontId="4" fillId="0" borderId="80" xfId="0" applyFont="1" applyBorder="1" applyAlignment="1">
      <alignment horizontal="center" vertical="center"/>
    </xf>
    <xf numFmtId="44" fontId="4" fillId="0" borderId="81" xfId="0" applyNumberFormat="1" applyFont="1" applyBorder="1" applyAlignment="1">
      <alignment horizontal="center" vertical="center"/>
    </xf>
    <xf numFmtId="0" fontId="4" fillId="0" borderId="59" xfId="0" applyFont="1" applyBorder="1" applyAlignment="1">
      <alignment horizontal="left" vertical="center"/>
    </xf>
    <xf numFmtId="44" fontId="18" fillId="0" borderId="56" xfId="0" applyNumberFormat="1" applyFont="1" applyBorder="1" applyAlignment="1">
      <alignment horizontal="right" vertical="center"/>
    </xf>
    <xf numFmtId="44" fontId="4" fillId="0" borderId="82" xfId="0" applyNumberFormat="1" applyFont="1" applyBorder="1" applyAlignment="1">
      <alignment horizontal="right" vertical="center"/>
    </xf>
    <xf numFmtId="0" fontId="4" fillId="0" borderId="77" xfId="0" applyFont="1" applyBorder="1" applyAlignment="1">
      <alignment vertical="center"/>
    </xf>
    <xf numFmtId="0" fontId="4" fillId="0" borderId="78" xfId="0" applyFont="1" applyBorder="1" applyAlignment="1">
      <alignment vertical="center"/>
    </xf>
    <xf numFmtId="0" fontId="4" fillId="0" borderId="83" xfId="0" applyFont="1" applyBorder="1" applyAlignment="1">
      <alignment horizontal="right" vertical="center"/>
    </xf>
    <xf numFmtId="0" fontId="22" fillId="0" borderId="4" xfId="0" applyFont="1" applyBorder="1" applyAlignment="1">
      <alignment horizontal="right" vertical="center"/>
    </xf>
    <xf numFmtId="44" fontId="4" fillId="0" borderId="84" xfId="0" quotePrefix="1" applyNumberFormat="1" applyFont="1" applyBorder="1" applyAlignment="1">
      <alignment horizontal="right" vertical="center"/>
    </xf>
    <xf numFmtId="0" fontId="6" fillId="0" borderId="85" xfId="0" applyFont="1" applyBorder="1" applyAlignment="1">
      <alignment horizontal="center"/>
    </xf>
    <xf numFmtId="0" fontId="5" fillId="0" borderId="86" xfId="0" applyFont="1" applyBorder="1"/>
    <xf numFmtId="0" fontId="6" fillId="0" borderId="87" xfId="0" applyFont="1" applyBorder="1" applyAlignment="1">
      <alignment vertical="center"/>
    </xf>
    <xf numFmtId="0" fontId="5" fillId="0" borderId="88" xfId="0" applyFont="1" applyBorder="1" applyAlignment="1">
      <alignment horizontal="center" vertical="center"/>
    </xf>
    <xf numFmtId="0" fontId="6" fillId="0" borderId="89" xfId="0" applyFont="1" applyBorder="1" applyAlignment="1">
      <alignment vertical="center"/>
    </xf>
    <xf numFmtId="0" fontId="5" fillId="0" borderId="90" xfId="0" applyFont="1" applyBorder="1"/>
    <xf numFmtId="0" fontId="8" fillId="0" borderId="91" xfId="0" applyFont="1" applyBorder="1" applyAlignment="1">
      <alignment horizontal="center"/>
    </xf>
    <xf numFmtId="0" fontId="9" fillId="0" borderId="92" xfId="0" applyFont="1" applyBorder="1" applyAlignment="1">
      <alignment vertical="top"/>
    </xf>
    <xf numFmtId="0" fontId="5" fillId="0" borderId="90" xfId="0" applyFont="1" applyBorder="1" applyAlignment="1">
      <alignment vertical="top" wrapText="1"/>
    </xf>
    <xf numFmtId="0" fontId="6" fillId="0" borderId="85" xfId="0" applyFont="1" applyBorder="1" applyAlignment="1">
      <alignment horizontal="center" wrapText="1"/>
    </xf>
    <xf numFmtId="0" fontId="5" fillId="0" borderId="93" xfId="0" applyFont="1" applyBorder="1" applyAlignment="1">
      <alignment horizontal="center" vertical="center"/>
    </xf>
    <xf numFmtId="0" fontId="3" fillId="0" borderId="94" xfId="0" applyFont="1" applyBorder="1"/>
    <xf numFmtId="0" fontId="5" fillId="0" borderId="91" xfId="0" applyFont="1" applyBorder="1" applyAlignment="1">
      <alignment horizontal="center" vertical="center"/>
    </xf>
    <xf numFmtId="0" fontId="2" fillId="0" borderId="92" xfId="0" applyFont="1" applyBorder="1" applyAlignment="1">
      <alignment vertical="top"/>
    </xf>
    <xf numFmtId="0" fontId="3" fillId="0" borderId="86" xfId="0" applyFont="1" applyBorder="1"/>
    <xf numFmtId="0" fontId="5" fillId="0" borderId="95" xfId="0" applyFont="1" applyBorder="1" applyAlignment="1">
      <alignment horizontal="center" vertical="center"/>
    </xf>
    <xf numFmtId="0" fontId="5" fillId="0" borderId="90" xfId="0" applyFont="1" applyBorder="1" applyAlignment="1">
      <alignment vertical="center" wrapText="1"/>
    </xf>
    <xf numFmtId="0" fontId="6" fillId="0" borderId="15" xfId="0" applyFont="1" applyBorder="1" applyAlignment="1">
      <alignment vertical="top"/>
    </xf>
    <xf numFmtId="0" fontId="6" fillId="0" borderId="46" xfId="0" applyFont="1" applyBorder="1" applyAlignment="1">
      <alignment horizontal="center"/>
    </xf>
    <xf numFmtId="0" fontId="5" fillId="0" borderId="96" xfId="0" applyFont="1" applyBorder="1" applyAlignment="1">
      <alignment horizontal="center" vertical="center"/>
    </xf>
    <xf numFmtId="0" fontId="6" fillId="0" borderId="92" xfId="0" applyFont="1" applyBorder="1" applyAlignment="1">
      <alignment vertical="top"/>
    </xf>
    <xf numFmtId="0" fontId="6" fillId="0" borderId="87" xfId="0" applyFont="1" applyBorder="1" applyAlignment="1">
      <alignment vertical="center" wrapText="1"/>
    </xf>
    <xf numFmtId="0" fontId="8" fillId="0" borderId="97" xfId="0" applyFont="1" applyBorder="1" applyAlignment="1">
      <alignment horizontal="center" vertical="center"/>
    </xf>
    <xf numFmtId="0" fontId="8" fillId="0" borderId="91" xfId="0" applyFont="1" applyBorder="1" applyAlignment="1">
      <alignment horizontal="center" vertical="center"/>
    </xf>
    <xf numFmtId="0" fontId="6" fillId="0" borderId="98" xfId="0" applyFont="1" applyBorder="1" applyAlignment="1">
      <alignment vertical="center"/>
    </xf>
    <xf numFmtId="0" fontId="8" fillId="0" borderId="99" xfId="0" applyFont="1" applyBorder="1" applyAlignment="1">
      <alignment horizontal="center" vertical="center"/>
    </xf>
    <xf numFmtId="0" fontId="6" fillId="0" borderId="92" xfId="0" applyFont="1" applyBorder="1" applyAlignment="1">
      <alignment vertical="center"/>
    </xf>
    <xf numFmtId="0" fontId="5" fillId="0" borderId="86" xfId="0" applyFont="1" applyBorder="1" applyAlignment="1">
      <alignment horizontal="center" vertical="center"/>
    </xf>
    <xf numFmtId="0" fontId="5" fillId="0" borderId="90" xfId="0" applyFont="1" applyBorder="1" applyAlignment="1">
      <alignment wrapText="1"/>
    </xf>
    <xf numFmtId="0" fontId="6" fillId="0" borderId="89" xfId="0" applyFont="1" applyBorder="1" applyAlignment="1">
      <alignment vertical="top"/>
    </xf>
    <xf numFmtId="0" fontId="5" fillId="0" borderId="98" xfId="0" applyFont="1" applyBorder="1" applyAlignment="1">
      <alignment horizontal="left"/>
    </xf>
    <xf numFmtId="0" fontId="5" fillId="0" borderId="100" xfId="0" applyFont="1" applyBorder="1" applyAlignment="1">
      <alignment horizontal="left"/>
    </xf>
    <xf numFmtId="0" fontId="6" fillId="0" borderId="13" xfId="0" applyFont="1" applyBorder="1" applyAlignment="1">
      <alignment horizontal="left"/>
    </xf>
    <xf numFmtId="0" fontId="5" fillId="0" borderId="99" xfId="0" applyFont="1" applyBorder="1" applyAlignment="1">
      <alignment horizontal="center" vertical="top"/>
    </xf>
    <xf numFmtId="0" fontId="5" fillId="0" borderId="101" xfId="0" applyFont="1" applyBorder="1" applyAlignment="1">
      <alignment horizontal="left"/>
    </xf>
    <xf numFmtId="0" fontId="25" fillId="0" borderId="0" xfId="0" applyFont="1"/>
    <xf numFmtId="0" fontId="23" fillId="0" borderId="0" xfId="0" applyFont="1" applyAlignment="1">
      <alignment horizontal="right"/>
    </xf>
    <xf numFmtId="8" fontId="24" fillId="0" borderId="0" xfId="0" applyNumberFormat="1" applyFont="1" applyAlignment="1">
      <alignment horizontal="left"/>
    </xf>
    <xf numFmtId="0" fontId="25" fillId="0" borderId="0" xfId="0" applyFont="1" applyAlignment="1">
      <alignment horizontal="center"/>
    </xf>
    <xf numFmtId="0" fontId="26" fillId="0" borderId="22" xfId="0" applyFont="1" applyBorder="1"/>
    <xf numFmtId="0" fontId="26" fillId="0" borderId="0" xfId="0" applyFont="1"/>
    <xf numFmtId="0" fontId="26" fillId="0" borderId="23" xfId="0" applyFont="1" applyBorder="1"/>
    <xf numFmtId="0" fontId="25" fillId="0" borderId="22" xfId="0" applyFont="1" applyBorder="1"/>
    <xf numFmtId="0" fontId="24" fillId="0" borderId="0" xfId="0" applyFont="1"/>
    <xf numFmtId="0" fontId="24" fillId="0" borderId="23" xfId="0" applyFont="1" applyBorder="1"/>
    <xf numFmtId="0" fontId="24" fillId="0" borderId="22" xfId="0" applyFont="1" applyBorder="1"/>
    <xf numFmtId="0" fontId="27" fillId="0" borderId="22" xfId="0" applyFont="1" applyBorder="1"/>
    <xf numFmtId="0" fontId="25" fillId="0" borderId="23" xfId="0" applyFont="1" applyBorder="1"/>
    <xf numFmtId="0" fontId="27" fillId="0" borderId="22" xfId="0" applyFont="1" applyBorder="1" applyAlignment="1">
      <alignment horizontal="center"/>
    </xf>
    <xf numFmtId="0" fontId="27" fillId="0" borderId="0" xfId="0" applyFont="1" applyAlignment="1">
      <alignment horizontal="center"/>
    </xf>
    <xf numFmtId="0" fontId="27" fillId="0" borderId="23" xfId="0" applyFont="1" applyBorder="1" applyAlignment="1">
      <alignment horizontal="center"/>
    </xf>
    <xf numFmtId="0" fontId="31" fillId="0" borderId="0" xfId="0" applyFont="1"/>
    <xf numFmtId="0" fontId="28" fillId="0" borderId="104" xfId="0" applyFont="1" applyBorder="1"/>
    <xf numFmtId="0" fontId="28" fillId="0" borderId="104" xfId="0" applyFont="1" applyBorder="1" applyAlignment="1">
      <alignment horizontal="center"/>
    </xf>
    <xf numFmtId="0" fontId="28" fillId="0" borderId="2" xfId="0" applyFont="1" applyBorder="1" applyAlignment="1">
      <alignment horizontal="center"/>
    </xf>
    <xf numFmtId="0" fontId="28" fillId="0" borderId="102" xfId="0" applyFont="1" applyBorder="1"/>
    <xf numFmtId="0" fontId="4" fillId="0" borderId="0" xfId="0" applyFont="1"/>
    <xf numFmtId="0" fontId="19" fillId="0" borderId="0" xfId="0" applyFont="1"/>
    <xf numFmtId="0" fontId="4" fillId="0" borderId="0" xfId="0" applyFont="1" applyAlignment="1">
      <alignment vertical="top" wrapText="1"/>
    </xf>
    <xf numFmtId="0" fontId="19" fillId="0" borderId="0" xfId="0" applyFont="1" applyAlignment="1">
      <alignment vertical="top" wrapText="1"/>
    </xf>
    <xf numFmtId="0" fontId="23" fillId="0" borderId="0" xfId="0" applyFont="1" applyAlignment="1">
      <alignment horizontal="left"/>
    </xf>
    <xf numFmtId="0" fontId="24" fillId="0" borderId="0" xfId="0" applyFont="1" applyAlignment="1">
      <alignment horizontal="center"/>
    </xf>
    <xf numFmtId="0" fontId="24" fillId="0" borderId="0" xfId="0" applyFont="1" applyAlignment="1">
      <alignment horizontal="left"/>
    </xf>
    <xf numFmtId="0" fontId="5" fillId="0" borderId="106" xfId="0" applyFont="1" applyBorder="1" applyAlignment="1">
      <alignment vertical="top" wrapText="1"/>
    </xf>
    <xf numFmtId="0" fontId="5" fillId="0" borderId="107" xfId="0" applyFont="1" applyBorder="1" applyAlignment="1">
      <alignment horizontal="center" vertical="center"/>
    </xf>
    <xf numFmtId="0" fontId="6" fillId="0" borderId="109" xfId="0" applyFont="1" applyBorder="1" applyAlignment="1">
      <alignment vertical="center"/>
    </xf>
    <xf numFmtId="0" fontId="5" fillId="0" borderId="105" xfId="0" applyFont="1" applyBorder="1" applyAlignment="1">
      <alignment wrapText="1"/>
    </xf>
    <xf numFmtId="0" fontId="8" fillId="0" borderId="110" xfId="0" applyFont="1" applyBorder="1" applyAlignment="1">
      <alignment horizontal="center" vertical="center"/>
    </xf>
    <xf numFmtId="0" fontId="5" fillId="0" borderId="2" xfId="0" applyFont="1" applyBorder="1" applyAlignment="1">
      <alignment vertical="top" wrapText="1"/>
    </xf>
    <xf numFmtId="0" fontId="6" fillId="0" borderId="101" xfId="0" applyFont="1" applyBorder="1" applyAlignment="1">
      <alignment vertical="center"/>
    </xf>
    <xf numFmtId="0" fontId="6" fillId="0" borderId="111" xfId="0" applyFont="1" applyBorder="1" applyAlignment="1">
      <alignment vertical="center" wrapText="1"/>
    </xf>
    <xf numFmtId="0" fontId="5" fillId="0" borderId="13" xfId="0" applyFont="1" applyBorder="1" applyAlignment="1">
      <alignment wrapText="1"/>
    </xf>
    <xf numFmtId="0" fontId="34" fillId="0" borderId="92" xfId="0" applyFont="1" applyBorder="1"/>
    <xf numFmtId="0" fontId="4" fillId="0" borderId="4" xfId="0" applyFont="1" applyBorder="1" applyAlignment="1">
      <alignment horizontal="center" vertical="center"/>
    </xf>
    <xf numFmtId="0" fontId="4" fillId="0" borderId="143" xfId="0" applyFont="1" applyBorder="1" applyAlignment="1">
      <alignment horizontal="center" vertical="center"/>
    </xf>
    <xf numFmtId="0" fontId="26" fillId="0" borderId="72" xfId="0" applyFont="1" applyBorder="1"/>
    <xf numFmtId="0" fontId="28" fillId="0" borderId="115" xfId="0" applyFont="1" applyBorder="1"/>
    <xf numFmtId="0" fontId="28" fillId="0" borderId="119" xfId="0" applyFont="1" applyBorder="1"/>
    <xf numFmtId="0" fontId="4" fillId="0" borderId="40" xfId="0" applyFont="1" applyBorder="1" applyAlignment="1">
      <alignment horizontal="center" vertical="center"/>
    </xf>
    <xf numFmtId="0" fontId="4" fillId="0" borderId="41" xfId="0" applyFont="1" applyBorder="1" applyAlignment="1">
      <alignment vertical="center"/>
    </xf>
    <xf numFmtId="0" fontId="28" fillId="0" borderId="43" xfId="0" applyFont="1" applyBorder="1"/>
    <xf numFmtId="0" fontId="26" fillId="0" borderId="44" xfId="0" applyFont="1" applyBorder="1"/>
    <xf numFmtId="0" fontId="28" fillId="0" borderId="150" xfId="0" applyFont="1" applyBorder="1"/>
    <xf numFmtId="0" fontId="28" fillId="0" borderId="151" xfId="0" applyFont="1" applyBorder="1"/>
    <xf numFmtId="0" fontId="6" fillId="0" borderId="46" xfId="0" applyFont="1" applyBorder="1" applyAlignment="1">
      <alignment horizontal="left"/>
    </xf>
    <xf numFmtId="0" fontId="6" fillId="0" borderId="0" xfId="0" applyFont="1" applyAlignment="1">
      <alignment horizontal="left"/>
    </xf>
    <xf numFmtId="0" fontId="6" fillId="0" borderId="151" xfId="0" applyFont="1" applyBorder="1" applyAlignment="1">
      <alignment vertical="center"/>
    </xf>
    <xf numFmtId="0" fontId="5" fillId="0" borderId="149" xfId="0" applyFont="1" applyBorder="1" applyAlignment="1">
      <alignment horizontal="center" vertical="center"/>
    </xf>
    <xf numFmtId="0" fontId="6" fillId="0" borderId="108" xfId="0" applyFont="1" applyBorder="1" applyAlignment="1">
      <alignment horizontal="center" vertical="top" wrapText="1"/>
    </xf>
    <xf numFmtId="0" fontId="4" fillId="0" borderId="101" xfId="0" applyFont="1" applyBorder="1" applyAlignment="1">
      <alignment vertical="center"/>
    </xf>
    <xf numFmtId="0" fontId="4" fillId="0" borderId="107" xfId="0" applyFont="1" applyBorder="1" applyAlignment="1">
      <alignment vertical="center"/>
    </xf>
    <xf numFmtId="0" fontId="4" fillId="0" borderId="157" xfId="0" applyFont="1" applyBorder="1" applyAlignment="1">
      <alignment horizontal="center" vertical="center"/>
    </xf>
    <xf numFmtId="0" fontId="4" fillId="0" borderId="128" xfId="0" applyFont="1" applyBorder="1" applyAlignment="1">
      <alignment vertical="center"/>
    </xf>
    <xf numFmtId="0" fontId="4" fillId="0" borderId="141" xfId="0" applyFont="1" applyBorder="1" applyAlignment="1">
      <alignment vertical="center"/>
    </xf>
    <xf numFmtId="0" fontId="4" fillId="0" borderId="159" xfId="0" applyFont="1" applyBorder="1" applyAlignment="1">
      <alignment horizontal="center" vertical="center"/>
    </xf>
    <xf numFmtId="0" fontId="4" fillId="0" borderId="160" xfId="0" applyFont="1" applyBorder="1" applyAlignment="1">
      <alignment horizontal="center" vertical="center"/>
    </xf>
    <xf numFmtId="0" fontId="4" fillId="0" borderId="161" xfId="0" applyFont="1" applyBorder="1" applyAlignment="1">
      <alignment horizontal="center" vertical="center"/>
    </xf>
    <xf numFmtId="0" fontId="4" fillId="0" borderId="162" xfId="0" applyFont="1" applyBorder="1" applyAlignment="1">
      <alignment horizontal="center" vertical="center"/>
    </xf>
    <xf numFmtId="0" fontId="4" fillId="0" borderId="163" xfId="0" applyFont="1" applyBorder="1" applyAlignment="1">
      <alignment horizontal="center" vertical="center"/>
    </xf>
    <xf numFmtId="0" fontId="4" fillId="0" borderId="165" xfId="0" applyFont="1" applyBorder="1" applyAlignment="1">
      <alignment horizontal="center" vertical="center"/>
    </xf>
    <xf numFmtId="0" fontId="4" fillId="0" borderId="107" xfId="0" applyFont="1" applyBorder="1" applyAlignment="1">
      <alignment horizontal="center" vertical="center"/>
    </xf>
    <xf numFmtId="0" fontId="4" fillId="0" borderId="100"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166" xfId="0" applyFont="1" applyBorder="1" applyAlignment="1">
      <alignment horizontal="center" vertical="center"/>
    </xf>
    <xf numFmtId="0" fontId="4" fillId="0" borderId="141" xfId="0" applyFont="1" applyBorder="1" applyAlignment="1">
      <alignment horizontal="center" vertical="center"/>
    </xf>
    <xf numFmtId="0" fontId="4" fillId="0" borderId="100" xfId="0" applyFont="1" applyBorder="1" applyAlignment="1">
      <alignment vertical="center"/>
    </xf>
    <xf numFmtId="0" fontId="4" fillId="0" borderId="167" xfId="0" applyFont="1" applyBorder="1" applyAlignment="1">
      <alignment horizontal="center" vertical="center"/>
    </xf>
    <xf numFmtId="0" fontId="4" fillId="0" borderId="168" xfId="0" applyFont="1" applyBorder="1" applyAlignment="1">
      <alignment horizontal="center" vertical="center"/>
    </xf>
    <xf numFmtId="0" fontId="4" fillId="0" borderId="169" xfId="0" applyFont="1" applyBorder="1" applyAlignment="1">
      <alignment horizontal="center" vertical="center"/>
    </xf>
    <xf numFmtId="0" fontId="4" fillId="0" borderId="98" xfId="0" applyFont="1" applyBorder="1" applyAlignment="1">
      <alignment vertical="center"/>
    </xf>
    <xf numFmtId="0" fontId="4" fillId="0" borderId="99" xfId="0" applyFont="1" applyBorder="1" applyAlignment="1">
      <alignment vertical="center"/>
    </xf>
    <xf numFmtId="0" fontId="4" fillId="0" borderId="164" xfId="0" applyFont="1" applyBorder="1" applyAlignment="1">
      <alignment horizontal="center" vertical="center"/>
    </xf>
    <xf numFmtId="0" fontId="4" fillId="0" borderId="101" xfId="0" applyFont="1" applyBorder="1" applyAlignment="1">
      <alignment horizontal="center" vertical="center"/>
    </xf>
    <xf numFmtId="0" fontId="4" fillId="0" borderId="170" xfId="0" applyFont="1" applyBorder="1" applyAlignment="1">
      <alignment horizontal="center" vertical="center"/>
    </xf>
    <xf numFmtId="0" fontId="4" fillId="0" borderId="128" xfId="0" applyFont="1" applyBorder="1" applyAlignment="1">
      <alignment horizontal="center" vertical="center"/>
    </xf>
    <xf numFmtId="0" fontId="4" fillId="0" borderId="171" xfId="0" applyFont="1" applyBorder="1" applyAlignment="1">
      <alignment horizontal="center" vertical="center"/>
    </xf>
    <xf numFmtId="0" fontId="5" fillId="0" borderId="90" xfId="0" applyFont="1" applyBorder="1" applyAlignment="1">
      <alignment horizontal="left" wrapText="1"/>
    </xf>
    <xf numFmtId="0" fontId="5" fillId="0" borderId="128" xfId="0" applyFont="1" applyBorder="1"/>
    <xf numFmtId="0" fontId="4" fillId="0" borderId="172" xfId="0" applyFont="1" applyBorder="1" applyAlignment="1">
      <alignment horizontal="center" vertical="center"/>
    </xf>
    <xf numFmtId="0" fontId="4" fillId="0" borderId="156" xfId="0" applyFont="1" applyBorder="1" applyAlignment="1">
      <alignment horizontal="center" vertical="center"/>
    </xf>
    <xf numFmtId="0" fontId="35" fillId="0" borderId="0" xfId="0" applyFont="1" applyAlignment="1">
      <alignment vertical="center"/>
    </xf>
    <xf numFmtId="0" fontId="35" fillId="0" borderId="0" xfId="0" applyFont="1" applyAlignment="1">
      <alignment horizontal="right" vertical="center"/>
    </xf>
    <xf numFmtId="0" fontId="11" fillId="0" borderId="0" xfId="0" applyFont="1" applyAlignment="1">
      <alignment vertical="center"/>
    </xf>
    <xf numFmtId="0" fontId="35" fillId="0" borderId="141" xfId="0" applyFont="1" applyBorder="1" applyAlignment="1">
      <alignment horizontal="center" vertical="center"/>
    </xf>
    <xf numFmtId="0" fontId="35" fillId="0" borderId="25" xfId="0" applyFont="1" applyBorder="1" applyAlignment="1">
      <alignment horizontal="center" vertical="center"/>
    </xf>
    <xf numFmtId="0" fontId="26" fillId="0" borderId="82" xfId="0" applyFont="1" applyBorder="1"/>
    <xf numFmtId="0" fontId="26" fillId="0" borderId="103" xfId="0" applyFont="1" applyBorder="1"/>
    <xf numFmtId="0" fontId="26" fillId="0" borderId="70" xfId="0" applyFont="1" applyBorder="1"/>
    <xf numFmtId="0" fontId="5" fillId="0" borderId="134" xfId="0" applyFont="1" applyBorder="1" applyAlignment="1">
      <alignment horizontal="center" vertical="center"/>
    </xf>
    <xf numFmtId="0" fontId="6" fillId="0" borderId="132" xfId="0" applyFont="1" applyBorder="1" applyAlignment="1">
      <alignment vertical="center"/>
    </xf>
    <xf numFmtId="0" fontId="5" fillId="0" borderId="105" xfId="0" applyFont="1" applyBorder="1" applyAlignment="1">
      <alignment vertical="top" wrapText="1"/>
    </xf>
    <xf numFmtId="0" fontId="4" fillId="0" borderId="48" xfId="0" applyFont="1" applyBorder="1" applyAlignment="1">
      <alignment horizontal="left" vertical="center"/>
    </xf>
    <xf numFmtId="0" fontId="4" fillId="0" borderId="25" xfId="0" applyFont="1" applyBorder="1" applyAlignment="1">
      <alignment vertical="center"/>
    </xf>
    <xf numFmtId="0" fontId="4" fillId="0" borderId="20" xfId="0" applyFont="1" applyBorder="1" applyAlignment="1">
      <alignment vertical="center"/>
    </xf>
    <xf numFmtId="0" fontId="4" fillId="0" borderId="25" xfId="0" applyFont="1" applyBorder="1" applyAlignment="1">
      <alignment horizontal="center" vertical="center"/>
    </xf>
    <xf numFmtId="0" fontId="4" fillId="0" borderId="20" xfId="0" applyFont="1" applyBorder="1" applyAlignment="1">
      <alignment horizontal="center" vertical="center"/>
    </xf>
    <xf numFmtId="0" fontId="4" fillId="0" borderId="40" xfId="0" applyFont="1" applyBorder="1" applyAlignment="1">
      <alignment vertical="center"/>
    </xf>
    <xf numFmtId="0" fontId="4" fillId="0" borderId="56" xfId="0" applyFont="1" applyBorder="1" applyAlignment="1">
      <alignment horizontal="left" vertical="center"/>
    </xf>
    <xf numFmtId="0" fontId="19" fillId="0" borderId="21" xfId="0" applyFont="1" applyBorder="1" applyAlignment="1">
      <alignment vertical="center"/>
    </xf>
    <xf numFmtId="0" fontId="4" fillId="0" borderId="25" xfId="0" applyFont="1" applyBorder="1" applyAlignment="1">
      <alignment horizontal="left" vertical="center"/>
    </xf>
    <xf numFmtId="0" fontId="4" fillId="0" borderId="67" xfId="0" applyFont="1" applyBorder="1" applyAlignment="1">
      <alignment horizontal="center" vertical="center"/>
    </xf>
    <xf numFmtId="0" fontId="4" fillId="0" borderId="57" xfId="0" applyFont="1" applyBorder="1" applyAlignment="1">
      <alignment horizontal="center" vertical="center"/>
    </xf>
    <xf numFmtId="0" fontId="4" fillId="0" borderId="22" xfId="0" applyFont="1" applyBorder="1" applyAlignment="1">
      <alignment horizontal="left" vertical="center"/>
    </xf>
    <xf numFmtId="0" fontId="19" fillId="0" borderId="107" xfId="0" applyFont="1" applyBorder="1" applyAlignment="1">
      <alignment vertical="center"/>
    </xf>
    <xf numFmtId="0" fontId="4" fillId="0" borderId="101" xfId="0" applyFont="1" applyBorder="1" applyAlignment="1">
      <alignment horizontal="left" vertical="center"/>
    </xf>
    <xf numFmtId="0" fontId="4" fillId="0" borderId="174" xfId="0" applyFont="1" applyBorder="1" applyAlignment="1">
      <alignment horizontal="center" vertical="center"/>
    </xf>
    <xf numFmtId="0" fontId="4" fillId="0" borderId="173" xfId="0" applyFont="1" applyBorder="1" applyAlignment="1">
      <alignment vertical="center"/>
    </xf>
    <xf numFmtId="0" fontId="19" fillId="0" borderId="0" xfId="0" applyFont="1" applyAlignment="1">
      <alignment vertical="center"/>
    </xf>
    <xf numFmtId="0" fontId="4" fillId="0" borderId="0" xfId="0" applyFont="1" applyAlignment="1">
      <alignment horizontal="left" vertical="center"/>
    </xf>
    <xf numFmtId="0" fontId="4" fillId="0" borderId="175" xfId="0" applyFont="1" applyBorder="1" applyAlignment="1">
      <alignment horizontal="center" vertical="center"/>
    </xf>
    <xf numFmtId="0" fontId="4" fillId="0" borderId="176" xfId="0" applyFont="1" applyBorder="1" applyAlignment="1">
      <alignment horizontal="center" vertical="center"/>
    </xf>
    <xf numFmtId="0" fontId="4" fillId="0" borderId="51" xfId="0" applyFont="1" applyBorder="1" applyAlignment="1">
      <alignment horizontal="center" vertical="center"/>
    </xf>
    <xf numFmtId="0" fontId="4" fillId="0" borderId="13" xfId="0" applyFont="1" applyBorder="1" applyAlignment="1">
      <alignment horizontal="right" vertical="center"/>
    </xf>
    <xf numFmtId="0" fontId="4" fillId="0" borderId="0" xfId="0" applyFont="1" applyAlignment="1">
      <alignment wrapText="1"/>
    </xf>
    <xf numFmtId="0" fontId="28" fillId="0" borderId="66" xfId="0" applyFont="1" applyBorder="1"/>
    <xf numFmtId="0" fontId="26" fillId="0" borderId="69" xfId="0" applyFont="1" applyBorder="1"/>
    <xf numFmtId="0" fontId="26" fillId="0" borderId="88" xfId="0" applyFont="1" applyBorder="1"/>
    <xf numFmtId="0" fontId="26" fillId="0" borderId="115" xfId="0" applyFont="1" applyBorder="1"/>
    <xf numFmtId="0" fontId="26" fillId="0" borderId="82" xfId="0" applyFont="1" applyBorder="1"/>
    <xf numFmtId="0" fontId="28" fillId="0" borderId="102" xfId="0" applyFont="1" applyBorder="1"/>
    <xf numFmtId="0" fontId="26" fillId="0" borderId="103" xfId="0" applyFont="1" applyBorder="1"/>
    <xf numFmtId="0" fontId="30" fillId="0" borderId="82" xfId="0" applyFont="1" applyBorder="1"/>
    <xf numFmtId="0" fontId="26" fillId="0" borderId="66" xfId="0" applyFont="1" applyBorder="1"/>
    <xf numFmtId="0" fontId="26" fillId="0" borderId="102" xfId="0" applyFont="1" applyBorder="1"/>
    <xf numFmtId="0" fontId="26" fillId="0" borderId="149" xfId="0" applyFont="1" applyBorder="1"/>
    <xf numFmtId="0" fontId="28" fillId="0" borderId="125" xfId="0" applyFont="1" applyBorder="1"/>
    <xf numFmtId="0" fontId="26" fillId="0" borderId="148" xfId="0" applyFont="1" applyBorder="1"/>
    <xf numFmtId="0" fontId="28" fillId="0" borderId="104" xfId="0" applyFont="1" applyBorder="1"/>
    <xf numFmtId="0" fontId="26" fillId="0" borderId="94" xfId="0" applyFont="1" applyBorder="1"/>
    <xf numFmtId="0" fontId="29" fillId="0" borderId="122" xfId="0" applyFont="1" applyBorder="1" applyAlignment="1">
      <alignment horizontal="center" vertical="center"/>
    </xf>
    <xf numFmtId="0" fontId="26" fillId="0" borderId="56" xfId="0" applyFont="1" applyBorder="1"/>
    <xf numFmtId="0" fontId="26" fillId="0" borderId="125" xfId="0" applyFont="1" applyBorder="1"/>
    <xf numFmtId="0" fontId="26" fillId="0" borderId="126" xfId="0" applyFont="1" applyBorder="1"/>
    <xf numFmtId="0" fontId="26" fillId="0" borderId="144" xfId="0" applyFont="1" applyBorder="1"/>
    <xf numFmtId="0" fontId="29" fillId="0" borderId="124" xfId="0" applyFont="1" applyBorder="1" applyAlignment="1">
      <alignment horizontal="center" vertical="center"/>
    </xf>
    <xf numFmtId="0" fontId="26" fillId="0" borderId="123" xfId="0" applyFont="1" applyBorder="1" applyAlignment="1">
      <alignment vertical="center"/>
    </xf>
    <xf numFmtId="0" fontId="28" fillId="0" borderId="152" xfId="0" applyFont="1" applyBorder="1" applyAlignment="1">
      <alignment vertical="center"/>
    </xf>
    <xf numFmtId="0" fontId="30" fillId="0" borderId="121" xfId="0" applyFont="1" applyBorder="1" applyAlignment="1">
      <alignment vertical="center"/>
    </xf>
    <xf numFmtId="0" fontId="30" fillId="0" borderId="101" xfId="0" applyFont="1" applyBorder="1" applyAlignment="1">
      <alignment vertical="center"/>
    </xf>
    <xf numFmtId="0" fontId="30" fillId="0" borderId="23" xfId="0" applyFont="1" applyBorder="1" applyAlignment="1">
      <alignment vertical="center"/>
    </xf>
    <xf numFmtId="0" fontId="30" fillId="0" borderId="153" xfId="0" applyFont="1" applyBorder="1" applyAlignment="1">
      <alignment vertical="center"/>
    </xf>
    <xf numFmtId="0" fontId="30" fillId="0" borderId="112" xfId="0" applyFont="1" applyBorder="1" applyAlignment="1">
      <alignment vertical="center"/>
    </xf>
    <xf numFmtId="0" fontId="28" fillId="0" borderId="116" xfId="0" applyFont="1" applyBorder="1" applyAlignment="1">
      <alignment vertical="center"/>
    </xf>
    <xf numFmtId="0" fontId="30" fillId="0" borderId="22" xfId="0" applyFont="1" applyBorder="1" applyAlignment="1">
      <alignment vertical="center"/>
    </xf>
    <xf numFmtId="0" fontId="30" fillId="0" borderId="114" xfId="0" applyFont="1" applyBorder="1" applyAlignment="1">
      <alignment vertical="center"/>
    </xf>
    <xf numFmtId="0" fontId="28" fillId="0" borderId="147" xfId="0" applyFont="1" applyBorder="1" applyAlignment="1">
      <alignment horizontal="center" vertical="center"/>
    </xf>
    <xf numFmtId="0" fontId="26" fillId="0" borderId="5" xfId="0" applyFont="1" applyBorder="1" applyAlignment="1">
      <alignment vertical="center"/>
    </xf>
    <xf numFmtId="0" fontId="28" fillId="0" borderId="147" xfId="0" applyFont="1" applyBorder="1" applyAlignment="1">
      <alignment vertical="center"/>
    </xf>
    <xf numFmtId="0" fontId="26" fillId="0" borderId="116" xfId="0" applyFont="1" applyBorder="1" applyAlignment="1">
      <alignment vertical="center"/>
    </xf>
    <xf numFmtId="0" fontId="26" fillId="0" borderId="121" xfId="0" applyFont="1" applyBorder="1" applyAlignment="1">
      <alignment vertical="center"/>
    </xf>
    <xf numFmtId="0" fontId="26" fillId="0" borderId="0" xfId="0" applyFont="1"/>
    <xf numFmtId="0" fontId="26" fillId="0" borderId="104" xfId="0" applyFont="1" applyBorder="1"/>
    <xf numFmtId="0" fontId="28" fillId="0" borderId="145" xfId="0" applyFont="1" applyBorder="1"/>
    <xf numFmtId="0" fontId="26" fillId="0" borderId="95" xfId="0" applyFont="1" applyBorder="1"/>
    <xf numFmtId="0" fontId="26" fillId="0" borderId="71" xfId="0" applyFont="1" applyBorder="1"/>
    <xf numFmtId="0" fontId="26" fillId="0" borderId="70" xfId="0" applyFont="1" applyBorder="1"/>
    <xf numFmtId="0" fontId="28" fillId="0" borderId="114" xfId="0" applyFont="1" applyBorder="1"/>
    <xf numFmtId="0" fontId="26" fillId="0" borderId="112" xfId="0" applyFont="1" applyBorder="1"/>
    <xf numFmtId="0" fontId="26" fillId="0" borderId="122" xfId="0" applyFont="1" applyBorder="1" applyAlignment="1">
      <alignment horizontal="center" vertical="center"/>
    </xf>
    <xf numFmtId="0" fontId="29" fillId="0" borderId="7" xfId="0" applyFont="1" applyBorder="1" applyAlignment="1">
      <alignment horizontal="center" vertical="center"/>
    </xf>
    <xf numFmtId="0" fontId="26" fillId="0" borderId="7" xfId="0" applyFont="1" applyBorder="1" applyAlignment="1">
      <alignment horizontal="center" vertical="center"/>
    </xf>
    <xf numFmtId="0" fontId="28" fillId="0" borderId="146" xfId="0" applyFont="1" applyBorder="1" applyAlignment="1">
      <alignment horizontal="left" vertical="center"/>
    </xf>
    <xf numFmtId="0" fontId="26" fillId="0" borderId="136" xfId="0" applyFont="1" applyBorder="1" applyAlignment="1">
      <alignment horizontal="left" vertical="center"/>
    </xf>
    <xf numFmtId="0" fontId="28" fillId="0" borderId="147" xfId="0" applyFont="1" applyBorder="1" applyAlignment="1">
      <alignment horizontal="center" vertical="center" wrapText="1"/>
    </xf>
    <xf numFmtId="0" fontId="26" fillId="0" borderId="5" xfId="0" applyFont="1" applyBorder="1" applyAlignment="1">
      <alignment horizontal="center" vertical="center" wrapText="1"/>
    </xf>
    <xf numFmtId="0" fontId="30" fillId="0" borderId="0" xfId="0" applyFont="1" applyAlignment="1">
      <alignment vertical="center"/>
    </xf>
    <xf numFmtId="0" fontId="28" fillId="0" borderId="101" xfId="0" applyFont="1" applyBorder="1" applyAlignment="1">
      <alignment vertical="center"/>
    </xf>
    <xf numFmtId="0" fontId="30" fillId="0" borderId="100" xfId="0" applyFont="1" applyBorder="1" applyAlignment="1">
      <alignment vertical="center"/>
    </xf>
    <xf numFmtId="0" fontId="30" fillId="0" borderId="44" xfId="0" applyFont="1" applyBorder="1" applyAlignment="1">
      <alignment vertical="center"/>
    </xf>
    <xf numFmtId="0" fontId="24" fillId="0" borderId="0" xfId="0" applyFont="1"/>
    <xf numFmtId="0" fontId="25" fillId="0" borderId="0" xfId="0" applyFont="1"/>
    <xf numFmtId="0" fontId="28" fillId="0" borderId="22" xfId="0" applyFont="1" applyBorder="1"/>
    <xf numFmtId="0" fontId="26" fillId="0" borderId="23" xfId="0" applyFont="1" applyBorder="1"/>
    <xf numFmtId="0" fontId="28" fillId="0" borderId="22" xfId="0" applyFont="1" applyBorder="1" applyAlignment="1">
      <alignment vertical="center"/>
    </xf>
    <xf numFmtId="0" fontId="28" fillId="0" borderId="50" xfId="0" applyFont="1" applyBorder="1" applyAlignment="1">
      <alignment vertical="center"/>
    </xf>
    <xf numFmtId="0" fontId="30" fillId="0" borderId="49" xfId="0" applyFont="1" applyBorder="1" applyAlignment="1">
      <alignment vertical="center"/>
    </xf>
    <xf numFmtId="0" fontId="8" fillId="0" borderId="116" xfId="0" applyFont="1" applyBorder="1" applyAlignment="1">
      <alignment vertical="center"/>
    </xf>
    <xf numFmtId="0" fontId="36" fillId="0" borderId="121" xfId="0" applyFont="1" applyBorder="1" applyAlignment="1">
      <alignment vertical="center"/>
    </xf>
    <xf numFmtId="0" fontId="33" fillId="0" borderId="114" xfId="0" applyFont="1" applyBorder="1" applyAlignment="1">
      <alignment vertical="center"/>
    </xf>
    <xf numFmtId="0" fontId="33" fillId="0" borderId="112" xfId="0" applyFont="1" applyBorder="1" applyAlignment="1">
      <alignment vertical="center"/>
    </xf>
    <xf numFmtId="0" fontId="8" fillId="0" borderId="116" xfId="0" applyFont="1" applyBorder="1" applyAlignment="1">
      <alignment vertical="top" wrapText="1"/>
    </xf>
    <xf numFmtId="0" fontId="8" fillId="0" borderId="121" xfId="0" applyFont="1" applyBorder="1" applyAlignment="1">
      <alignment vertical="top" wrapText="1"/>
    </xf>
    <xf numFmtId="0" fontId="8" fillId="0" borderId="114" xfId="0" applyFont="1" applyBorder="1" applyAlignment="1">
      <alignment vertical="top" wrapText="1"/>
    </xf>
    <xf numFmtId="0" fontId="8" fillId="0" borderId="112" xfId="0" applyFont="1" applyBorder="1" applyAlignment="1">
      <alignment vertical="top" wrapText="1"/>
    </xf>
    <xf numFmtId="0" fontId="30" fillId="0" borderId="103" xfId="0" applyFont="1" applyBorder="1"/>
    <xf numFmtId="0" fontId="26" fillId="0" borderId="118" xfId="0" applyFont="1" applyBorder="1"/>
    <xf numFmtId="0" fontId="28" fillId="0" borderId="116" xfId="0" applyFont="1" applyBorder="1" applyAlignment="1">
      <alignment vertical="center" wrapText="1"/>
    </xf>
    <xf numFmtId="0" fontId="26" fillId="0" borderId="121" xfId="0" applyFont="1" applyBorder="1" applyAlignment="1">
      <alignment vertical="center" wrapText="1"/>
    </xf>
    <xf numFmtId="0" fontId="26" fillId="0" borderId="114" xfId="0" applyFont="1" applyBorder="1" applyAlignment="1">
      <alignment vertical="center" wrapText="1"/>
    </xf>
    <xf numFmtId="0" fontId="26" fillId="0" borderId="112" xfId="0" applyFont="1" applyBorder="1" applyAlignment="1">
      <alignment vertical="center" wrapText="1"/>
    </xf>
    <xf numFmtId="0" fontId="32" fillId="0" borderId="0" xfId="1" applyFont="1" applyAlignment="1" applyProtection="1"/>
    <xf numFmtId="0" fontId="30" fillId="0" borderId="118" xfId="0" applyFont="1" applyBorder="1"/>
    <xf numFmtId="0" fontId="28" fillId="0" borderId="4" xfId="0" applyFont="1" applyBorder="1"/>
    <xf numFmtId="0" fontId="26" fillId="0" borderId="4" xfId="0" applyFont="1" applyBorder="1"/>
    <xf numFmtId="0" fontId="28" fillId="0" borderId="0" xfId="0" applyFont="1"/>
    <xf numFmtId="0" fontId="28" fillId="0" borderId="50" xfId="0" applyFont="1" applyBorder="1" applyAlignment="1">
      <alignment vertical="center" wrapText="1"/>
    </xf>
    <xf numFmtId="0" fontId="28" fillId="0" borderId="49" xfId="0" applyFont="1" applyBorder="1" applyAlignment="1">
      <alignment vertical="center" wrapText="1"/>
    </xf>
    <xf numFmtId="0" fontId="6" fillId="0" borderId="131" xfId="0" applyFont="1" applyBorder="1" applyAlignment="1">
      <alignment horizontal="left" vertical="center"/>
    </xf>
    <xf numFmtId="0" fontId="6" fillId="0" borderId="132" xfId="0" applyFont="1" applyBorder="1" applyAlignment="1">
      <alignment horizontal="left" vertical="center"/>
    </xf>
    <xf numFmtId="0" fontId="6" fillId="0" borderId="129" xfId="0" applyFont="1" applyBorder="1" applyAlignment="1">
      <alignment horizontal="left" vertical="center"/>
    </xf>
    <xf numFmtId="0" fontId="5" fillId="0" borderId="110" xfId="0" applyFont="1" applyBorder="1" applyAlignment="1">
      <alignment horizontal="center" vertical="center"/>
    </xf>
    <xf numFmtId="0" fontId="5" fillId="0" borderId="134" xfId="0" applyFont="1" applyBorder="1" applyAlignment="1">
      <alignment horizontal="center" vertical="center"/>
    </xf>
    <xf numFmtId="0" fontId="5" fillId="0" borderId="14" xfId="0" applyFont="1" applyBorder="1" applyAlignment="1">
      <alignment horizontal="center" vertical="center"/>
    </xf>
    <xf numFmtId="0" fontId="6" fillId="0" borderId="131" xfId="0" applyFont="1" applyBorder="1" applyAlignment="1">
      <alignment vertical="center"/>
    </xf>
    <xf numFmtId="0" fontId="6" fillId="0" borderId="132" xfId="0" applyFont="1" applyBorder="1" applyAlignment="1">
      <alignment vertical="center"/>
    </xf>
    <xf numFmtId="0" fontId="6" fillId="0" borderId="133" xfId="0" applyFont="1" applyBorder="1" applyAlignment="1">
      <alignment vertical="center"/>
    </xf>
    <xf numFmtId="0" fontId="33" fillId="0" borderId="134" xfId="0" applyFont="1" applyBorder="1" applyAlignment="1">
      <alignment horizontal="center" vertical="center"/>
    </xf>
    <xf numFmtId="0" fontId="33" fillId="0" borderId="135" xfId="0" applyFont="1" applyBorder="1" applyAlignment="1">
      <alignment horizontal="center" vertical="center"/>
    </xf>
    <xf numFmtId="0" fontId="6" fillId="0" borderId="131" xfId="0" applyFont="1" applyBorder="1" applyAlignment="1">
      <alignment horizontal="left" vertical="center" wrapText="1"/>
    </xf>
    <xf numFmtId="0" fontId="6" fillId="0" borderId="132" xfId="0" applyFont="1" applyBorder="1" applyAlignment="1">
      <alignment horizontal="left" vertical="center" wrapText="1"/>
    </xf>
    <xf numFmtId="0" fontId="33" fillId="0" borderId="14" xfId="0" applyFont="1" applyBorder="1" applyAlignment="1">
      <alignment horizontal="center" vertical="center"/>
    </xf>
    <xf numFmtId="0" fontId="6" fillId="0" borderId="15" xfId="0" applyFont="1" applyBorder="1" applyAlignment="1">
      <alignment vertical="center"/>
    </xf>
    <xf numFmtId="0" fontId="33" fillId="0" borderId="132" xfId="0" applyFont="1" applyBorder="1"/>
    <xf numFmtId="0" fontId="33" fillId="0" borderId="129" xfId="0" applyFont="1" applyBorder="1"/>
    <xf numFmtId="0" fontId="6" fillId="0" borderId="136" xfId="0" applyFont="1" applyBorder="1" applyAlignment="1">
      <alignment vertical="center"/>
    </xf>
    <xf numFmtId="0" fontId="5" fillId="0" borderId="8" xfId="0" applyFont="1" applyBorder="1" applyAlignment="1">
      <alignment horizontal="center" vertical="center"/>
    </xf>
    <xf numFmtId="0" fontId="10" fillId="0" borderId="132" xfId="0" applyFont="1" applyBorder="1" applyAlignment="1">
      <alignment vertical="center"/>
    </xf>
    <xf numFmtId="0" fontId="10" fillId="0" borderId="129" xfId="0" applyFont="1" applyBorder="1" applyAlignment="1">
      <alignment vertical="center"/>
    </xf>
    <xf numFmtId="0" fontId="10" fillId="0" borderId="133" xfId="0" applyFont="1" applyBorder="1" applyAlignment="1">
      <alignment vertical="center"/>
    </xf>
    <xf numFmtId="0" fontId="5" fillId="0" borderId="135" xfId="0" applyFont="1" applyBorder="1" applyAlignment="1">
      <alignment horizontal="center" vertical="center"/>
    </xf>
    <xf numFmtId="0" fontId="33" fillId="0" borderId="132" xfId="0" applyFont="1" applyBorder="1" applyAlignment="1">
      <alignment vertical="center"/>
    </xf>
    <xf numFmtId="0" fontId="33" fillId="0" borderId="101" xfId="0" applyFont="1" applyBorder="1" applyAlignment="1">
      <alignment vertical="center"/>
    </xf>
    <xf numFmtId="0" fontId="5" fillId="0" borderId="105" xfId="0" applyFont="1" applyBorder="1" applyAlignment="1">
      <alignment vertical="top" wrapText="1"/>
    </xf>
    <xf numFmtId="0" fontId="5" fillId="0" borderId="2" xfId="0" applyFont="1" applyBorder="1" applyAlignment="1">
      <alignment vertical="top" wrapText="1"/>
    </xf>
    <xf numFmtId="0" fontId="6" fillId="0" borderId="131" xfId="0" applyFont="1" applyBorder="1" applyAlignment="1">
      <alignment vertical="center" wrapText="1"/>
    </xf>
    <xf numFmtId="0" fontId="6" fillId="0" borderId="132" xfId="0" applyFont="1" applyBorder="1" applyAlignment="1">
      <alignment vertical="center" wrapText="1"/>
    </xf>
    <xf numFmtId="0" fontId="6" fillId="0" borderId="133" xfId="0" applyFont="1" applyBorder="1" applyAlignment="1">
      <alignment vertical="center" wrapText="1"/>
    </xf>
    <xf numFmtId="0" fontId="7" fillId="0" borderId="107" xfId="0" applyFont="1" applyBorder="1" applyAlignment="1">
      <alignment horizontal="center" vertical="center"/>
    </xf>
    <xf numFmtId="0" fontId="6" fillId="0" borderId="107" xfId="0" applyFont="1" applyBorder="1" applyAlignment="1">
      <alignment horizontal="center" vertical="center" wrapText="1"/>
    </xf>
    <xf numFmtId="0" fontId="6" fillId="0" borderId="128" xfId="0" applyFont="1" applyBorder="1" applyAlignment="1">
      <alignment horizontal="center" vertical="center" wrapText="1"/>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xf>
    <xf numFmtId="0" fontId="6" fillId="0" borderId="108" xfId="0" applyFont="1" applyBorder="1" applyAlignment="1">
      <alignment horizontal="center" vertical="center"/>
    </xf>
    <xf numFmtId="0" fontId="6" fillId="0" borderId="130" xfId="0" applyFont="1" applyBorder="1" applyAlignment="1">
      <alignment horizontal="center" vertical="center"/>
    </xf>
    <xf numFmtId="0" fontId="4" fillId="0" borderId="40" xfId="0" applyFont="1" applyBorder="1" applyAlignment="1">
      <alignment horizontal="left" vertical="center"/>
    </xf>
    <xf numFmtId="0" fontId="4" fillId="0" borderId="113" xfId="0" applyFont="1" applyBorder="1" applyAlignment="1">
      <alignment horizontal="left" vertical="center"/>
    </xf>
    <xf numFmtId="0" fontId="4" fillId="0" borderId="52" xfId="0" applyFont="1" applyBorder="1" applyAlignment="1">
      <alignment horizontal="left" vertical="center"/>
    </xf>
    <xf numFmtId="0" fontId="4" fillId="0" borderId="34" xfId="0" applyFont="1" applyBorder="1" applyAlignment="1">
      <alignment horizontal="left" vertical="center"/>
    </xf>
    <xf numFmtId="0" fontId="4" fillId="0" borderId="48" xfId="0" applyFont="1" applyBorder="1" applyAlignment="1">
      <alignment horizontal="left" vertical="center"/>
    </xf>
    <xf numFmtId="0" fontId="4" fillId="0" borderId="57" xfId="0" applyFont="1" applyBorder="1" applyAlignment="1">
      <alignment vertical="center"/>
    </xf>
    <xf numFmtId="0" fontId="4" fillId="0" borderId="120" xfId="0" applyFont="1" applyBorder="1" applyAlignment="1">
      <alignment horizontal="left" vertical="center"/>
    </xf>
    <xf numFmtId="0" fontId="4" fillId="0" borderId="56" xfId="0" applyFont="1" applyBorder="1" applyAlignment="1">
      <alignment vertical="center"/>
    </xf>
    <xf numFmtId="0" fontId="4" fillId="0" borderId="60" xfId="0" applyFont="1" applyBorder="1" applyAlignment="1">
      <alignment vertical="center"/>
    </xf>
    <xf numFmtId="0" fontId="4" fillId="0" borderId="113" xfId="0" applyFont="1" applyBorder="1" applyAlignment="1">
      <alignment vertical="center"/>
    </xf>
    <xf numFmtId="0" fontId="4" fillId="0" borderId="52" xfId="0" applyFont="1" applyBorder="1" applyAlignment="1">
      <alignment vertical="center"/>
    </xf>
    <xf numFmtId="0" fontId="20" fillId="0" borderId="153" xfId="0" applyFont="1" applyBorder="1" applyAlignment="1">
      <alignment horizontal="center" vertical="center"/>
    </xf>
    <xf numFmtId="0" fontId="20" fillId="0" borderId="4" xfId="0" applyFont="1" applyBorder="1" applyAlignment="1">
      <alignment horizontal="center" vertical="center"/>
    </xf>
    <xf numFmtId="0" fontId="20" fillId="0" borderId="158" xfId="0" applyFont="1" applyBorder="1" applyAlignment="1">
      <alignment horizontal="center" vertical="center"/>
    </xf>
    <xf numFmtId="0" fontId="4" fillId="0" borderId="51" xfId="0" applyFont="1" applyBorder="1" applyAlignment="1">
      <alignment horizontal="right" vertical="center"/>
    </xf>
    <xf numFmtId="0" fontId="4" fillId="0" borderId="48" xfId="0" applyFont="1" applyBorder="1" applyAlignment="1">
      <alignment vertical="center"/>
    </xf>
    <xf numFmtId="0" fontId="4" fillId="0" borderId="25" xfId="0" applyFont="1" applyBorder="1" applyAlignment="1">
      <alignment horizontal="center" vertical="center"/>
    </xf>
    <xf numFmtId="0" fontId="4" fillId="0" borderId="20" xfId="0" applyFont="1" applyBorder="1" applyAlignment="1">
      <alignment horizontal="center" vertical="center"/>
    </xf>
    <xf numFmtId="0" fontId="4" fillId="0" borderId="51" xfId="0" applyFont="1" applyBorder="1" applyAlignment="1">
      <alignment vertical="center"/>
    </xf>
    <xf numFmtId="0" fontId="20" fillId="0" borderId="101" xfId="0" applyFont="1" applyBorder="1" applyAlignment="1">
      <alignment horizontal="center" vertical="center"/>
    </xf>
    <xf numFmtId="0" fontId="20" fillId="0" borderId="0" xfId="0" applyFont="1" applyAlignment="1">
      <alignment horizontal="center" vertical="center"/>
    </xf>
    <xf numFmtId="0" fontId="20" fillId="0" borderId="107" xfId="0" applyFont="1" applyBorder="1" applyAlignment="1">
      <alignment horizontal="center" vertical="center"/>
    </xf>
    <xf numFmtId="0" fontId="4" fillId="0" borderId="25" xfId="0" applyFont="1" applyBorder="1" applyAlignment="1">
      <alignment vertical="center"/>
    </xf>
    <xf numFmtId="0" fontId="4" fillId="0" borderId="20" xfId="0" applyFont="1" applyBorder="1" applyAlignment="1">
      <alignment vertical="center"/>
    </xf>
    <xf numFmtId="0" fontId="4" fillId="0" borderId="0" xfId="0" applyFont="1" applyAlignment="1">
      <alignment horizontal="right" vertical="center"/>
    </xf>
    <xf numFmtId="0" fontId="4" fillId="0" borderId="57" xfId="0" applyFont="1" applyBorder="1" applyAlignment="1">
      <alignment horizontal="left" vertical="center"/>
    </xf>
    <xf numFmtId="0" fontId="4" fillId="0" borderId="40" xfId="0" applyFont="1" applyBorder="1" applyAlignment="1">
      <alignment vertical="center"/>
    </xf>
    <xf numFmtId="0" fontId="4" fillId="0" borderId="56" xfId="0" applyFont="1" applyBorder="1" applyAlignment="1">
      <alignment horizontal="left" vertical="center"/>
    </xf>
    <xf numFmtId="0" fontId="4" fillId="0" borderId="34" xfId="0" applyFont="1" applyBorder="1" applyAlignment="1">
      <alignment vertical="center"/>
    </xf>
    <xf numFmtId="0" fontId="4" fillId="0" borderId="60" xfId="0" applyFont="1" applyBorder="1" applyAlignment="1">
      <alignment horizontal="left" vertical="center"/>
    </xf>
    <xf numFmtId="0" fontId="4" fillId="0" borderId="137" xfId="0" applyFont="1" applyBorder="1" applyAlignment="1">
      <alignment horizontal="left" vertical="center"/>
    </xf>
    <xf numFmtId="0" fontId="4" fillId="0" borderId="117" xfId="0" applyFont="1" applyBorder="1" applyAlignment="1">
      <alignment vertical="center"/>
    </xf>
    <xf numFmtId="0" fontId="4" fillId="0" borderId="138" xfId="0" applyFont="1" applyBorder="1" applyAlignment="1">
      <alignment vertical="center"/>
    </xf>
    <xf numFmtId="0" fontId="19" fillId="0" borderId="46" xfId="0" applyFont="1" applyBorder="1" applyAlignment="1">
      <alignment vertical="center"/>
    </xf>
    <xf numFmtId="0" fontId="19" fillId="0" borderId="99" xfId="0" applyFont="1" applyBorder="1" applyAlignment="1">
      <alignment vertical="center"/>
    </xf>
    <xf numFmtId="0" fontId="19" fillId="0" borderId="0" xfId="0" applyFont="1" applyAlignment="1">
      <alignment vertical="center"/>
    </xf>
    <xf numFmtId="0" fontId="19" fillId="0" borderId="107" xfId="0" applyFont="1" applyBorder="1" applyAlignment="1">
      <alignment vertical="center"/>
    </xf>
    <xf numFmtId="0" fontId="4" fillId="0" borderId="0" xfId="0" applyFont="1" applyAlignment="1">
      <alignment horizontal="left" vertical="center"/>
    </xf>
    <xf numFmtId="0" fontId="4" fillId="0" borderId="101"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vertical="center"/>
    </xf>
    <xf numFmtId="0" fontId="4" fillId="0" borderId="38" xfId="0" applyFont="1" applyBorder="1" applyAlignment="1">
      <alignment vertical="center"/>
    </xf>
    <xf numFmtId="0" fontId="4" fillId="0" borderId="0" xfId="0" applyFont="1" applyAlignment="1">
      <alignment vertical="center"/>
    </xf>
    <xf numFmtId="0" fontId="19" fillId="0" borderId="0" xfId="0" applyFont="1" applyAlignment="1">
      <alignment horizontal="center" vertical="center"/>
    </xf>
    <xf numFmtId="0" fontId="19" fillId="0" borderId="107" xfId="0" applyFont="1" applyBorder="1" applyAlignment="1">
      <alignment horizontal="center" vertical="center"/>
    </xf>
    <xf numFmtId="0" fontId="4" fillId="0" borderId="28" xfId="0" applyFont="1" applyBorder="1" applyAlignment="1">
      <alignment vertical="center"/>
    </xf>
    <xf numFmtId="0" fontId="4" fillId="0" borderId="46" xfId="0" applyFont="1" applyBorder="1" applyAlignment="1">
      <alignment horizontal="left" vertical="center"/>
    </xf>
    <xf numFmtId="0" fontId="4" fillId="0" borderId="21" xfId="0" applyFont="1" applyBorder="1" applyAlignment="1">
      <alignment horizontal="left" vertical="center"/>
    </xf>
    <xf numFmtId="0" fontId="19" fillId="0" borderId="21" xfId="0" applyFont="1" applyBorder="1" applyAlignment="1">
      <alignment vertical="center"/>
    </xf>
    <xf numFmtId="0" fontId="4" fillId="0" borderId="154" xfId="0" applyFont="1" applyBorder="1" applyAlignment="1">
      <alignment horizontal="left" vertical="center"/>
    </xf>
    <xf numFmtId="0" fontId="4" fillId="0" borderId="98" xfId="0" applyFont="1" applyBorder="1" applyAlignment="1">
      <alignment horizontal="left" vertical="center"/>
    </xf>
    <xf numFmtId="0" fontId="19" fillId="0" borderId="4" xfId="0" applyFont="1" applyBorder="1" applyAlignment="1">
      <alignment vertical="center"/>
    </xf>
    <xf numFmtId="0" fontId="19" fillId="0" borderId="158" xfId="0" applyFont="1" applyBorder="1" applyAlignment="1">
      <alignment vertical="center"/>
    </xf>
    <xf numFmtId="0" fontId="19" fillId="0" borderId="155" xfId="0" applyFont="1" applyBorder="1" applyAlignment="1">
      <alignment vertical="center"/>
    </xf>
    <xf numFmtId="0" fontId="4" fillId="0" borderId="25" xfId="0" applyFont="1" applyBorder="1" applyAlignment="1">
      <alignment horizontal="left" vertical="center"/>
    </xf>
    <xf numFmtId="0" fontId="4" fillId="0" borderId="172" xfId="0" applyFont="1" applyBorder="1" applyAlignment="1">
      <alignment horizontal="right" vertical="center"/>
    </xf>
    <xf numFmtId="0" fontId="4" fillId="0" borderId="172" xfId="0" applyFont="1" applyBorder="1" applyAlignment="1">
      <alignment vertical="center"/>
    </xf>
    <xf numFmtId="0" fontId="4" fillId="0" borderId="66" xfId="0" applyFont="1" applyBorder="1" applyAlignment="1">
      <alignment horizontal="left" vertical="center"/>
    </xf>
    <xf numFmtId="0" fontId="21" fillId="0" borderId="57" xfId="0" applyFont="1" applyBorder="1" applyAlignment="1">
      <alignment horizontal="left" vertical="center"/>
    </xf>
    <xf numFmtId="44" fontId="4" fillId="0" borderId="78" xfId="0" applyNumberFormat="1" applyFont="1" applyBorder="1" applyAlignment="1">
      <alignment horizontal="right" vertical="center"/>
    </xf>
    <xf numFmtId="44" fontId="4" fillId="0" borderId="140" xfId="0" applyNumberFormat="1" applyFont="1" applyBorder="1" applyAlignment="1">
      <alignment horizontal="right" vertical="center"/>
    </xf>
    <xf numFmtId="0" fontId="4" fillId="0" borderId="22" xfId="0" applyFont="1" applyBorder="1" applyAlignment="1">
      <alignment horizontal="right" vertical="center"/>
    </xf>
    <xf numFmtId="0" fontId="4" fillId="0" borderId="23" xfId="0" applyFont="1" applyBorder="1" applyAlignment="1">
      <alignment horizontal="right" vertical="center"/>
    </xf>
    <xf numFmtId="0" fontId="4" fillId="0" borderId="0" xfId="0" applyFont="1" applyAlignment="1">
      <alignment horizontal="center" vertical="center"/>
    </xf>
    <xf numFmtId="0" fontId="0" fillId="0" borderId="0" xfId="0" applyAlignment="1">
      <alignment vertical="center"/>
    </xf>
    <xf numFmtId="0" fontId="4" fillId="0" borderId="67" xfId="0" applyFont="1" applyBorder="1" applyAlignment="1">
      <alignment horizontal="center" vertical="center"/>
    </xf>
    <xf numFmtId="0" fontId="4" fillId="0" borderId="115" xfId="0" applyFont="1" applyBorder="1" applyAlignment="1">
      <alignment horizontal="left" vertical="center"/>
    </xf>
    <xf numFmtId="44" fontId="4" fillId="0" borderId="27" xfId="0" applyNumberFormat="1" applyFont="1" applyBorder="1"/>
    <xf numFmtId="44" fontId="21" fillId="0" borderId="27" xfId="0" applyNumberFormat="1" applyFont="1" applyBorder="1"/>
    <xf numFmtId="44" fontId="21" fillId="0" borderId="78" xfId="0" applyNumberFormat="1" applyFont="1" applyBorder="1" applyAlignment="1">
      <alignment vertical="center"/>
    </xf>
    <xf numFmtId="0" fontId="4" fillId="0" borderId="53" xfId="0" applyFont="1" applyBorder="1" applyAlignment="1">
      <alignment horizontal="left" vertical="center"/>
    </xf>
    <xf numFmtId="0" fontId="19" fillId="0" borderId="21" xfId="0" applyFont="1" applyBorder="1" applyAlignment="1">
      <alignment horizontal="left" vertical="center"/>
    </xf>
    <xf numFmtId="0" fontId="4" fillId="0" borderId="139" xfId="0" applyFont="1" applyBorder="1" applyAlignment="1">
      <alignment horizontal="right" vertical="center"/>
    </xf>
    <xf numFmtId="0" fontId="4" fillId="0" borderId="113" xfId="0" applyFont="1" applyBorder="1" applyAlignment="1">
      <alignment horizontal="right" vertical="center"/>
    </xf>
    <xf numFmtId="0" fontId="4" fillId="0" borderId="52" xfId="0" applyFont="1" applyBorder="1" applyAlignment="1">
      <alignment horizontal="right" vertical="center"/>
    </xf>
    <xf numFmtId="0" fontId="4" fillId="0" borderId="31" xfId="0" applyFont="1" applyBorder="1" applyAlignment="1">
      <alignment horizontal="left" vertical="center"/>
    </xf>
    <xf numFmtId="0" fontId="4" fillId="0" borderId="58" xfId="0" applyFont="1" applyBorder="1" applyAlignment="1">
      <alignment horizontal="left" vertical="center"/>
    </xf>
    <xf numFmtId="0" fontId="4" fillId="0" borderId="48" xfId="0" applyFont="1" applyBorder="1" applyAlignment="1">
      <alignment horizontal="center" vertical="center"/>
    </xf>
    <xf numFmtId="0" fontId="4" fillId="0" borderId="57" xfId="0" applyFont="1" applyBorder="1" applyAlignment="1">
      <alignment horizontal="center" vertical="center"/>
    </xf>
    <xf numFmtId="0" fontId="19" fillId="0" borderId="54" xfId="0" applyFont="1" applyBorder="1" applyAlignment="1">
      <alignment horizontal="left" vertical="center"/>
    </xf>
    <xf numFmtId="0" fontId="21" fillId="0" borderId="48" xfId="0" applyFont="1" applyBorder="1" applyAlignment="1">
      <alignment horizontal="left" vertical="center"/>
    </xf>
    <xf numFmtId="0" fontId="4" fillId="0" borderId="114" xfId="0" applyFont="1" applyBorder="1" applyAlignment="1">
      <alignment horizontal="left" vertical="center"/>
    </xf>
    <xf numFmtId="0" fontId="21" fillId="0" borderId="4" xfId="0" applyFont="1" applyBorder="1" applyAlignment="1">
      <alignment horizontal="left"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4" fillId="0" borderId="104" xfId="0" applyFont="1" applyBorder="1" applyAlignment="1">
      <alignment horizontal="left" vertical="center"/>
    </xf>
    <xf numFmtId="0" fontId="4" fillId="0" borderId="62" xfId="0" applyFont="1" applyBorder="1" applyAlignment="1">
      <alignment horizontal="left" vertical="center"/>
    </xf>
    <xf numFmtId="0" fontId="4" fillId="0" borderId="22" xfId="0" applyFont="1" applyBorder="1" applyAlignment="1">
      <alignment horizontal="left" vertical="center"/>
    </xf>
    <xf numFmtId="0" fontId="4" fillId="0" borderId="116" xfId="0" applyFont="1" applyBorder="1" applyAlignment="1">
      <alignment horizontal="left" vertical="center"/>
    </xf>
    <xf numFmtId="0" fontId="4" fillId="0" borderId="117" xfId="0" applyFont="1" applyBorder="1" applyAlignment="1">
      <alignment horizontal="left" vertical="center"/>
    </xf>
    <xf numFmtId="0" fontId="19" fillId="0" borderId="117" xfId="0" applyFont="1" applyBorder="1" applyAlignment="1">
      <alignment horizontal="left" vertical="center"/>
    </xf>
    <xf numFmtId="0" fontId="19" fillId="0" borderId="121" xfId="0" applyFont="1" applyBorder="1" applyAlignment="1">
      <alignment horizontal="left" vertical="center"/>
    </xf>
    <xf numFmtId="0" fontId="19" fillId="0" borderId="0" xfId="0" applyFont="1" applyAlignment="1">
      <alignment horizontal="left" vertical="center"/>
    </xf>
    <xf numFmtId="0" fontId="19" fillId="0" borderId="23" xfId="0" applyFont="1" applyBorder="1" applyAlignment="1">
      <alignment horizontal="left" vertical="center"/>
    </xf>
    <xf numFmtId="0" fontId="13" fillId="0" borderId="46" xfId="0" applyFont="1" applyBorder="1" applyAlignment="1">
      <alignment horizontal="center" wrapText="1"/>
    </xf>
    <xf numFmtId="0" fontId="12" fillId="0" borderId="136" xfId="0" applyFont="1" applyBorder="1" applyAlignment="1">
      <alignment horizontal="center"/>
    </xf>
    <xf numFmtId="0" fontId="12" fillId="0" borderId="5" xfId="0" applyFont="1" applyBorder="1" applyAlignment="1">
      <alignment horizontal="center"/>
    </xf>
    <xf numFmtId="0" fontId="12" fillId="0" borderId="100" xfId="0" applyFont="1" applyBorder="1" applyAlignment="1">
      <alignment horizontal="center"/>
    </xf>
    <xf numFmtId="0" fontId="12" fillId="0" borderId="13" xfId="0" applyFont="1" applyBorder="1" applyAlignment="1">
      <alignment horizontal="center"/>
    </xf>
    <xf numFmtId="0" fontId="12" fillId="0" borderId="141" xfId="0" applyFont="1" applyBorder="1" applyAlignment="1">
      <alignment horizontal="left"/>
    </xf>
    <xf numFmtId="0" fontId="12" fillId="0" borderId="20" xfId="0" applyFont="1" applyBorder="1" applyAlignment="1">
      <alignment horizontal="left"/>
    </xf>
    <xf numFmtId="0" fontId="12" fillId="0" borderId="142" xfId="0" applyFont="1" applyBorder="1" applyAlignment="1">
      <alignment horizontal="left"/>
    </xf>
    <xf numFmtId="0" fontId="12" fillId="0" borderId="127"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38100</xdr:rowOff>
    </xdr:from>
    <xdr:to>
      <xdr:col>6</xdr:col>
      <xdr:colOff>0</xdr:colOff>
      <xdr:row>10</xdr:row>
      <xdr:rowOff>220980</xdr:rowOff>
    </xdr:to>
    <xdr:sp macro="" textlink="">
      <xdr:nvSpPr>
        <xdr:cNvPr id="1025" name="Text Box 1">
          <a:extLst>
            <a:ext uri="{FF2B5EF4-FFF2-40B4-BE49-F238E27FC236}">
              <a16:creationId xmlns:a16="http://schemas.microsoft.com/office/drawing/2014/main" id="{00000000-0008-0000-0200-000001040000}"/>
            </a:ext>
          </a:extLst>
        </xdr:cNvPr>
        <xdr:cNvSpPr txBox="1">
          <a:spLocks noChangeArrowheads="1"/>
        </xdr:cNvSpPr>
      </xdr:nvSpPr>
      <xdr:spPr bwMode="auto">
        <a:xfrm>
          <a:off x="0" y="2156460"/>
          <a:ext cx="11719560" cy="71628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41148" rIns="45720" bIns="0" anchor="t" upright="1"/>
        <a:lstStyle/>
        <a:p>
          <a:pPr algn="ctr" rtl="0">
            <a:defRPr sz="1000"/>
          </a:pPr>
          <a:r>
            <a:rPr lang="en-US" sz="1800" b="1" i="0" u="sng" strike="noStrike" baseline="0">
              <a:solidFill>
                <a:srgbClr val="000000"/>
              </a:solidFill>
              <a:latin typeface="Times New Roman"/>
              <a:cs typeface="Times New Roman"/>
            </a:rPr>
            <a:t>PROJECT</a:t>
          </a:r>
          <a:r>
            <a:rPr lang="en-US" sz="1800" b="1" i="0" u="sng" strike="noStrike" baseline="0">
              <a:solidFill>
                <a:srgbClr val="008000"/>
              </a:solidFill>
              <a:latin typeface="Times New Roman"/>
              <a:cs typeface="Times New Roman"/>
            </a:rPr>
            <a:t> </a:t>
          </a:r>
          <a:r>
            <a:rPr lang="en-US" sz="1800" b="1" i="0" u="sng" strike="noStrike" baseline="0">
              <a:solidFill>
                <a:srgbClr val="000000"/>
              </a:solidFill>
              <a:latin typeface="Times New Roman"/>
              <a:cs typeface="Times New Roman"/>
            </a:rPr>
            <a:t>DEFINITION NARRATIVE</a:t>
          </a:r>
          <a:endParaRPr lang="en-US" sz="1400" b="0" i="0" u="none" strike="noStrike" baseline="0">
            <a:solidFill>
              <a:srgbClr val="000000"/>
            </a:solidFill>
            <a:latin typeface="Times New Roman"/>
            <a:cs typeface="Times New Roman"/>
          </a:endParaRPr>
        </a:p>
        <a:p>
          <a:pPr algn="ctr" rtl="0">
            <a:defRPr sz="1000"/>
          </a:pPr>
          <a:r>
            <a:rPr lang="en-US" sz="1600" b="1" i="0" u="none" strike="noStrike" baseline="0">
              <a:solidFill>
                <a:srgbClr val="000000"/>
              </a:solidFill>
              <a:latin typeface="Times New Roman"/>
              <a:cs typeface="Times New Roman"/>
            </a:rPr>
            <a:t>PROJECT TYPE CODE: ___             PROJECT TYPE: ___</a:t>
          </a:r>
          <a:endParaRPr lang="en-US" sz="1400" b="1" i="0" u="none" strike="noStrike" baseline="0">
            <a:solidFill>
              <a:srgbClr val="000000"/>
            </a:solidFill>
            <a:latin typeface="Times New Roman"/>
            <a:cs typeface="Times New Roman"/>
          </a:endParaRPr>
        </a:p>
        <a:p>
          <a:pPr algn="ctr" rtl="0">
            <a:defRPr sz="1000"/>
          </a:pPr>
          <a:endParaRPr lang="en-US" sz="1400" b="0" i="0" u="none" strike="noStrike" baseline="0">
            <a:solidFill>
              <a:srgbClr val="000000"/>
            </a:solidFill>
            <a:latin typeface="Times New Roman"/>
            <a:cs typeface="Times New Roman"/>
          </a:endParaRPr>
        </a:p>
        <a:p>
          <a:pPr algn="ctr" rtl="0">
            <a:defRPr sz="1000"/>
          </a:pPr>
          <a:endParaRPr lang="en-US" sz="1200" b="0" i="0" u="none" strike="noStrike" baseline="0">
            <a:solidFill>
              <a:srgbClr val="000000"/>
            </a:solidFill>
            <a:latin typeface="Times New Roman"/>
            <a:cs typeface="Times New Roman"/>
          </a:endParaRPr>
        </a:p>
        <a:p>
          <a:pPr algn="ctr" rtl="0">
            <a:defRPr sz="1000"/>
          </a:pPr>
          <a:endParaRPr lang="en-US"/>
        </a:p>
      </xdr:txBody>
    </xdr:sp>
    <xdr:clientData/>
  </xdr:twoCellAnchor>
  <xdr:twoCellAnchor>
    <xdr:from>
      <xdr:col>0</xdr:col>
      <xdr:colOff>0</xdr:colOff>
      <xdr:row>11</xdr:row>
      <xdr:rowOff>0</xdr:rowOff>
    </xdr:from>
    <xdr:to>
      <xdr:col>5</xdr:col>
      <xdr:colOff>2286000</xdr:colOff>
      <xdr:row>33</xdr:row>
      <xdr:rowOff>7620</xdr:rowOff>
    </xdr:to>
    <xdr:sp macro="" textlink="">
      <xdr:nvSpPr>
        <xdr:cNvPr id="1027" name="Text Box 3">
          <a:extLst>
            <a:ext uri="{FF2B5EF4-FFF2-40B4-BE49-F238E27FC236}">
              <a16:creationId xmlns:a16="http://schemas.microsoft.com/office/drawing/2014/main" id="{00000000-0008-0000-0200-000003040000}"/>
            </a:ext>
          </a:extLst>
        </xdr:cNvPr>
        <xdr:cNvSpPr txBox="1">
          <a:spLocks noChangeArrowheads="1"/>
        </xdr:cNvSpPr>
      </xdr:nvSpPr>
      <xdr:spPr bwMode="auto">
        <a:xfrm>
          <a:off x="0" y="2918460"/>
          <a:ext cx="11719560" cy="72847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41148" rIns="0" bIns="0" anchor="t" upright="1"/>
        <a:lstStyle/>
        <a:p>
          <a:pPr algn="l" rtl="0">
            <a:defRPr sz="1000"/>
          </a:pPr>
          <a:r>
            <a:rPr lang="en-US" sz="1600" b="0" i="1" u="none" strike="noStrike" baseline="0">
              <a:solidFill>
                <a:srgbClr val="000000"/>
              </a:solidFill>
              <a:latin typeface="Times New Roman"/>
              <a:cs typeface="Times New Roman"/>
            </a:rPr>
            <a:t>The project scope shall be developed in accordance with Chapter 2 of the Project</a:t>
          </a:r>
        </a:p>
        <a:p>
          <a:pPr algn="l" rtl="0">
            <a:defRPr sz="1000"/>
          </a:pPr>
          <a:r>
            <a:rPr lang="en-US" sz="1600" b="0" i="1" u="none" strike="noStrike" baseline="0">
              <a:solidFill>
                <a:srgbClr val="000000"/>
              </a:solidFill>
              <a:latin typeface="Times New Roman"/>
              <a:cs typeface="Times New Roman"/>
            </a:rPr>
            <a:t>Development and Design Guide. This will ensure that the proposed scope of work is complete</a:t>
          </a:r>
        </a:p>
        <a:p>
          <a:pPr algn="l" rtl="0">
            <a:defRPr sz="1000"/>
          </a:pPr>
          <a:r>
            <a:rPr lang="en-US" sz="1600" b="0" i="1" u="none" strike="noStrike" baseline="0">
              <a:solidFill>
                <a:srgbClr val="000000"/>
              </a:solidFill>
              <a:latin typeface="Times New Roman"/>
              <a:cs typeface="Times New Roman"/>
            </a:rPr>
            <a:t>and appropriate.</a:t>
          </a:r>
        </a:p>
        <a:p>
          <a:pPr algn="l" rtl="0">
            <a:defRPr sz="1000"/>
          </a:pPr>
          <a:endParaRPr lang="en-US" sz="1600" b="0" i="0" u="none" strike="noStrike" baseline="0">
            <a:solidFill>
              <a:srgbClr val="000000"/>
            </a:solidFill>
            <a:latin typeface="Times New Roman"/>
            <a:cs typeface="Times New Roman"/>
          </a:endParaRPr>
        </a:p>
        <a:p>
          <a:pPr algn="l" rtl="0">
            <a:defRPr sz="1000"/>
          </a:pPr>
          <a:r>
            <a:rPr lang="en-US" sz="1600" b="0" i="0" u="none" strike="noStrike" baseline="0">
              <a:solidFill>
                <a:srgbClr val="000000"/>
              </a:solidFill>
              <a:latin typeface="Times New Roman"/>
              <a:cs typeface="Times New Roman"/>
            </a:rPr>
            <a:t>Services include design for highway related projects such as construction or reconstruction; design for bridge related projects such as a new bridge, bridge replacement, or bridge reconstruction/rehabilitation of Bridge #...carrying ... over ....</a:t>
          </a:r>
        </a:p>
        <a:p>
          <a:pPr algn="l" rtl="0">
            <a:defRPr sz="1000"/>
          </a:pPr>
          <a:r>
            <a:rPr lang="en-US" sz="1600" b="0" i="0" u="none" strike="noStrike" baseline="0">
              <a:solidFill>
                <a:srgbClr val="000000"/>
              </a:solidFill>
              <a:latin typeface="Times New Roman"/>
              <a:cs typeface="Times New Roman"/>
            </a:rPr>
            <a:t>Services include design for roadway construction/reconstruction from Sta. ... to Sta. .... The existing roadway has a curb to curb width of ...  feet with sidewalks/no sidewalks. The proposed roadway curb to curb width is ... feet with sidewalks/no sidewalks.</a:t>
          </a:r>
        </a:p>
        <a:p>
          <a:pPr algn="l" rtl="0">
            <a:defRPr sz="1000"/>
          </a:pPr>
          <a:r>
            <a:rPr lang="en-US" sz="1600" b="0" i="0" u="none" strike="noStrike" baseline="0">
              <a:solidFill>
                <a:srgbClr val="000000"/>
              </a:solidFill>
              <a:latin typeface="Times New Roman"/>
              <a:cs typeface="Times New Roman"/>
            </a:rPr>
            <a:t>The existing bridge is a ... -foot long ... structure.</a:t>
          </a:r>
        </a:p>
        <a:p>
          <a:pPr algn="l" rtl="0">
            <a:defRPr sz="1000"/>
          </a:pPr>
          <a:r>
            <a:rPr lang="en-US" sz="1600" b="0" i="0" u="none" strike="noStrike" baseline="0">
              <a:solidFill>
                <a:srgbClr val="000000"/>
              </a:solidFill>
              <a:latin typeface="Times New Roman"/>
              <a:cs typeface="Times New Roman"/>
            </a:rPr>
            <a:t>The existing bridge, constructed in 19.., and reconstructed in 19.. has a curb to curb width of ...  feet with sidewalks/no sidewalks. </a:t>
          </a:r>
        </a:p>
        <a:p>
          <a:pPr algn="l" rtl="0">
            <a:defRPr sz="1000"/>
          </a:pPr>
          <a:r>
            <a:rPr lang="en-US" sz="1600" b="0" i="0" u="none" strike="noStrike" baseline="0">
              <a:solidFill>
                <a:srgbClr val="000000"/>
              </a:solidFill>
              <a:latin typeface="Times New Roman"/>
              <a:cs typeface="Times New Roman"/>
            </a:rPr>
            <a:t>The proposed bridge curb to curb width is ... feet with sidewalks/no sidewalks.</a:t>
          </a:r>
        </a:p>
        <a:p>
          <a:pPr algn="l" rtl="0">
            <a:defRPr sz="1000"/>
          </a:pPr>
          <a:r>
            <a:rPr lang="en-US" sz="1600" b="0" i="0" u="none" strike="noStrike" baseline="0">
              <a:solidFill>
                <a:srgbClr val="000000"/>
              </a:solidFill>
              <a:latin typeface="Times New Roman"/>
              <a:cs typeface="Times New Roman"/>
            </a:rPr>
            <a:t>Transition approach roadways into new bridge. </a:t>
          </a:r>
        </a:p>
        <a:p>
          <a:pPr algn="l" rtl="0">
            <a:defRPr sz="1000"/>
          </a:pPr>
          <a:r>
            <a:rPr lang="en-US" sz="1600" b="0" i="0" u="none" strike="noStrike" baseline="0">
              <a:solidFill>
                <a:srgbClr val="000000"/>
              </a:solidFill>
              <a:latin typeface="Times New Roman"/>
              <a:cs typeface="Times New Roman"/>
            </a:rPr>
            <a:t>Provide a Functional Design Report (draft copy prior to the Public Hearing).  </a:t>
          </a:r>
        </a:p>
        <a:p>
          <a:pPr algn="l" rtl="0">
            <a:defRPr sz="1000"/>
          </a:pPr>
          <a:r>
            <a:rPr lang="en-US" sz="1600" b="0" i="0" u="none" strike="noStrike" baseline="0">
              <a:solidFill>
                <a:srgbClr val="000000"/>
              </a:solidFill>
              <a:latin typeface="Times New Roman"/>
              <a:cs typeface="Times New Roman"/>
            </a:rPr>
            <a:t>Pavement cores and soil samples for Pavement Design may be required during design. This is the responsibility of the Design Consultant and may be done as a direct expense. </a:t>
          </a:r>
        </a:p>
        <a:p>
          <a:pPr algn="l" rtl="0">
            <a:defRPr sz="1000"/>
          </a:pPr>
          <a:r>
            <a:rPr lang="en-US" sz="1600" b="0" i="0" u="none" strike="noStrike" baseline="0">
              <a:solidFill>
                <a:srgbClr val="000000"/>
              </a:solidFill>
              <a:latin typeface="Times New Roman"/>
              <a:cs typeface="Times New Roman"/>
            </a:rPr>
            <a:t>Borings for traffic signals may be required and must be performed during design. This is the responsibility of the Design Consultant and may be done as a direct expense. </a:t>
          </a:r>
        </a:p>
        <a:p>
          <a:pPr algn="l" rtl="0">
            <a:defRPr sz="1000"/>
          </a:pPr>
          <a:r>
            <a:rPr lang="en-US" sz="1600" b="0" i="0" u="none" strike="noStrike" baseline="0">
              <a:solidFill>
                <a:srgbClr val="000000"/>
              </a:solidFill>
              <a:latin typeface="Times New Roman"/>
              <a:cs typeface="Times New Roman"/>
            </a:rPr>
            <a:t>Bridge to be constructed within/outside existing right of way. </a:t>
          </a:r>
        </a:p>
        <a:p>
          <a:pPr algn="l" rtl="0">
            <a:defRPr sz="1000"/>
          </a:pPr>
          <a:r>
            <a:rPr lang="en-US" sz="1600" b="0" i="0" u="none" strike="noStrike" baseline="0">
              <a:solidFill>
                <a:srgbClr val="000000"/>
              </a:solidFill>
              <a:latin typeface="Times New Roman"/>
              <a:cs typeface="Times New Roman"/>
            </a:rPr>
            <a:t>Maintain vehicular/pedestrian traffic during construction by means of stage construction/detour . </a:t>
          </a:r>
        </a:p>
        <a:p>
          <a:pPr algn="l" rtl="0">
            <a:defRPr sz="1000"/>
          </a:pPr>
          <a:r>
            <a:rPr lang="en-US" sz="1600" b="0" i="0" u="none" strike="noStrike" baseline="0">
              <a:solidFill>
                <a:srgbClr val="000000"/>
              </a:solidFill>
              <a:latin typeface="Times New Roman"/>
              <a:cs typeface="Times New Roman"/>
            </a:rPr>
            <a:t>A Traffic Management Plan (TMP) is required.</a:t>
          </a:r>
        </a:p>
        <a:p>
          <a:pPr algn="l" rtl="0">
            <a:defRPr sz="1000"/>
          </a:pPr>
          <a:r>
            <a:rPr lang="en-US" sz="1600" b="0" i="0" u="none" strike="noStrike" baseline="0">
              <a:solidFill>
                <a:srgbClr val="000000"/>
              </a:solidFill>
              <a:latin typeface="Times New Roman"/>
              <a:cs typeface="Times New Roman"/>
            </a:rPr>
            <a:t>An hydraulic study shall be done by MassDOT or the Consultant to verify the bridge opening for bridges over water.</a:t>
          </a:r>
        </a:p>
        <a:p>
          <a:pPr algn="l" rtl="0">
            <a:defRPr sz="1000"/>
          </a:pPr>
          <a:r>
            <a:rPr lang="en-US" sz="1600" b="0" i="0" u="none" strike="noStrike" baseline="0">
              <a:solidFill>
                <a:srgbClr val="000000"/>
              </a:solidFill>
              <a:latin typeface="Times New Roman"/>
              <a:cs typeface="Times New Roman"/>
            </a:rPr>
            <a:t>Sampling and analyses of sediment for a Water Quality Certificate may be required. This is the responsibility of the Design Consultant and may be done as a direct expense. </a:t>
          </a:r>
        </a:p>
        <a:p>
          <a:pPr algn="l" rtl="0">
            <a:defRPr sz="1000"/>
          </a:pPr>
          <a:r>
            <a:rPr lang="en-US" sz="1600" b="0" i="0" u="none" strike="noStrike" baseline="0">
              <a:solidFill>
                <a:srgbClr val="000000"/>
              </a:solidFill>
              <a:latin typeface="Times New Roman"/>
              <a:cs typeface="Times New Roman"/>
            </a:rPr>
            <a:t>Refer to </a:t>
          </a:r>
          <a:r>
            <a:rPr lang="en-US" sz="1600" b="0" i="0" u="sng" strike="noStrike" baseline="0">
              <a:solidFill>
                <a:srgbClr val="000000"/>
              </a:solidFill>
              <a:latin typeface="Times New Roman"/>
              <a:cs typeface="Times New Roman"/>
            </a:rPr>
            <a:t>Exhibit C - Bridge Scope of Consultant Services</a:t>
          </a:r>
          <a:r>
            <a:rPr lang="en-US" sz="1600" b="0" i="0" u="none" strike="noStrike" baseline="0">
              <a:solidFill>
                <a:srgbClr val="000000"/>
              </a:solidFill>
              <a:latin typeface="Times New Roman"/>
              <a:cs typeface="Times New Roman"/>
            </a:rPr>
            <a:t>, enclosed herein, dated 00/00/00.     </a:t>
          </a:r>
          <a:r>
            <a:rPr lang="en-US" sz="1400" b="0" i="0" u="none" strike="noStrike" baseline="0">
              <a:solidFill>
                <a:srgbClr val="000000"/>
              </a:solidFill>
              <a:latin typeface="Times New Roman"/>
              <a:cs typeface="Times New Roman"/>
            </a:rPr>
            <a:t> </a:t>
          </a:r>
        </a:p>
        <a:p>
          <a:pPr algn="l" rtl="0">
            <a:defRPr sz="1000"/>
          </a:pPr>
          <a:endParaRPr 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31"/>
  <sheetViews>
    <sheetView zoomScaleNormal="100" workbookViewId="0"/>
  </sheetViews>
  <sheetFormatPr defaultColWidth="9.109375" defaultRowHeight="15.6" x14ac:dyDescent="0.3"/>
  <cols>
    <col min="1" max="16384" width="9.109375" style="175"/>
  </cols>
  <sheetData>
    <row r="3" spans="1:9" x14ac:dyDescent="0.3">
      <c r="A3" s="176" t="s">
        <v>0</v>
      </c>
    </row>
    <row r="5" spans="1:9" x14ac:dyDescent="0.3">
      <c r="A5" s="273" t="s">
        <v>1</v>
      </c>
      <c r="B5" s="273"/>
      <c r="C5" s="273"/>
      <c r="D5" s="273"/>
      <c r="E5" s="273"/>
      <c r="F5" s="273"/>
      <c r="G5" s="273"/>
      <c r="H5" s="273"/>
      <c r="I5" s="273"/>
    </row>
    <row r="6" spans="1:9" x14ac:dyDescent="0.3">
      <c r="A6" s="273"/>
      <c r="B6" s="273"/>
      <c r="C6" s="273"/>
      <c r="D6" s="273"/>
      <c r="E6" s="273"/>
      <c r="F6" s="273"/>
      <c r="G6" s="273"/>
      <c r="H6" s="273"/>
      <c r="I6" s="273"/>
    </row>
    <row r="8" spans="1:9" x14ac:dyDescent="0.3">
      <c r="A8" s="273" t="s">
        <v>2</v>
      </c>
      <c r="B8" s="273"/>
      <c r="C8" s="273"/>
      <c r="D8" s="273"/>
      <c r="E8" s="273"/>
      <c r="F8" s="273"/>
      <c r="G8" s="273"/>
      <c r="H8" s="273"/>
      <c r="I8" s="273"/>
    </row>
    <row r="9" spans="1:9" x14ac:dyDescent="0.3">
      <c r="A9" s="273"/>
      <c r="B9" s="273"/>
      <c r="C9" s="273"/>
      <c r="D9" s="273"/>
      <c r="E9" s="273"/>
      <c r="F9" s="273"/>
      <c r="G9" s="273"/>
      <c r="H9" s="273"/>
      <c r="I9" s="273"/>
    </row>
    <row r="11" spans="1:9" x14ac:dyDescent="0.3">
      <c r="A11" s="176" t="s">
        <v>3</v>
      </c>
    </row>
    <row r="13" spans="1:9" x14ac:dyDescent="0.3">
      <c r="A13" s="175" t="s">
        <v>4</v>
      </c>
    </row>
    <row r="15" spans="1:9" x14ac:dyDescent="0.3">
      <c r="A15" s="175" t="s">
        <v>5</v>
      </c>
    </row>
    <row r="17" spans="1:1" x14ac:dyDescent="0.3">
      <c r="A17" s="175" t="s">
        <v>6</v>
      </c>
    </row>
    <row r="23" spans="1:1" x14ac:dyDescent="0.3">
      <c r="A23" s="176" t="s">
        <v>7</v>
      </c>
    </row>
    <row r="25" spans="1:1" x14ac:dyDescent="0.3">
      <c r="A25" s="175" t="s">
        <v>4</v>
      </c>
    </row>
    <row r="27" spans="1:1" x14ac:dyDescent="0.3">
      <c r="A27" s="175" t="s">
        <v>8</v>
      </c>
    </row>
    <row r="29" spans="1:1" x14ac:dyDescent="0.3">
      <c r="A29" s="175" t="s">
        <v>9</v>
      </c>
    </row>
    <row r="31" spans="1:1" x14ac:dyDescent="0.3">
      <c r="A31" s="175" t="s">
        <v>10</v>
      </c>
    </row>
  </sheetData>
  <customSheetViews>
    <customSheetView guid="{E0554C7E-0007-4AA2-B865-AA3CD924228B}" showRuler="0" topLeftCell="A10">
      <selection activeCell="A13" sqref="A13:I14"/>
      <pageMargins left="0" right="0" top="0" bottom="0" header="0" footer="0"/>
      <pageSetup orientation="portrait" r:id="rId1"/>
      <headerFooter alignWithMargins="0">
        <oddHeader>&amp;CSTANDARDIZED
SCOPE OF SERVICES
AND
WORK HOUR ESTIMATE FORMS
FOR CONSULTANT SERVICES</oddHeader>
      </headerFooter>
    </customSheetView>
    <customSheetView guid="{B4B4FED4-FE06-43B2-A220-B3906189C13F}" showPageBreaks="1" printArea="1" showRuler="0">
      <selection activeCell="E22" sqref="E22"/>
      <pageMargins left="0" right="0" top="0" bottom="0" header="0" footer="0"/>
      <pageSetup orientation="portrait" r:id="rId2"/>
      <headerFooter alignWithMargins="0">
        <oddHeader>&amp;CSTANDARDIZED
SCOPE OF SERVICES
AND
WORK HOUR ESTIMATE FORMS
FOR CONSULTANT SERVICES</oddHeader>
      </headerFooter>
    </customSheetView>
  </customSheetViews>
  <mergeCells count="2">
    <mergeCell ref="A8:I9"/>
    <mergeCell ref="A5:I6"/>
  </mergeCells>
  <phoneticPr fontId="16" type="noConversion"/>
  <pageMargins left="0.75" right="0.75" top="1" bottom="1" header="0.5" footer="0.5"/>
  <pageSetup orientation="portrait" r:id="rId3"/>
  <headerFooter alignWithMargins="0">
    <oddHeader>&amp;CSTANDARDIZED
SCOPE OF SERVICES
AND
WORK HOUR ESTIMATE FORMS
FOR CONSULTANT SERVICES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F29"/>
  <sheetViews>
    <sheetView view="pageBreakPreview" zoomScaleNormal="100" zoomScaleSheetLayoutView="100" workbookViewId="0">
      <selection activeCell="A7" sqref="A7"/>
    </sheetView>
  </sheetViews>
  <sheetFormatPr defaultRowHeight="15.6" x14ac:dyDescent="0.3"/>
  <cols>
    <col min="1" max="1" width="86.33203125" style="177" customWidth="1"/>
    <col min="2" max="2" width="31.88671875" style="175" customWidth="1"/>
    <col min="3" max="3" width="25.5546875" style="175" customWidth="1"/>
    <col min="4" max="4" width="33.33203125" style="175" customWidth="1"/>
    <col min="5" max="5" width="25.6640625" style="175" customWidth="1"/>
    <col min="6" max="6" width="26.44140625" style="175" customWidth="1"/>
  </cols>
  <sheetData>
    <row r="3" spans="1:1" x14ac:dyDescent="0.3">
      <c r="A3" s="178" t="s">
        <v>11</v>
      </c>
    </row>
    <row r="4" spans="1:1" x14ac:dyDescent="0.3">
      <c r="A4" s="178"/>
    </row>
    <row r="5" spans="1:1" x14ac:dyDescent="0.3">
      <c r="A5" s="178" t="s">
        <v>474</v>
      </c>
    </row>
    <row r="6" spans="1:1" ht="46.8" x14ac:dyDescent="0.3">
      <c r="A6" s="177" t="s">
        <v>475</v>
      </c>
    </row>
    <row r="7" spans="1:1" x14ac:dyDescent="0.3">
      <c r="A7" s="178"/>
    </row>
    <row r="8" spans="1:1" x14ac:dyDescent="0.3">
      <c r="A8" s="178" t="s">
        <v>12</v>
      </c>
    </row>
    <row r="9" spans="1:1" ht="31.2" x14ac:dyDescent="0.3">
      <c r="A9" s="177" t="s">
        <v>13</v>
      </c>
    </row>
    <row r="10" spans="1:1" x14ac:dyDescent="0.3">
      <c r="A10" s="178"/>
    </row>
    <row r="11" spans="1:1" x14ac:dyDescent="0.3">
      <c r="A11" s="178" t="s">
        <v>14</v>
      </c>
    </row>
    <row r="12" spans="1:1" ht="31.2" x14ac:dyDescent="0.3">
      <c r="A12" s="177" t="s">
        <v>15</v>
      </c>
    </row>
    <row r="14" spans="1:1" x14ac:dyDescent="0.3">
      <c r="A14" s="178" t="s">
        <v>16</v>
      </c>
    </row>
    <row r="15" spans="1:1" ht="46.8" x14ac:dyDescent="0.3">
      <c r="A15" s="177" t="s">
        <v>17</v>
      </c>
    </row>
    <row r="16" spans="1:1" x14ac:dyDescent="0.3">
      <c r="A16" s="178"/>
    </row>
    <row r="17" spans="1:1" x14ac:dyDescent="0.3">
      <c r="A17" s="178" t="s">
        <v>18</v>
      </c>
    </row>
    <row r="18" spans="1:1" ht="46.8" x14ac:dyDescent="0.3">
      <c r="A18" s="177" t="s">
        <v>19</v>
      </c>
    </row>
    <row r="19" spans="1:1" x14ac:dyDescent="0.3">
      <c r="A19" s="178"/>
    </row>
    <row r="20" spans="1:1" x14ac:dyDescent="0.3">
      <c r="A20" s="178" t="s">
        <v>20</v>
      </c>
    </row>
    <row r="21" spans="1:1" ht="31.2" x14ac:dyDescent="0.3">
      <c r="A21" s="177" t="s">
        <v>21</v>
      </c>
    </row>
    <row r="22" spans="1:1" x14ac:dyDescent="0.3">
      <c r="A22" s="178"/>
    </row>
    <row r="24" spans="1:1" x14ac:dyDescent="0.3">
      <c r="A24" s="178" t="s">
        <v>22</v>
      </c>
    </row>
    <row r="25" spans="1:1" ht="31.2" x14ac:dyDescent="0.3">
      <c r="A25" s="177" t="s">
        <v>23</v>
      </c>
    </row>
    <row r="27" spans="1:1" ht="46.8" x14ac:dyDescent="0.3">
      <c r="A27" s="177" t="s">
        <v>24</v>
      </c>
    </row>
    <row r="29" spans="1:1" ht="46.8" x14ac:dyDescent="0.3">
      <c r="A29" s="177" t="s">
        <v>25</v>
      </c>
    </row>
  </sheetData>
  <customSheetViews>
    <customSheetView guid="{E0554C7E-0007-4AA2-B865-AA3CD924228B}" showRuler="0">
      <selection activeCell="A9" sqref="A9"/>
      <pageMargins left="0" right="0" top="0" bottom="0" header="0" footer="0"/>
      <pageSetup orientation="portrait" r:id="rId1"/>
      <headerFooter alignWithMargins="0">
        <oddHeader>&amp;CSTANDARDIZED
SCOPE OF SERVICES
AND
WORK HOUR ESTIMATE FORMS
FOR CONSULTANT SERVICES</oddHeader>
      </headerFooter>
    </customSheetView>
    <customSheetView guid="{B4B4FED4-FE06-43B2-A220-B3906189C13F}" showRuler="0">
      <selection activeCell="A15" sqref="A15"/>
      <pageMargins left="0" right="0" top="0" bottom="0" header="0" footer="0"/>
      <pageSetup orientation="portrait" r:id="rId2"/>
      <headerFooter alignWithMargins="0">
        <oddHeader>&amp;CSTANDARDIZED
SCOPE OF SERVICES
AND
WORK HOUR ESTIMATE FORMS
FOR CONSULTANT SERVICES</oddHeader>
      </headerFooter>
    </customSheetView>
  </customSheetViews>
  <phoneticPr fontId="16" type="noConversion"/>
  <pageMargins left="0.75" right="0.75" top="1" bottom="1" header="0.5" footer="0.5"/>
  <pageSetup fitToHeight="0" orientation="portrait" r:id="rId3"/>
  <headerFooter alignWithMargins="0">
    <oddHeader>&amp;CSTANDARDIZED SCOPE OF SERVICES AND
WORK HOUR ESTIMATE FORMS
FOR CONSULTANT SERVICES</oddHeader>
    <oddFooter>&amp;LRev 01/2020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28"/>
  <sheetViews>
    <sheetView view="pageBreakPreview" zoomScale="75" zoomScaleNormal="50" zoomScaleSheetLayoutView="75" workbookViewId="0">
      <selection activeCell="E37" sqref="E37:F38"/>
    </sheetView>
  </sheetViews>
  <sheetFormatPr defaultColWidth="9.109375" defaultRowHeight="20.399999999999999" customHeight="1" x14ac:dyDescent="0.35"/>
  <cols>
    <col min="1" max="1" width="28" style="159" customWidth="1"/>
    <col min="2" max="2" width="31.88671875" style="159" customWidth="1"/>
    <col min="3" max="3" width="25.5546875" style="159" customWidth="1"/>
    <col min="4" max="4" width="33.33203125" style="159" customWidth="1"/>
    <col min="5" max="5" width="25.6640625" style="159" customWidth="1"/>
    <col min="6" max="6" width="26.44140625" style="159" customWidth="1"/>
    <col min="7" max="7" width="13.6640625" style="159" customWidth="1"/>
    <col min="8" max="9" width="12.6640625" style="159" customWidth="1"/>
    <col min="10" max="16384" width="9.109375" style="159"/>
  </cols>
  <sheetData>
    <row r="1" spans="1:9" ht="20.399999999999999" customHeight="1" x14ac:dyDescent="0.4">
      <c r="A1" s="350" t="s">
        <v>26</v>
      </c>
      <c r="B1" s="350"/>
      <c r="C1" s="350"/>
      <c r="D1" s="350"/>
      <c r="E1" s="350"/>
    </row>
    <row r="3" spans="1:9" s="154" customFormat="1" ht="21" customHeight="1" x14ac:dyDescent="0.4">
      <c r="A3" s="179" t="s">
        <v>27</v>
      </c>
      <c r="B3" s="329"/>
      <c r="C3" s="330"/>
      <c r="D3" s="330"/>
      <c r="E3" s="155" t="s">
        <v>28</v>
      </c>
      <c r="F3" s="180">
        <v>0</v>
      </c>
    </row>
    <row r="4" spans="1:9" s="154" customFormat="1" ht="21" customHeight="1" x14ac:dyDescent="0.4">
      <c r="A4" s="179" t="s">
        <v>29</v>
      </c>
      <c r="B4" s="329"/>
      <c r="C4" s="330"/>
      <c r="D4" s="330"/>
      <c r="E4" s="155" t="s">
        <v>30</v>
      </c>
      <c r="F4" s="180"/>
    </row>
    <row r="5" spans="1:9" s="154" customFormat="1" ht="21" customHeight="1" x14ac:dyDescent="0.4">
      <c r="A5" s="179" t="s">
        <v>31</v>
      </c>
      <c r="B5" s="162"/>
      <c r="C5" s="155" t="s">
        <v>32</v>
      </c>
      <c r="D5" s="181"/>
      <c r="E5" s="155" t="s">
        <v>33</v>
      </c>
      <c r="F5" s="180"/>
    </row>
    <row r="6" spans="1:9" s="154" customFormat="1" ht="21" customHeight="1" x14ac:dyDescent="0.4">
      <c r="A6" s="179" t="s">
        <v>34</v>
      </c>
      <c r="B6" s="162"/>
      <c r="C6" s="155" t="s">
        <v>35</v>
      </c>
      <c r="D6" s="156"/>
      <c r="E6" s="155" t="s">
        <v>36</v>
      </c>
      <c r="F6" s="180"/>
    </row>
    <row r="7" spans="1:9" s="154" customFormat="1" ht="21" customHeight="1" x14ac:dyDescent="0.4">
      <c r="A7" s="179" t="s">
        <v>37</v>
      </c>
      <c r="B7" s="162"/>
      <c r="C7" s="155" t="s">
        <v>38</v>
      </c>
      <c r="D7" s="162"/>
      <c r="E7" s="155" t="s">
        <v>39</v>
      </c>
      <c r="F7" s="180"/>
      <c r="G7" s="157"/>
      <c r="H7" s="157"/>
      <c r="I7" s="157"/>
    </row>
    <row r="8" spans="1:9" s="154" customFormat="1" ht="21" customHeight="1" x14ac:dyDescent="0.4">
      <c r="A8" s="179" t="s">
        <v>40</v>
      </c>
      <c r="B8" s="179" t="s">
        <v>41</v>
      </c>
      <c r="C8" s="179" t="s">
        <v>41</v>
      </c>
      <c r="D8" s="179" t="s">
        <v>41</v>
      </c>
      <c r="E8" s="179" t="s">
        <v>41</v>
      </c>
      <c r="F8" s="179" t="s">
        <v>41</v>
      </c>
      <c r="G8" s="157"/>
      <c r="H8" s="157"/>
      <c r="I8" s="157"/>
    </row>
    <row r="9" spans="1:9" ht="21" customHeight="1" x14ac:dyDescent="0.35">
      <c r="A9" s="158"/>
      <c r="F9" s="160"/>
    </row>
    <row r="10" spans="1:9" ht="21" customHeight="1" x14ac:dyDescent="0.35">
      <c r="A10" s="158"/>
      <c r="F10" s="160"/>
    </row>
    <row r="11" spans="1:9" ht="21" customHeight="1" x14ac:dyDescent="0.35">
      <c r="A11" s="158"/>
      <c r="F11" s="160"/>
    </row>
    <row r="12" spans="1:9" s="154" customFormat="1" ht="21" customHeight="1" x14ac:dyDescent="0.4">
      <c r="A12" s="161"/>
      <c r="E12" s="162"/>
      <c r="F12" s="163"/>
    </row>
    <row r="13" spans="1:9" s="154" customFormat="1" ht="21" customHeight="1" x14ac:dyDescent="0.4">
      <c r="A13" s="164"/>
      <c r="B13" s="162"/>
      <c r="E13" s="162"/>
      <c r="F13" s="163"/>
    </row>
    <row r="14" spans="1:9" s="154" customFormat="1" ht="21" customHeight="1" x14ac:dyDescent="0.4">
      <c r="A14" s="165"/>
      <c r="F14" s="166"/>
    </row>
    <row r="15" spans="1:9" s="154" customFormat="1" ht="21" customHeight="1" x14ac:dyDescent="0.4">
      <c r="A15" s="167" t="s">
        <v>42</v>
      </c>
      <c r="B15" s="168"/>
      <c r="C15" s="168"/>
      <c r="D15" s="168"/>
      <c r="E15" s="168"/>
      <c r="F15" s="169"/>
    </row>
    <row r="16" spans="1:9" s="154" customFormat="1" ht="21" customHeight="1" x14ac:dyDescent="0.4">
      <c r="A16" s="161"/>
      <c r="F16" s="166"/>
    </row>
    <row r="17" spans="1:6" s="154" customFormat="1" ht="21" customHeight="1" x14ac:dyDescent="0.4">
      <c r="A17" s="165"/>
      <c r="F17" s="166"/>
    </row>
    <row r="18" spans="1:6" s="154" customFormat="1" ht="21" customHeight="1" x14ac:dyDescent="0.4">
      <c r="A18" s="165"/>
      <c r="F18" s="166"/>
    </row>
    <row r="19" spans="1:6" s="154" customFormat="1" ht="21" customHeight="1" x14ac:dyDescent="0.4">
      <c r="A19" s="165"/>
      <c r="F19" s="166"/>
    </row>
    <row r="20" spans="1:6" s="154" customFormat="1" ht="21" customHeight="1" x14ac:dyDescent="0.4">
      <c r="A20" s="165"/>
      <c r="F20" s="166"/>
    </row>
    <row r="21" spans="1:6" s="154" customFormat="1" ht="21" customHeight="1" x14ac:dyDescent="0.4">
      <c r="A21" s="165"/>
      <c r="F21" s="166"/>
    </row>
    <row r="22" spans="1:6" s="154" customFormat="1" ht="21" customHeight="1" x14ac:dyDescent="0.4">
      <c r="A22" s="165"/>
      <c r="F22" s="166"/>
    </row>
    <row r="23" spans="1:6" s="154" customFormat="1" ht="21" customHeight="1" x14ac:dyDescent="0.4"/>
    <row r="24" spans="1:6" ht="97.5" customHeight="1" x14ac:dyDescent="0.35"/>
    <row r="26" spans="1:6" ht="20.399999999999999" customHeight="1" x14ac:dyDescent="0.4">
      <c r="A26" s="331"/>
      <c r="B26" s="332"/>
      <c r="C26" s="331"/>
      <c r="D26" s="332"/>
      <c r="E26" s="331"/>
      <c r="F26" s="332"/>
    </row>
    <row r="28" spans="1:6" ht="40.5" customHeight="1" x14ac:dyDescent="0.35"/>
    <row r="30" spans="1:6" ht="41.25" customHeight="1" x14ac:dyDescent="0.35"/>
    <row r="34" spans="1:7" ht="20.399999999999999" customHeight="1" thickBot="1" x14ac:dyDescent="0.4">
      <c r="A34" s="319" t="s">
        <v>43</v>
      </c>
      <c r="B34" s="320"/>
      <c r="C34" s="319" t="s">
        <v>44</v>
      </c>
      <c r="D34" s="319"/>
      <c r="E34" s="319" t="s">
        <v>45</v>
      </c>
      <c r="F34" s="320"/>
    </row>
    <row r="35" spans="1:7" ht="20.399999999999999" customHeight="1" thickTop="1" x14ac:dyDescent="0.35">
      <c r="A35" s="334" t="s">
        <v>46</v>
      </c>
      <c r="B35" s="335"/>
      <c r="C35" s="355" t="s">
        <v>47</v>
      </c>
      <c r="D35" s="356"/>
      <c r="E35" s="346"/>
      <c r="F35" s="347"/>
    </row>
    <row r="36" spans="1:7" ht="47.25" customHeight="1" x14ac:dyDescent="0.35">
      <c r="A36" s="304"/>
      <c r="B36" s="301"/>
      <c r="C36" s="348"/>
      <c r="D36" s="349"/>
      <c r="E36" s="348"/>
      <c r="F36" s="349"/>
    </row>
    <row r="37" spans="1:7" ht="20.399999999999999" customHeight="1" x14ac:dyDescent="0.35">
      <c r="A37" s="336" t="s">
        <v>48</v>
      </c>
      <c r="B37" s="337"/>
      <c r="C37" s="340" t="s">
        <v>49</v>
      </c>
      <c r="D37" s="341"/>
      <c r="E37" s="346"/>
      <c r="F37" s="347"/>
    </row>
    <row r="38" spans="1:7" ht="44.25" customHeight="1" x14ac:dyDescent="0.35">
      <c r="A38" s="338"/>
      <c r="B38" s="339"/>
      <c r="C38" s="342"/>
      <c r="D38" s="343"/>
      <c r="E38" s="348"/>
      <c r="F38" s="349"/>
    </row>
    <row r="39" spans="1:7" ht="20.399999999999999" customHeight="1" x14ac:dyDescent="0.4">
      <c r="A39" s="333" t="s">
        <v>50</v>
      </c>
      <c r="B39" s="299"/>
      <c r="C39" s="171"/>
      <c r="D39" s="247"/>
      <c r="E39" s="171"/>
      <c r="F39" s="247"/>
    </row>
    <row r="40" spans="1:7" ht="20.399999999999999" customHeight="1" x14ac:dyDescent="0.4">
      <c r="A40" s="303"/>
      <c r="B40" s="299"/>
      <c r="C40" s="196" t="s">
        <v>51</v>
      </c>
      <c r="D40" s="194"/>
      <c r="E40" s="196"/>
      <c r="F40" s="194"/>
    </row>
    <row r="41" spans="1:7" ht="20.399999999999999" customHeight="1" x14ac:dyDescent="0.4">
      <c r="A41" s="303"/>
      <c r="B41" s="299"/>
      <c r="C41" s="171" t="s">
        <v>52</v>
      </c>
      <c r="D41" s="247"/>
      <c r="E41" s="171"/>
      <c r="F41" s="247"/>
    </row>
    <row r="42" spans="1:7" ht="20.399999999999999" customHeight="1" x14ac:dyDescent="0.4">
      <c r="A42" s="304"/>
      <c r="B42" s="301"/>
      <c r="C42" s="174"/>
      <c r="D42" s="246"/>
      <c r="E42" s="174"/>
      <c r="F42" s="246"/>
    </row>
    <row r="43" spans="1:7" ht="20.399999999999999" customHeight="1" x14ac:dyDescent="0.4">
      <c r="A43" s="302" t="s">
        <v>53</v>
      </c>
      <c r="B43" s="297"/>
      <c r="C43" s="171"/>
      <c r="D43" s="247"/>
      <c r="E43" s="171"/>
      <c r="F43" s="247"/>
    </row>
    <row r="44" spans="1:7" ht="20.399999999999999" customHeight="1" x14ac:dyDescent="0.4">
      <c r="A44" s="303"/>
      <c r="B44" s="299"/>
      <c r="C44" s="196" t="s">
        <v>51</v>
      </c>
      <c r="D44" s="194"/>
      <c r="E44" s="196"/>
      <c r="F44" s="194"/>
    </row>
    <row r="45" spans="1:7" ht="20.399999999999999" customHeight="1" x14ac:dyDescent="0.4">
      <c r="A45" s="303"/>
      <c r="B45" s="299"/>
      <c r="C45" s="171" t="s">
        <v>52</v>
      </c>
      <c r="D45" s="247"/>
      <c r="E45" s="171"/>
      <c r="F45" s="247"/>
    </row>
    <row r="46" spans="1:7" ht="20.399999999999999" customHeight="1" x14ac:dyDescent="0.4">
      <c r="A46" s="304"/>
      <c r="B46" s="301"/>
      <c r="C46" s="174"/>
      <c r="D46" s="246"/>
      <c r="E46" s="174"/>
      <c r="F46" s="246"/>
    </row>
    <row r="47" spans="1:7" ht="20.399999999999999" customHeight="1" x14ac:dyDescent="0.4">
      <c r="A47" s="302" t="s">
        <v>54</v>
      </c>
      <c r="B47" s="297"/>
      <c r="C47" s="195"/>
      <c r="D47" s="245"/>
      <c r="E47" s="195"/>
      <c r="F47" s="245"/>
    </row>
    <row r="48" spans="1:7" ht="20.399999999999999" customHeight="1" x14ac:dyDescent="0.4">
      <c r="A48" s="303"/>
      <c r="B48" s="299"/>
      <c r="C48" s="171" t="s">
        <v>51</v>
      </c>
      <c r="D48" s="247"/>
      <c r="E48" s="171"/>
      <c r="F48" s="247"/>
      <c r="G48" s="170"/>
    </row>
    <row r="49" spans="1:6" ht="20.399999999999999" customHeight="1" x14ac:dyDescent="0.4">
      <c r="A49" s="303"/>
      <c r="B49" s="299"/>
      <c r="C49" s="171" t="s">
        <v>55</v>
      </c>
      <c r="D49" s="247"/>
      <c r="E49" s="171"/>
      <c r="F49" s="247"/>
    </row>
    <row r="50" spans="1:6" ht="20.25" customHeight="1" x14ac:dyDescent="0.4">
      <c r="A50" s="303"/>
      <c r="B50" s="299"/>
      <c r="C50" s="171" t="s">
        <v>56</v>
      </c>
      <c r="D50" s="247"/>
      <c r="E50" s="171"/>
      <c r="F50" s="247"/>
    </row>
    <row r="51" spans="1:6" ht="20.25" customHeight="1" thickBot="1" x14ac:dyDescent="0.45">
      <c r="A51" s="304"/>
      <c r="B51" s="301"/>
      <c r="C51" s="199"/>
      <c r="D51" s="200"/>
      <c r="E51" s="199"/>
      <c r="F51" s="200"/>
    </row>
    <row r="52" spans="1:6" customFormat="1" ht="20.25" customHeight="1" thickBot="1" x14ac:dyDescent="0.3"/>
    <row r="53" spans="1:6" ht="20.399999999999999" customHeight="1" thickTop="1" thickBot="1" x14ac:dyDescent="0.4">
      <c r="A53" s="294" t="s">
        <v>43</v>
      </c>
      <c r="B53" s="318"/>
      <c r="C53" s="289" t="s">
        <v>44</v>
      </c>
      <c r="D53" s="289"/>
      <c r="E53" s="289" t="s">
        <v>45</v>
      </c>
      <c r="F53" s="289"/>
    </row>
    <row r="54" spans="1:6" ht="20.399999999999999" customHeight="1" thickTop="1" x14ac:dyDescent="0.35">
      <c r="A54" s="302" t="s">
        <v>57</v>
      </c>
      <c r="B54" s="297"/>
      <c r="C54" s="291"/>
      <c r="D54" s="292"/>
      <c r="E54" s="291"/>
      <c r="F54" s="292"/>
    </row>
    <row r="55" spans="1:6" ht="20.399999999999999" customHeight="1" x14ac:dyDescent="0.4">
      <c r="A55" s="303"/>
      <c r="B55" s="299"/>
      <c r="C55" s="274" t="s">
        <v>58</v>
      </c>
      <c r="D55" s="275"/>
      <c r="E55" s="274"/>
      <c r="F55" s="275"/>
    </row>
    <row r="56" spans="1:6" ht="20.399999999999999" customHeight="1" x14ac:dyDescent="0.4">
      <c r="A56" s="303"/>
      <c r="B56" s="299"/>
      <c r="C56" s="274" t="s">
        <v>59</v>
      </c>
      <c r="D56" s="275"/>
      <c r="E56" s="274"/>
      <c r="F56" s="275"/>
    </row>
    <row r="57" spans="1:6" ht="20.399999999999999" customHeight="1" x14ac:dyDescent="0.35">
      <c r="A57" s="304"/>
      <c r="B57" s="301"/>
      <c r="C57" s="283"/>
      <c r="D57" s="280"/>
      <c r="E57" s="283"/>
      <c r="F57" s="280"/>
    </row>
    <row r="58" spans="1:6" ht="20.399999999999999" customHeight="1" x14ac:dyDescent="0.35">
      <c r="A58" s="302" t="s">
        <v>60</v>
      </c>
      <c r="B58" s="297"/>
      <c r="C58" s="277"/>
      <c r="D58" s="290"/>
      <c r="E58" s="277"/>
      <c r="F58" s="278"/>
    </row>
    <row r="59" spans="1:6" ht="20.399999999999999" customHeight="1" x14ac:dyDescent="0.4">
      <c r="A59" s="303"/>
      <c r="B59" s="299"/>
      <c r="C59" s="274" t="s">
        <v>61</v>
      </c>
      <c r="D59" s="275"/>
      <c r="E59" s="274"/>
      <c r="F59" s="275"/>
    </row>
    <row r="60" spans="1:6" ht="20.399999999999999" customHeight="1" x14ac:dyDescent="0.4">
      <c r="A60" s="303"/>
      <c r="B60" s="299"/>
      <c r="C60" s="274" t="s">
        <v>62</v>
      </c>
      <c r="D60" s="275"/>
      <c r="E60" s="274"/>
      <c r="F60" s="275"/>
    </row>
    <row r="61" spans="1:6" ht="20.399999999999999" customHeight="1" x14ac:dyDescent="0.4">
      <c r="A61" s="303"/>
      <c r="B61" s="299"/>
      <c r="C61" s="274" t="s">
        <v>63</v>
      </c>
      <c r="D61" s="275"/>
      <c r="E61" s="274"/>
      <c r="F61" s="275"/>
    </row>
    <row r="62" spans="1:6" ht="20.399999999999999" customHeight="1" x14ac:dyDescent="0.4">
      <c r="A62" s="303"/>
      <c r="B62" s="299"/>
      <c r="C62" s="274" t="s">
        <v>64</v>
      </c>
      <c r="D62" s="275"/>
      <c r="E62" s="274"/>
      <c r="F62" s="275"/>
    </row>
    <row r="63" spans="1:6" ht="20.399999999999999" customHeight="1" x14ac:dyDescent="0.4">
      <c r="A63" s="303"/>
      <c r="B63" s="299"/>
      <c r="C63" s="274" t="s">
        <v>65</v>
      </c>
      <c r="D63" s="275"/>
      <c r="E63" s="274"/>
      <c r="F63" s="275"/>
    </row>
    <row r="64" spans="1:6" ht="20.399999999999999" customHeight="1" x14ac:dyDescent="0.4">
      <c r="A64" s="304"/>
      <c r="B64" s="301"/>
      <c r="C64" s="352"/>
      <c r="D64" s="353"/>
      <c r="E64" s="279"/>
      <c r="F64" s="280"/>
    </row>
    <row r="65" spans="1:6" ht="20.399999999999999" customHeight="1" x14ac:dyDescent="0.4">
      <c r="A65" s="333" t="s">
        <v>66</v>
      </c>
      <c r="B65" s="299"/>
      <c r="C65" s="354"/>
      <c r="D65" s="310"/>
      <c r="E65" s="277"/>
      <c r="F65" s="278"/>
    </row>
    <row r="66" spans="1:6" ht="20.399999999999999" customHeight="1" x14ac:dyDescent="0.4">
      <c r="A66" s="303"/>
      <c r="B66" s="299"/>
      <c r="C66" s="274" t="s">
        <v>67</v>
      </c>
      <c r="D66" s="275"/>
      <c r="E66" s="274"/>
      <c r="F66" s="275"/>
    </row>
    <row r="67" spans="1:6" ht="20.399999999999999" customHeight="1" x14ac:dyDescent="0.4">
      <c r="A67" s="304"/>
      <c r="B67" s="301"/>
      <c r="C67" s="279"/>
      <c r="D67" s="280"/>
      <c r="E67" s="279"/>
      <c r="F67" s="280"/>
    </row>
    <row r="68" spans="1:6" ht="20.399999999999999" customHeight="1" x14ac:dyDescent="0.35">
      <c r="A68" s="302" t="s">
        <v>68</v>
      </c>
      <c r="B68" s="297"/>
      <c r="C68" s="277"/>
      <c r="D68" s="290"/>
      <c r="E68" s="277"/>
      <c r="F68" s="278"/>
    </row>
    <row r="69" spans="1:6" ht="20.399999999999999" customHeight="1" x14ac:dyDescent="0.4">
      <c r="A69" s="303"/>
      <c r="B69" s="299"/>
      <c r="C69" s="274" t="s">
        <v>69</v>
      </c>
      <c r="D69" s="275"/>
      <c r="E69" s="274"/>
      <c r="F69" s="275"/>
    </row>
    <row r="70" spans="1:6" ht="20.399999999999999" customHeight="1" x14ac:dyDescent="0.35">
      <c r="A70" s="304"/>
      <c r="B70" s="301"/>
      <c r="C70" s="283"/>
      <c r="D70" s="351"/>
      <c r="E70" s="283"/>
      <c r="F70" s="280"/>
    </row>
    <row r="71" spans="1:6" ht="20.399999999999999" customHeight="1" x14ac:dyDescent="0.35">
      <c r="A71" s="302" t="s">
        <v>70</v>
      </c>
      <c r="B71" s="297"/>
      <c r="C71" s="277"/>
      <c r="D71" s="290"/>
      <c r="E71" s="277"/>
      <c r="F71" s="278"/>
    </row>
    <row r="72" spans="1:6" ht="20.399999999999999" customHeight="1" x14ac:dyDescent="0.4">
      <c r="A72" s="303"/>
      <c r="B72" s="299"/>
      <c r="C72" s="274" t="s">
        <v>71</v>
      </c>
      <c r="D72" s="275"/>
      <c r="E72" s="274"/>
      <c r="F72" s="275"/>
    </row>
    <row r="73" spans="1:6" ht="20.399999999999999" customHeight="1" x14ac:dyDescent="0.4">
      <c r="A73" s="303"/>
      <c r="B73" s="299"/>
      <c r="C73" s="274" t="s">
        <v>72</v>
      </c>
      <c r="D73" s="275"/>
      <c r="E73" s="274"/>
      <c r="F73" s="275"/>
    </row>
    <row r="74" spans="1:6" ht="20.399999999999999" customHeight="1" x14ac:dyDescent="0.35">
      <c r="A74" s="304"/>
      <c r="B74" s="301"/>
      <c r="C74" s="283"/>
      <c r="D74" s="345"/>
      <c r="E74" s="283"/>
      <c r="F74" s="280"/>
    </row>
    <row r="75" spans="1:6" ht="20.399999999999999" customHeight="1" x14ac:dyDescent="0.35">
      <c r="A75" s="302" t="s">
        <v>73</v>
      </c>
      <c r="B75" s="297"/>
      <c r="C75" s="277"/>
      <c r="D75" s="278"/>
      <c r="E75" s="277"/>
      <c r="F75" s="278"/>
    </row>
    <row r="76" spans="1:6" ht="20.399999999999999" customHeight="1" x14ac:dyDescent="0.4">
      <c r="A76" s="303"/>
      <c r="B76" s="325"/>
      <c r="C76" s="274"/>
      <c r="D76" s="275"/>
      <c r="E76" s="274"/>
      <c r="F76" s="275"/>
    </row>
    <row r="77" spans="1:6" ht="20.399999999999999" customHeight="1" x14ac:dyDescent="0.4">
      <c r="A77" s="304"/>
      <c r="B77" s="301"/>
      <c r="C77" s="316"/>
      <c r="D77" s="317"/>
      <c r="E77" s="316"/>
      <c r="F77" s="317"/>
    </row>
    <row r="78" spans="1:6" ht="20.399999999999999" customHeight="1" x14ac:dyDescent="0.35">
      <c r="A78" s="302" t="s">
        <v>74</v>
      </c>
      <c r="B78" s="297"/>
      <c r="C78" s="277"/>
      <c r="D78" s="290"/>
      <c r="E78" s="277"/>
      <c r="F78" s="278"/>
    </row>
    <row r="79" spans="1:6" ht="20.399999999999999" customHeight="1" x14ac:dyDescent="0.4">
      <c r="A79" s="303"/>
      <c r="B79" s="299"/>
      <c r="C79" s="274" t="s">
        <v>75</v>
      </c>
      <c r="D79" s="275"/>
      <c r="E79" s="274"/>
      <c r="F79" s="275"/>
    </row>
    <row r="80" spans="1:6" ht="20.399999999999999" customHeight="1" x14ac:dyDescent="0.4">
      <c r="A80" s="303"/>
      <c r="B80" s="299"/>
      <c r="C80" s="274" t="s">
        <v>76</v>
      </c>
      <c r="D80" s="275"/>
      <c r="E80" s="274"/>
      <c r="F80" s="275"/>
    </row>
    <row r="81" spans="1:6" ht="20.399999999999999" customHeight="1" x14ac:dyDescent="0.4">
      <c r="A81" s="303"/>
      <c r="B81" s="299"/>
      <c r="C81" s="274" t="s">
        <v>77</v>
      </c>
      <c r="D81" s="275"/>
      <c r="E81" s="274"/>
      <c r="F81" s="275"/>
    </row>
    <row r="82" spans="1:6" ht="20.399999999999999" customHeight="1" x14ac:dyDescent="0.4">
      <c r="A82" s="303"/>
      <c r="B82" s="299"/>
      <c r="C82" s="274" t="s">
        <v>78</v>
      </c>
      <c r="D82" s="275"/>
      <c r="E82" s="274"/>
      <c r="F82" s="275"/>
    </row>
    <row r="83" spans="1:6" ht="20.399999999999999" customHeight="1" x14ac:dyDescent="0.4">
      <c r="A83" s="303"/>
      <c r="B83" s="299"/>
      <c r="C83" s="274" t="s">
        <v>79</v>
      </c>
      <c r="D83" s="275"/>
      <c r="E83" s="274"/>
      <c r="F83" s="275"/>
    </row>
    <row r="84" spans="1:6" ht="20.399999999999999" customHeight="1" x14ac:dyDescent="0.4">
      <c r="A84" s="303"/>
      <c r="B84" s="299"/>
      <c r="C84" s="274" t="s">
        <v>80</v>
      </c>
      <c r="D84" s="275"/>
      <c r="E84" s="274"/>
      <c r="F84" s="275"/>
    </row>
    <row r="85" spans="1:6" ht="20.399999999999999" customHeight="1" x14ac:dyDescent="0.4">
      <c r="A85" s="303"/>
      <c r="B85" s="299"/>
      <c r="C85" s="274" t="s">
        <v>81</v>
      </c>
      <c r="D85" s="275"/>
      <c r="E85" s="274"/>
      <c r="F85" s="275"/>
    </row>
    <row r="86" spans="1:6" ht="20.399999999999999" customHeight="1" x14ac:dyDescent="0.4">
      <c r="A86" s="303"/>
      <c r="B86" s="299"/>
      <c r="C86" s="274" t="s">
        <v>82</v>
      </c>
      <c r="D86" s="275"/>
      <c r="E86" s="274"/>
      <c r="F86" s="275"/>
    </row>
    <row r="87" spans="1:6" ht="20.399999999999999" customHeight="1" x14ac:dyDescent="0.35">
      <c r="A87" s="304"/>
      <c r="B87" s="301"/>
      <c r="C87" s="283"/>
      <c r="D87" s="344"/>
      <c r="E87" s="283"/>
      <c r="F87" s="280"/>
    </row>
    <row r="88" spans="1:6" ht="20.399999999999999" customHeight="1" x14ac:dyDescent="0.35">
      <c r="A88" s="302" t="s">
        <v>83</v>
      </c>
      <c r="B88" s="297"/>
      <c r="C88" s="277"/>
      <c r="D88" s="278"/>
      <c r="E88" s="277"/>
      <c r="F88" s="278"/>
    </row>
    <row r="89" spans="1:6" ht="20.399999999999999" customHeight="1" x14ac:dyDescent="0.4">
      <c r="A89" s="303"/>
      <c r="B89" s="299"/>
      <c r="C89" s="274" t="s">
        <v>84</v>
      </c>
      <c r="D89" s="275"/>
      <c r="E89" s="274"/>
      <c r="F89" s="275"/>
    </row>
    <row r="90" spans="1:6" ht="20.399999999999999" customHeight="1" x14ac:dyDescent="0.4">
      <c r="A90" s="303"/>
      <c r="B90" s="299"/>
      <c r="C90" s="274" t="s">
        <v>85</v>
      </c>
      <c r="D90" s="275"/>
      <c r="E90" s="274"/>
      <c r="F90" s="275"/>
    </row>
    <row r="91" spans="1:6" ht="20.399999999999999" customHeight="1" x14ac:dyDescent="0.4">
      <c r="A91" s="303"/>
      <c r="B91" s="299"/>
      <c r="C91" s="274" t="s">
        <v>86</v>
      </c>
      <c r="D91" s="275"/>
      <c r="E91" s="274"/>
      <c r="F91" s="275"/>
    </row>
    <row r="92" spans="1:6" ht="20.399999999999999" customHeight="1" x14ac:dyDescent="0.4">
      <c r="A92" s="303"/>
      <c r="B92" s="299"/>
      <c r="C92" s="274" t="s">
        <v>87</v>
      </c>
      <c r="D92" s="275"/>
      <c r="E92" s="274"/>
      <c r="F92" s="275"/>
    </row>
    <row r="93" spans="1:6" ht="20.399999999999999" customHeight="1" x14ac:dyDescent="0.4">
      <c r="A93" s="304"/>
      <c r="B93" s="301"/>
      <c r="C93" s="279"/>
      <c r="D93" s="280"/>
      <c r="E93" s="279"/>
      <c r="F93" s="280"/>
    </row>
    <row r="94" spans="1:6" ht="20.399999999999999" customHeight="1" x14ac:dyDescent="0.35">
      <c r="A94" s="302" t="s">
        <v>88</v>
      </c>
      <c r="B94" s="297"/>
      <c r="C94" s="277"/>
      <c r="D94" s="281"/>
      <c r="E94" s="277"/>
      <c r="F94" s="281"/>
    </row>
    <row r="95" spans="1:6" ht="20.399999999999999" customHeight="1" x14ac:dyDescent="0.4">
      <c r="A95" s="303"/>
      <c r="B95" s="299"/>
      <c r="C95" s="274" t="s">
        <v>89</v>
      </c>
      <c r="D95" s="275"/>
      <c r="E95" s="274"/>
      <c r="F95" s="275"/>
    </row>
    <row r="96" spans="1:6" ht="20.399999999999999" customHeight="1" x14ac:dyDescent="0.4">
      <c r="A96" s="303"/>
      <c r="B96" s="299"/>
      <c r="C96" s="274" t="s">
        <v>90</v>
      </c>
      <c r="D96" s="275"/>
      <c r="E96" s="274"/>
      <c r="F96" s="275"/>
    </row>
    <row r="97" spans="1:6" ht="20.399999999999999" customHeight="1" x14ac:dyDescent="0.4">
      <c r="A97" s="303"/>
      <c r="B97" s="299"/>
      <c r="C97" s="274" t="s">
        <v>91</v>
      </c>
      <c r="D97" s="275"/>
      <c r="E97" s="274"/>
      <c r="F97" s="275"/>
    </row>
    <row r="98" spans="1:6" ht="20.399999999999999" customHeight="1" x14ac:dyDescent="0.4">
      <c r="A98" s="303"/>
      <c r="B98" s="299"/>
      <c r="C98" s="274" t="s">
        <v>92</v>
      </c>
      <c r="D98" s="275"/>
      <c r="E98" s="274"/>
      <c r="F98" s="275"/>
    </row>
    <row r="99" spans="1:6" ht="20.399999999999999" customHeight="1" x14ac:dyDescent="0.4">
      <c r="A99" s="303"/>
      <c r="B99" s="299"/>
      <c r="C99" s="274" t="s">
        <v>93</v>
      </c>
      <c r="D99" s="275"/>
      <c r="E99" s="274"/>
      <c r="F99" s="275"/>
    </row>
    <row r="100" spans="1:6" ht="20.399999999999999" customHeight="1" x14ac:dyDescent="0.4">
      <c r="A100" s="303"/>
      <c r="B100" s="299"/>
      <c r="C100" s="274" t="s">
        <v>94</v>
      </c>
      <c r="D100" s="275"/>
      <c r="E100" s="274"/>
      <c r="F100" s="275"/>
    </row>
    <row r="101" spans="1:6" ht="20.399999999999999" customHeight="1" x14ac:dyDescent="0.4">
      <c r="A101" s="303"/>
      <c r="B101" s="299"/>
      <c r="C101" s="274" t="s">
        <v>95</v>
      </c>
      <c r="D101" s="275"/>
      <c r="E101" s="274"/>
      <c r="F101" s="275"/>
    </row>
    <row r="102" spans="1:6" ht="20.399999999999999" customHeight="1" x14ac:dyDescent="0.4">
      <c r="A102" s="303"/>
      <c r="B102" s="299"/>
      <c r="C102" s="274" t="s">
        <v>96</v>
      </c>
      <c r="D102" s="275"/>
      <c r="E102" s="274"/>
      <c r="F102" s="275"/>
    </row>
    <row r="103" spans="1:6" ht="20.399999999999999" customHeight="1" x14ac:dyDescent="0.4">
      <c r="A103" s="303"/>
      <c r="B103" s="299"/>
      <c r="C103" s="274" t="s">
        <v>97</v>
      </c>
      <c r="D103" s="275"/>
      <c r="E103" s="274"/>
      <c r="F103" s="275"/>
    </row>
    <row r="104" spans="1:6" ht="20.399999999999999" customHeight="1" x14ac:dyDescent="0.35">
      <c r="A104" s="304"/>
      <c r="B104" s="301"/>
      <c r="C104" s="283"/>
      <c r="D104" s="280"/>
      <c r="E104" s="283"/>
      <c r="F104" s="280"/>
    </row>
    <row r="105" spans="1:6" customFormat="1" ht="20.399999999999999" customHeight="1" thickBot="1" x14ac:dyDescent="0.3"/>
    <row r="106" spans="1:6" ht="20.399999999999999" customHeight="1" thickTop="1" thickBot="1" x14ac:dyDescent="0.4">
      <c r="A106" s="294" t="s">
        <v>43</v>
      </c>
      <c r="B106" s="295"/>
      <c r="C106" s="294" t="s">
        <v>44</v>
      </c>
      <c r="D106" s="295"/>
      <c r="E106" s="294" t="s">
        <v>45</v>
      </c>
      <c r="F106" s="295"/>
    </row>
    <row r="107" spans="1:6" ht="20.399999999999999" customHeight="1" thickTop="1" x14ac:dyDescent="0.4">
      <c r="A107" s="321" t="s">
        <v>98</v>
      </c>
      <c r="B107" s="323" t="s">
        <v>99</v>
      </c>
      <c r="C107" s="305" t="s">
        <v>100</v>
      </c>
      <c r="D107" s="307" t="s">
        <v>101</v>
      </c>
      <c r="E107" s="285"/>
      <c r="F107" s="286"/>
    </row>
    <row r="108" spans="1:6" ht="20.399999999999999" customHeight="1" x14ac:dyDescent="0.4">
      <c r="A108" s="322"/>
      <c r="B108" s="324"/>
      <c r="C108" s="306"/>
      <c r="D108" s="306"/>
      <c r="E108" s="279"/>
      <c r="F108" s="284"/>
    </row>
    <row r="109" spans="1:6" ht="20.399999999999999" customHeight="1" x14ac:dyDescent="0.4">
      <c r="A109" s="201" t="s">
        <v>102</v>
      </c>
      <c r="B109" s="171"/>
      <c r="C109" s="172"/>
      <c r="D109" s="173"/>
      <c r="E109" s="287"/>
      <c r="F109" s="288"/>
    </row>
    <row r="110" spans="1:6" ht="20.399999999999999" customHeight="1" x14ac:dyDescent="0.4">
      <c r="A110" s="202" t="s">
        <v>103</v>
      </c>
      <c r="B110" s="174"/>
      <c r="C110" s="174" t="s">
        <v>104</v>
      </c>
      <c r="D110" s="246"/>
      <c r="E110" s="279"/>
      <c r="F110" s="284"/>
    </row>
    <row r="111" spans="1:6" ht="20.399999999999999" customHeight="1" x14ac:dyDescent="0.35">
      <c r="A111" s="296" t="s">
        <v>105</v>
      </c>
      <c r="B111" s="297"/>
      <c r="C111" s="308"/>
      <c r="D111" s="309"/>
      <c r="E111" s="277"/>
      <c r="F111" s="293"/>
    </row>
    <row r="112" spans="1:6" ht="20.399999999999999" customHeight="1" x14ac:dyDescent="0.35">
      <c r="A112" s="298"/>
      <c r="B112" s="299"/>
      <c r="C112" s="303"/>
      <c r="D112" s="299"/>
      <c r="E112" s="282"/>
      <c r="F112" s="276"/>
    </row>
    <row r="113" spans="1:6" ht="20.399999999999999" customHeight="1" x14ac:dyDescent="0.4">
      <c r="A113" s="298"/>
      <c r="B113" s="299"/>
      <c r="C113" s="303"/>
      <c r="D113" s="299"/>
      <c r="E113" s="274" t="str">
        <f>IF($B$7="In-House","MassDOT","By Consultant")</f>
        <v>By Consultant</v>
      </c>
      <c r="F113" s="276"/>
    </row>
    <row r="114" spans="1:6" ht="20.399999999999999" customHeight="1" x14ac:dyDescent="0.4">
      <c r="A114" s="298"/>
      <c r="B114" s="299"/>
      <c r="C114" s="303"/>
      <c r="D114" s="299"/>
      <c r="E114" s="274"/>
      <c r="F114" s="276"/>
    </row>
    <row r="115" spans="1:6" ht="20.399999999999999" customHeight="1" x14ac:dyDescent="0.35">
      <c r="A115" s="298"/>
      <c r="B115" s="299"/>
      <c r="C115" s="303"/>
      <c r="D115" s="299"/>
      <c r="E115" s="282"/>
      <c r="F115" s="276"/>
    </row>
    <row r="116" spans="1:6" ht="20.399999999999999" customHeight="1" x14ac:dyDescent="0.4">
      <c r="A116" s="300"/>
      <c r="B116" s="301"/>
      <c r="C116" s="304"/>
      <c r="D116" s="301"/>
      <c r="E116" s="279"/>
      <c r="F116" s="284"/>
    </row>
    <row r="117" spans="1:6" ht="20.399999999999999" customHeight="1" x14ac:dyDescent="0.35">
      <c r="A117" s="326" t="s">
        <v>106</v>
      </c>
      <c r="B117" s="299"/>
      <c r="C117" s="311"/>
      <c r="D117" s="315"/>
      <c r="E117" s="311"/>
      <c r="F117" s="288"/>
    </row>
    <row r="118" spans="1:6" ht="20.399999999999999" customHeight="1" x14ac:dyDescent="0.4">
      <c r="A118" s="298"/>
      <c r="B118" s="299"/>
      <c r="C118" s="274" t="s">
        <v>107</v>
      </c>
      <c r="D118" s="275"/>
      <c r="E118" s="274" t="str">
        <f>IF($B$7="In-House","MassDOT","By Consultant")</f>
        <v>By Consultant</v>
      </c>
      <c r="F118" s="276"/>
    </row>
    <row r="119" spans="1:6" ht="20.399999999999999" customHeight="1" x14ac:dyDescent="0.4">
      <c r="A119" s="298"/>
      <c r="B119" s="299"/>
      <c r="C119" s="274" t="s">
        <v>108</v>
      </c>
      <c r="D119" s="275"/>
      <c r="E119" s="274" t="str">
        <f>IF($B$7="In-House","MassDOT","By Consultant")</f>
        <v>By Consultant</v>
      </c>
      <c r="F119" s="276"/>
    </row>
    <row r="120" spans="1:6" ht="20.399999999999999" customHeight="1" x14ac:dyDescent="0.4">
      <c r="A120" s="298"/>
      <c r="B120" s="299"/>
      <c r="C120" s="274" t="s">
        <v>109</v>
      </c>
      <c r="D120" s="275"/>
      <c r="E120" s="274" t="str">
        <f>IF($B$7="In-House","MassDOT","By Consultant")</f>
        <v>By Consultant</v>
      </c>
      <c r="F120" s="276"/>
    </row>
    <row r="121" spans="1:6" ht="20.399999999999999" customHeight="1" x14ac:dyDescent="0.4">
      <c r="A121" s="298"/>
      <c r="B121" s="299"/>
      <c r="C121" s="274" t="s">
        <v>110</v>
      </c>
      <c r="D121" s="275"/>
      <c r="E121" s="274"/>
      <c r="F121" s="276"/>
    </row>
    <row r="122" spans="1:6" ht="20.399999999999999" customHeight="1" x14ac:dyDescent="0.4">
      <c r="A122" s="298"/>
      <c r="B122" s="299"/>
      <c r="C122" s="274" t="s">
        <v>111</v>
      </c>
      <c r="D122" s="275"/>
      <c r="E122" s="274"/>
      <c r="F122" s="276"/>
    </row>
    <row r="123" spans="1:6" ht="20.399999999999999" customHeight="1" x14ac:dyDescent="0.4">
      <c r="A123" s="298"/>
      <c r="B123" s="299"/>
      <c r="C123" s="274" t="s">
        <v>112</v>
      </c>
      <c r="D123" s="275"/>
      <c r="E123" s="274" t="str">
        <f>IF($B$7="In-House","MassDOT","By Consultant")</f>
        <v>By Consultant</v>
      </c>
      <c r="F123" s="276"/>
    </row>
    <row r="124" spans="1:6" ht="20.399999999999999" customHeight="1" thickBot="1" x14ac:dyDescent="0.45">
      <c r="A124" s="327"/>
      <c r="B124" s="328"/>
      <c r="C124" s="312"/>
      <c r="D124" s="314"/>
      <c r="E124" s="312"/>
      <c r="F124" s="313"/>
    </row>
    <row r="125" spans="1:6" ht="20.399999999999999" customHeight="1" x14ac:dyDescent="0.35">
      <c r="A125" s="310"/>
      <c r="B125" s="310"/>
      <c r="C125" s="310"/>
      <c r="D125" s="310"/>
      <c r="E125" s="310"/>
      <c r="F125" s="310"/>
    </row>
    <row r="126" spans="1:6" ht="20.399999999999999" customHeight="1" x14ac:dyDescent="0.35">
      <c r="A126" s="310"/>
      <c r="B126" s="310"/>
      <c r="C126" s="310"/>
      <c r="D126" s="310"/>
      <c r="E126" s="310"/>
      <c r="F126" s="310"/>
    </row>
    <row r="127" spans="1:6" ht="20.399999999999999" customHeight="1" x14ac:dyDescent="0.35">
      <c r="A127" s="310"/>
      <c r="B127" s="310"/>
      <c r="C127" s="310"/>
      <c r="D127" s="310"/>
      <c r="E127" s="310"/>
      <c r="F127" s="310"/>
    </row>
    <row r="128" spans="1:6" ht="20.399999999999999" customHeight="1" x14ac:dyDescent="0.35">
      <c r="A128" s="310"/>
      <c r="B128" s="310"/>
      <c r="C128" s="310"/>
      <c r="D128" s="310"/>
      <c r="E128" s="310"/>
      <c r="F128" s="310"/>
    </row>
  </sheetData>
  <customSheetViews>
    <customSheetView guid="{E0554C7E-0007-4AA2-B865-AA3CD924228B}" scale="75" showPageBreaks="1" printArea="1" view="pageBreakPreview" showRuler="0">
      <selection activeCell="A13" sqref="A13:I14"/>
      <rowBreaks count="2" manualBreakCount="2">
        <brk id="52" max="5" man="1"/>
        <brk id="106" max="5" man="1"/>
      </rowBreaks>
      <pageMargins left="0" right="0" top="0" bottom="0" header="0" footer="0"/>
      <printOptions horizontalCentered="1" gridLines="1"/>
      <pageSetup scale="51" fitToHeight="3" orientation="portrait" r:id="rId1"/>
      <headerFooter alignWithMargins="0">
        <oddHeader>&amp;C&amp;"Times New Roman,Bold"&amp;16MassDOT - HIGHWAY DIVISION
SCOPING WORKBOOK &amp;A</oddHeader>
        <oddFooter>&amp;L&amp;"Times New Roman,Bold"&amp;11SCOPING WORKBOOK
Rev. 7/2010
&amp;C&amp;"Times New Roman,Regular"&amp;12&amp;P of 13</oddFooter>
      </headerFooter>
    </customSheetView>
    <customSheetView guid="{B4B4FED4-FE06-43B2-A220-B3906189C13F}" scale="75" showPageBreaks="1" printArea="1" view="pageBreakPreview" showRuler="0" topLeftCell="A13">
      <selection activeCell="H20" sqref="H20"/>
      <rowBreaks count="2" manualBreakCount="2">
        <brk id="52" max="5" man="1"/>
        <brk id="106" max="5" man="1"/>
      </rowBreaks>
      <pageMargins left="0" right="0" top="0" bottom="0" header="0" footer="0"/>
      <printOptions horizontalCentered="1" gridLines="1"/>
      <pageSetup scale="51" fitToHeight="3" orientation="portrait" r:id="rId2"/>
      <headerFooter alignWithMargins="0">
        <oddHeader>&amp;C&amp;"Times New Roman,Bold"&amp;16MassDOT - HIGHWAY DIVISION
SCOPING WORKBOOK &amp;A</oddHeader>
        <oddFooter>&amp;L&amp;"Times New Roman,Bold"&amp;11SCOPING WORKBOOK
Rev. 7/2010
&amp;C&amp;"Times New Roman,Regular"&amp;12&amp;P of 13</oddFooter>
      </headerFooter>
    </customSheetView>
  </customSheetViews>
  <mergeCells count="180">
    <mergeCell ref="E37:F38"/>
    <mergeCell ref="C86:D86"/>
    <mergeCell ref="E34:F34"/>
    <mergeCell ref="C77:D77"/>
    <mergeCell ref="E81:F81"/>
    <mergeCell ref="A1:E1"/>
    <mergeCell ref="C71:D71"/>
    <mergeCell ref="C69:D69"/>
    <mergeCell ref="E69:F69"/>
    <mergeCell ref="E67:F67"/>
    <mergeCell ref="C70:D70"/>
    <mergeCell ref="C62:D62"/>
    <mergeCell ref="C63:D63"/>
    <mergeCell ref="C64:D64"/>
    <mergeCell ref="C65:D65"/>
    <mergeCell ref="C68:D68"/>
    <mergeCell ref="E65:F65"/>
    <mergeCell ref="C66:D66"/>
    <mergeCell ref="E26:F26"/>
    <mergeCell ref="C26:D26"/>
    <mergeCell ref="C35:D36"/>
    <mergeCell ref="E35:F36"/>
    <mergeCell ref="A78:B87"/>
    <mergeCell ref="C34:D34"/>
    <mergeCell ref="C76:D76"/>
    <mergeCell ref="C78:D78"/>
    <mergeCell ref="C75:D75"/>
    <mergeCell ref="C56:D56"/>
    <mergeCell ref="C60:D60"/>
    <mergeCell ref="C72:D72"/>
    <mergeCell ref="C87:D87"/>
    <mergeCell ref="C89:D89"/>
    <mergeCell ref="C90:D90"/>
    <mergeCell ref="C74:D74"/>
    <mergeCell ref="C83:D83"/>
    <mergeCell ref="C67:D67"/>
    <mergeCell ref="C61:D61"/>
    <mergeCell ref="C80:D80"/>
    <mergeCell ref="C82:D82"/>
    <mergeCell ref="C81:D81"/>
    <mergeCell ref="C73:D73"/>
    <mergeCell ref="C79:D79"/>
    <mergeCell ref="C88:D88"/>
    <mergeCell ref="B3:D3"/>
    <mergeCell ref="A43:B46"/>
    <mergeCell ref="B4:D4"/>
    <mergeCell ref="A26:B26"/>
    <mergeCell ref="A39:B42"/>
    <mergeCell ref="A35:B36"/>
    <mergeCell ref="A37:B38"/>
    <mergeCell ref="C37:D38"/>
    <mergeCell ref="A65:B67"/>
    <mergeCell ref="A128:B128"/>
    <mergeCell ref="A53:B53"/>
    <mergeCell ref="A34:B34"/>
    <mergeCell ref="A47:B51"/>
    <mergeCell ref="A54:B57"/>
    <mergeCell ref="A106:B106"/>
    <mergeCell ref="A107:A108"/>
    <mergeCell ref="A126:B126"/>
    <mergeCell ref="B107:B108"/>
    <mergeCell ref="A127:B127"/>
    <mergeCell ref="A125:B125"/>
    <mergeCell ref="A58:B64"/>
    <mergeCell ref="A68:B70"/>
    <mergeCell ref="A71:B74"/>
    <mergeCell ref="A75:B77"/>
    <mergeCell ref="A88:B93"/>
    <mergeCell ref="A117:B124"/>
    <mergeCell ref="E77:F77"/>
    <mergeCell ref="E75:F75"/>
    <mergeCell ref="E90:F90"/>
    <mergeCell ref="E83:F83"/>
    <mergeCell ref="E84:F84"/>
    <mergeCell ref="E87:F87"/>
    <mergeCell ref="E89:F89"/>
    <mergeCell ref="E85:F85"/>
    <mergeCell ref="E78:F78"/>
    <mergeCell ref="E82:F82"/>
    <mergeCell ref="E80:F80"/>
    <mergeCell ref="E73:F73"/>
    <mergeCell ref="C128:D128"/>
    <mergeCell ref="E117:F117"/>
    <mergeCell ref="E118:F118"/>
    <mergeCell ref="E119:F119"/>
    <mergeCell ref="E120:F120"/>
    <mergeCell ref="E121:F121"/>
    <mergeCell ref="E122:F122"/>
    <mergeCell ref="E123:F123"/>
    <mergeCell ref="C123:D123"/>
    <mergeCell ref="C122:D122"/>
    <mergeCell ref="E125:F125"/>
    <mergeCell ref="E127:F127"/>
    <mergeCell ref="C126:D126"/>
    <mergeCell ref="E126:F126"/>
    <mergeCell ref="E128:F128"/>
    <mergeCell ref="E124:F124"/>
    <mergeCell ref="C124:D124"/>
    <mergeCell ref="C125:D125"/>
    <mergeCell ref="C127:D127"/>
    <mergeCell ref="C117:D117"/>
    <mergeCell ref="C104:D104"/>
    <mergeCell ref="C103:D103"/>
    <mergeCell ref="C93:D93"/>
    <mergeCell ref="C118:D118"/>
    <mergeCell ref="C119:D119"/>
    <mergeCell ref="A111:B116"/>
    <mergeCell ref="C121:D121"/>
    <mergeCell ref="C120:D120"/>
    <mergeCell ref="A94:B104"/>
    <mergeCell ref="C106:D106"/>
    <mergeCell ref="C107:C108"/>
    <mergeCell ref="D107:D108"/>
    <mergeCell ref="C98:D98"/>
    <mergeCell ref="C97:D97"/>
    <mergeCell ref="C95:D95"/>
    <mergeCell ref="C96:D96"/>
    <mergeCell ref="C111:D116"/>
    <mergeCell ref="C101:D101"/>
    <mergeCell ref="C102:D102"/>
    <mergeCell ref="C94:D94"/>
    <mergeCell ref="E115:F115"/>
    <mergeCell ref="E116:F116"/>
    <mergeCell ref="E111:F111"/>
    <mergeCell ref="E110:F110"/>
    <mergeCell ref="E106:F106"/>
    <mergeCell ref="E54:F54"/>
    <mergeCell ref="E62:F62"/>
    <mergeCell ref="E55:F55"/>
    <mergeCell ref="E56:F56"/>
    <mergeCell ref="E61:F61"/>
    <mergeCell ref="E74:F74"/>
    <mergeCell ref="E68:F68"/>
    <mergeCell ref="E70:F70"/>
    <mergeCell ref="E76:F76"/>
    <mergeCell ref="E71:F71"/>
    <mergeCell ref="E79:F79"/>
    <mergeCell ref="E72:F72"/>
    <mergeCell ref="E98:F98"/>
    <mergeCell ref="E96:F96"/>
    <mergeCell ref="E99:F99"/>
    <mergeCell ref="E100:F100"/>
    <mergeCell ref="E103:F103"/>
    <mergeCell ref="E101:F101"/>
    <mergeCell ref="E95:F95"/>
    <mergeCell ref="E53:F53"/>
    <mergeCell ref="E63:F63"/>
    <mergeCell ref="E58:F58"/>
    <mergeCell ref="C53:D53"/>
    <mergeCell ref="E66:F66"/>
    <mergeCell ref="E57:F57"/>
    <mergeCell ref="E64:F64"/>
    <mergeCell ref="E59:F59"/>
    <mergeCell ref="E60:F60"/>
    <mergeCell ref="C58:D58"/>
    <mergeCell ref="C55:D55"/>
    <mergeCell ref="C59:D59"/>
    <mergeCell ref="C54:D54"/>
    <mergeCell ref="C57:D57"/>
    <mergeCell ref="E91:F91"/>
    <mergeCell ref="E92:F92"/>
    <mergeCell ref="C84:D84"/>
    <mergeCell ref="C85:D85"/>
    <mergeCell ref="E113:F113"/>
    <mergeCell ref="E114:F114"/>
    <mergeCell ref="E102:F102"/>
    <mergeCell ref="E88:F88"/>
    <mergeCell ref="E93:F93"/>
    <mergeCell ref="E94:F94"/>
    <mergeCell ref="E112:F112"/>
    <mergeCell ref="E104:F104"/>
    <mergeCell ref="E97:F97"/>
    <mergeCell ref="E108:F108"/>
    <mergeCell ref="E107:F107"/>
    <mergeCell ref="E109:F109"/>
    <mergeCell ref="C99:D99"/>
    <mergeCell ref="C100:D100"/>
    <mergeCell ref="E86:F86"/>
    <mergeCell ref="C92:D92"/>
    <mergeCell ref="C91:D91"/>
  </mergeCells>
  <phoneticPr fontId="0" type="noConversion"/>
  <hyperlinks>
    <hyperlink ref="A1" location="Sheet1!A1" display="CLICK HERE FOR PRINTING INSTRUCTIONS" xr:uid="{00000000-0004-0000-0200-000000000000}"/>
    <hyperlink ref="A1:E1" location="'Printing Instructions'!A1" display="CLICK HERE FOR PRINTING INSTRUCTIONS " xr:uid="{00000000-0004-0000-0200-000001000000}"/>
  </hyperlinks>
  <pageMargins left="0.75" right="0.75" top="1" bottom="1" header="0.5" footer="0.5"/>
  <pageSetup scale="53" fitToHeight="0" orientation="portrait" r:id="rId3"/>
  <headerFooter alignWithMargins="0">
    <oddHeader>&amp;CSTANDARDIZED SCOPE OF SERVICES AND
WORK HOUR ESTIMATE FORMS
FOR CONSULTANT SERVICES</oddHeader>
    <oddFooter>&amp;LRev 05/2023&amp;R&amp;A</oddFooter>
  </headerFooter>
  <rowBreaks count="2" manualBreakCount="2">
    <brk id="51" max="5" man="1"/>
    <brk id="104" max="5"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40"/>
  <sheetViews>
    <sheetView view="pageBreakPreview" zoomScaleNormal="75" zoomScaleSheetLayoutView="100" workbookViewId="0">
      <selection activeCell="C23" sqref="C23:C28"/>
    </sheetView>
  </sheetViews>
  <sheetFormatPr defaultColWidth="9.109375" defaultRowHeight="13.8" x14ac:dyDescent="0.25"/>
  <cols>
    <col min="1" max="1" width="32.88671875" style="2" customWidth="1"/>
    <col min="2" max="2" width="86.5546875" style="2" customWidth="1"/>
    <col min="3" max="3" width="27.44140625" style="2" customWidth="1"/>
    <col min="4" max="4" width="6.44140625" style="2" customWidth="1"/>
    <col min="5" max="16384" width="9.109375" style="2"/>
  </cols>
  <sheetData>
    <row r="1" spans="1:5" ht="21" x14ac:dyDescent="0.4">
      <c r="A1" s="350" t="s">
        <v>26</v>
      </c>
      <c r="B1" s="350"/>
      <c r="C1" s="350"/>
      <c r="D1" s="350"/>
      <c r="E1" s="350"/>
    </row>
    <row r="2" spans="1:5" ht="14.4" thickBot="1" x14ac:dyDescent="0.3"/>
    <row r="3" spans="1:5" ht="18" x14ac:dyDescent="0.35">
      <c r="A3" s="149" t="str">
        <f>'Form1.1 Project Definition'!$A$3</f>
        <v>City/Town</v>
      </c>
      <c r="B3" s="203">
        <f>'Form1.1 Project Definition'!B3</f>
        <v>0</v>
      </c>
      <c r="C3" s="152" t="s">
        <v>113</v>
      </c>
    </row>
    <row r="4" spans="1:5" ht="18.75" customHeight="1" x14ac:dyDescent="0.35">
      <c r="A4" s="153" t="str">
        <f>'Form1.1 Project Definition'!A4</f>
        <v>Location:</v>
      </c>
      <c r="B4" s="204">
        <f>'Form1.1 Project Definition'!B4</f>
        <v>0</v>
      </c>
      <c r="C4" s="387"/>
    </row>
    <row r="5" spans="1:5" ht="18" x14ac:dyDescent="0.35">
      <c r="A5" s="153" t="str">
        <f>'Form1.1 Project Definition'!A5</f>
        <v>Bridge Number:</v>
      </c>
      <c r="B5" s="204">
        <f>'Form1.1 Project Definition'!$B$5</f>
        <v>0</v>
      </c>
      <c r="C5" s="387"/>
    </row>
    <row r="6" spans="1:5" ht="18" x14ac:dyDescent="0.35">
      <c r="A6" s="153" t="str">
        <f>'Form1.1 Project Definition'!A6</f>
        <v>MassDOT Section:</v>
      </c>
      <c r="B6" s="204">
        <f>'Form1.1 Project Definition'!$B$6</f>
        <v>0</v>
      </c>
      <c r="C6" s="388"/>
    </row>
    <row r="7" spans="1:5" ht="18.600000000000001" thickBot="1" x14ac:dyDescent="0.4">
      <c r="A7" s="150" t="str">
        <f>'Form1.1 Project Definition'!A7</f>
        <v>Consultant:</v>
      </c>
      <c r="B7" s="151">
        <f>'Form1.1 Project Definition'!$B$7</f>
        <v>0</v>
      </c>
      <c r="C7" s="389"/>
      <c r="D7" s="1"/>
      <c r="E7" s="1"/>
    </row>
    <row r="8" spans="1:5" ht="15" customHeight="1" x14ac:dyDescent="0.25">
      <c r="A8" s="392" t="s">
        <v>114</v>
      </c>
      <c r="B8" s="393" t="s">
        <v>115</v>
      </c>
      <c r="C8" s="390" t="s">
        <v>45</v>
      </c>
      <c r="D8" s="1"/>
      <c r="E8" s="1"/>
    </row>
    <row r="9" spans="1:5" ht="14.4" thickBot="1" x14ac:dyDescent="0.3">
      <c r="A9" s="359"/>
      <c r="B9" s="394"/>
      <c r="C9" s="391"/>
    </row>
    <row r="10" spans="1:5" ht="18" x14ac:dyDescent="0.35">
      <c r="A10" s="191" t="s">
        <v>116</v>
      </c>
      <c r="B10" s="119" t="s">
        <v>117</v>
      </c>
      <c r="C10" s="120"/>
    </row>
    <row r="11" spans="1:5" ht="18" x14ac:dyDescent="0.35">
      <c r="A11" s="121" t="s">
        <v>118</v>
      </c>
      <c r="B11" s="5" t="s">
        <v>119</v>
      </c>
      <c r="C11" s="122"/>
    </row>
    <row r="12" spans="1:5" ht="18" x14ac:dyDescent="0.35">
      <c r="A12" s="121" t="s">
        <v>120</v>
      </c>
      <c r="B12" s="5"/>
      <c r="C12" s="122"/>
    </row>
    <row r="13" spans="1:5" ht="21.6" thickBot="1" x14ac:dyDescent="0.45">
      <c r="A13" s="123" t="s">
        <v>121</v>
      </c>
      <c r="B13" s="124"/>
      <c r="C13" s="125"/>
      <c r="D13"/>
    </row>
    <row r="14" spans="1:5" ht="20.399999999999999" x14ac:dyDescent="0.35">
      <c r="A14" s="126"/>
      <c r="B14" s="119" t="s">
        <v>122</v>
      </c>
      <c r="C14" s="120"/>
    </row>
    <row r="15" spans="1:5" ht="18" x14ac:dyDescent="0.25">
      <c r="A15" s="384" t="s">
        <v>123</v>
      </c>
      <c r="B15" s="7" t="s">
        <v>124</v>
      </c>
      <c r="C15" s="360"/>
    </row>
    <row r="16" spans="1:5" ht="18.75" customHeight="1" x14ac:dyDescent="0.25">
      <c r="A16" s="385"/>
      <c r="B16" s="382" t="s">
        <v>125</v>
      </c>
      <c r="C16" s="361"/>
    </row>
    <row r="17" spans="1:3" ht="18.75" customHeight="1" x14ac:dyDescent="0.25">
      <c r="A17" s="386"/>
      <c r="B17" s="383"/>
      <c r="C17" s="379"/>
    </row>
    <row r="18" spans="1:3" ht="18" x14ac:dyDescent="0.25">
      <c r="A18" s="363" t="s">
        <v>126</v>
      </c>
      <c r="B18" s="7" t="s">
        <v>127</v>
      </c>
      <c r="C18" s="360"/>
    </row>
    <row r="19" spans="1:3" ht="36" x14ac:dyDescent="0.25">
      <c r="A19" s="376"/>
      <c r="B19" s="7" t="s">
        <v>128</v>
      </c>
      <c r="C19" s="361"/>
    </row>
    <row r="20" spans="1:3" ht="18" x14ac:dyDescent="0.35">
      <c r="A20" s="376"/>
      <c r="B20" s="8" t="s">
        <v>129</v>
      </c>
      <c r="C20" s="361"/>
    </row>
    <row r="21" spans="1:3" ht="36" x14ac:dyDescent="0.35">
      <c r="A21" s="376"/>
      <c r="B21" s="8" t="s">
        <v>130</v>
      </c>
      <c r="C21" s="361"/>
    </row>
    <row r="22" spans="1:3" ht="18" x14ac:dyDescent="0.35">
      <c r="A22" s="378"/>
      <c r="B22" s="8" t="s">
        <v>131</v>
      </c>
      <c r="C22" s="379"/>
    </row>
    <row r="23" spans="1:3" ht="18" x14ac:dyDescent="0.35">
      <c r="A23" s="363" t="s">
        <v>132</v>
      </c>
      <c r="B23" s="8" t="s">
        <v>133</v>
      </c>
      <c r="C23" s="360"/>
    </row>
    <row r="24" spans="1:3" ht="18" x14ac:dyDescent="0.25">
      <c r="A24" s="380"/>
      <c r="B24" s="10" t="s">
        <v>134</v>
      </c>
      <c r="C24" s="361"/>
    </row>
    <row r="25" spans="1:3" ht="18" x14ac:dyDescent="0.25">
      <c r="A25" s="380"/>
      <c r="B25" s="10" t="s">
        <v>135</v>
      </c>
      <c r="C25" s="361"/>
    </row>
    <row r="26" spans="1:3" ht="36" x14ac:dyDescent="0.25">
      <c r="A26" s="380"/>
      <c r="B26" s="10" t="s">
        <v>136</v>
      </c>
      <c r="C26" s="361"/>
    </row>
    <row r="27" spans="1:3" ht="39.75" customHeight="1" x14ac:dyDescent="0.25">
      <c r="A27" s="381"/>
      <c r="B27" s="10" t="s">
        <v>137</v>
      </c>
      <c r="C27" s="361"/>
    </row>
    <row r="28" spans="1:3" ht="39.75" customHeight="1" x14ac:dyDescent="0.25">
      <c r="A28" s="380"/>
      <c r="B28" s="250" t="s">
        <v>138</v>
      </c>
      <c r="C28" s="361"/>
    </row>
    <row r="29" spans="1:3" ht="18" x14ac:dyDescent="0.25">
      <c r="A29" s="357" t="s">
        <v>139</v>
      </c>
      <c r="B29" s="10" t="s">
        <v>133</v>
      </c>
      <c r="C29" s="360"/>
    </row>
    <row r="30" spans="1:3" ht="18" x14ac:dyDescent="0.25">
      <c r="A30" s="358"/>
      <c r="B30" s="187" t="s">
        <v>140</v>
      </c>
      <c r="C30" s="361"/>
    </row>
    <row r="31" spans="1:3" ht="72" x14ac:dyDescent="0.25">
      <c r="A31" s="358"/>
      <c r="B31" s="187" t="s">
        <v>141</v>
      </c>
      <c r="C31" s="361"/>
    </row>
    <row r="32" spans="1:3" ht="25.5" customHeight="1" x14ac:dyDescent="0.25">
      <c r="A32" s="358"/>
      <c r="B32" s="187" t="s">
        <v>142</v>
      </c>
      <c r="C32" s="361"/>
    </row>
    <row r="33" spans="1:3" ht="36" x14ac:dyDescent="0.25">
      <c r="A33" s="358"/>
      <c r="B33" s="187" t="s">
        <v>143</v>
      </c>
      <c r="C33" s="361"/>
    </row>
    <row r="34" spans="1:3" ht="18" x14ac:dyDescent="0.25">
      <c r="A34" s="358"/>
      <c r="B34" s="187" t="s">
        <v>144</v>
      </c>
      <c r="C34" s="361"/>
    </row>
    <row r="35" spans="1:3" ht="99" customHeight="1" x14ac:dyDescent="0.25">
      <c r="A35" s="358"/>
      <c r="B35" s="187" t="s">
        <v>145</v>
      </c>
      <c r="C35" s="361"/>
    </row>
    <row r="36" spans="1:3" ht="54" x14ac:dyDescent="0.25">
      <c r="A36" s="358"/>
      <c r="B36" s="187" t="s">
        <v>146</v>
      </c>
      <c r="C36" s="361"/>
    </row>
    <row r="37" spans="1:3" ht="36" x14ac:dyDescent="0.25">
      <c r="A37" s="358"/>
      <c r="B37" s="187" t="s">
        <v>147</v>
      </c>
      <c r="C37" s="361"/>
    </row>
    <row r="38" spans="1:3" ht="54" x14ac:dyDescent="0.25">
      <c r="A38" s="358"/>
      <c r="B38" s="182" t="s">
        <v>148</v>
      </c>
      <c r="C38" s="361"/>
    </row>
    <row r="39" spans="1:3" ht="72.599999999999994" thickBot="1" x14ac:dyDescent="0.3">
      <c r="A39" s="359"/>
      <c r="B39" s="127" t="s">
        <v>149</v>
      </c>
      <c r="C39" s="362"/>
    </row>
    <row r="40" spans="1:3" ht="18" x14ac:dyDescent="0.35">
      <c r="A40" s="371" t="s">
        <v>150</v>
      </c>
      <c r="B40" s="128" t="s">
        <v>151</v>
      </c>
      <c r="C40" s="120"/>
    </row>
    <row r="41" spans="1:3" ht="36" x14ac:dyDescent="0.25">
      <c r="A41" s="372"/>
      <c r="B41" s="9" t="s">
        <v>152</v>
      </c>
      <c r="C41" s="129"/>
    </row>
    <row r="42" spans="1:3" ht="17.399999999999999" x14ac:dyDescent="0.3">
      <c r="A42" s="372"/>
      <c r="B42" s="6" t="s">
        <v>117</v>
      </c>
      <c r="C42" s="130"/>
    </row>
    <row r="43" spans="1:3" ht="54.6" thickBot="1" x14ac:dyDescent="0.3">
      <c r="A43" s="373"/>
      <c r="B43" s="127" t="s">
        <v>153</v>
      </c>
      <c r="C43" s="131"/>
    </row>
    <row r="44" spans="1:3" ht="17.399999999999999" x14ac:dyDescent="0.3">
      <c r="A44" s="132"/>
      <c r="B44" s="128" t="s">
        <v>154</v>
      </c>
      <c r="C44" s="133"/>
    </row>
    <row r="45" spans="1:3" ht="120" customHeight="1" x14ac:dyDescent="0.25">
      <c r="A45" s="205" t="s">
        <v>155</v>
      </c>
      <c r="B45" s="9" t="s">
        <v>156</v>
      </c>
      <c r="C45" s="206"/>
    </row>
    <row r="46" spans="1:3" ht="114" customHeight="1" thickBot="1" x14ac:dyDescent="0.3">
      <c r="A46" s="188" t="s">
        <v>157</v>
      </c>
      <c r="B46" s="182" t="s">
        <v>158</v>
      </c>
      <c r="C46" s="183"/>
    </row>
    <row r="47" spans="1:3" ht="17.399999999999999" x14ac:dyDescent="0.3">
      <c r="A47" s="132"/>
      <c r="B47" s="119" t="s">
        <v>117</v>
      </c>
      <c r="C47" s="133"/>
    </row>
    <row r="48" spans="1:3" ht="72.599999999999994" thickBot="1" x14ac:dyDescent="0.3">
      <c r="A48" s="189" t="s">
        <v>159</v>
      </c>
      <c r="B48" s="135" t="s">
        <v>160</v>
      </c>
      <c r="C48" s="134"/>
    </row>
    <row r="49" spans="1:3" ht="18" x14ac:dyDescent="0.3">
      <c r="A49" s="145"/>
      <c r="B49" s="119" t="s">
        <v>161</v>
      </c>
      <c r="C49" s="146"/>
    </row>
    <row r="50" spans="1:3" ht="54.6" thickBot="1" x14ac:dyDescent="0.4">
      <c r="A50" s="123" t="s">
        <v>162</v>
      </c>
      <c r="B50" s="147" t="s">
        <v>163</v>
      </c>
      <c r="C50" s="134"/>
    </row>
    <row r="51" spans="1:3" ht="18" x14ac:dyDescent="0.3">
      <c r="A51" s="136"/>
      <c r="B51" s="137" t="s">
        <v>164</v>
      </c>
      <c r="C51" s="138"/>
    </row>
    <row r="52" spans="1:3" ht="18" x14ac:dyDescent="0.35">
      <c r="A52" s="364" t="s">
        <v>165</v>
      </c>
      <c r="B52" s="15" t="s">
        <v>166</v>
      </c>
      <c r="C52" s="360"/>
    </row>
    <row r="53" spans="1:3" ht="18" x14ac:dyDescent="0.35">
      <c r="A53" s="364"/>
      <c r="B53" s="15" t="s">
        <v>167</v>
      </c>
      <c r="C53" s="361"/>
    </row>
    <row r="54" spans="1:3" ht="18" x14ac:dyDescent="0.35">
      <c r="A54" s="364"/>
      <c r="B54" s="15" t="s">
        <v>168</v>
      </c>
      <c r="C54" s="361"/>
    </row>
    <row r="55" spans="1:3" ht="18" x14ac:dyDescent="0.35">
      <c r="A55" s="364"/>
      <c r="B55" s="15" t="s">
        <v>169</v>
      </c>
      <c r="C55" s="361"/>
    </row>
    <row r="56" spans="1:3" ht="18" x14ac:dyDescent="0.35">
      <c r="A56" s="364"/>
      <c r="B56" s="15" t="s">
        <v>170</v>
      </c>
      <c r="C56" s="361"/>
    </row>
    <row r="57" spans="1:3" ht="18" x14ac:dyDescent="0.35">
      <c r="A57" s="364"/>
      <c r="B57" s="15" t="s">
        <v>171</v>
      </c>
      <c r="C57" s="361"/>
    </row>
    <row r="58" spans="1:3" ht="18" x14ac:dyDescent="0.35">
      <c r="A58" s="364"/>
      <c r="B58" s="15" t="s">
        <v>172</v>
      </c>
      <c r="C58" s="361"/>
    </row>
    <row r="59" spans="1:3" ht="18.75" customHeight="1" thickBot="1" x14ac:dyDescent="0.4">
      <c r="A59" s="374"/>
      <c r="B59" s="16" t="s">
        <v>173</v>
      </c>
      <c r="C59" s="375"/>
    </row>
    <row r="60" spans="1:3" ht="18.75" customHeight="1" x14ac:dyDescent="0.3">
      <c r="A60" s="249"/>
      <c r="B60" s="137" t="s">
        <v>174</v>
      </c>
      <c r="C60" s="248"/>
    </row>
    <row r="61" spans="1:3" ht="18" x14ac:dyDescent="0.35">
      <c r="A61" s="364" t="s">
        <v>175</v>
      </c>
      <c r="B61" s="14" t="s">
        <v>176</v>
      </c>
      <c r="C61" s="361"/>
    </row>
    <row r="62" spans="1:3" ht="36" x14ac:dyDescent="0.25">
      <c r="A62" s="376"/>
      <c r="B62" s="10" t="s">
        <v>177</v>
      </c>
      <c r="C62" s="366"/>
    </row>
    <row r="63" spans="1:3" ht="54" x14ac:dyDescent="0.25">
      <c r="A63" s="376"/>
      <c r="B63" s="10" t="s">
        <v>178</v>
      </c>
      <c r="C63" s="366"/>
    </row>
    <row r="64" spans="1:3" ht="18" x14ac:dyDescent="0.35">
      <c r="A64" s="376"/>
      <c r="B64" s="8" t="s">
        <v>179</v>
      </c>
      <c r="C64" s="366"/>
    </row>
    <row r="65" spans="1:6" ht="18" customHeight="1" x14ac:dyDescent="0.35">
      <c r="A65" s="376"/>
      <c r="B65" s="8" t="s">
        <v>180</v>
      </c>
      <c r="C65" s="366"/>
    </row>
    <row r="66" spans="1:6" ht="18" x14ac:dyDescent="0.35">
      <c r="A66" s="376"/>
      <c r="B66" s="8" t="s">
        <v>181</v>
      </c>
      <c r="C66" s="366"/>
    </row>
    <row r="67" spans="1:6" ht="18.75" customHeight="1" x14ac:dyDescent="0.35">
      <c r="A67" s="376"/>
      <c r="B67" s="8" t="s">
        <v>182</v>
      </c>
      <c r="C67" s="366"/>
    </row>
    <row r="68" spans="1:6" ht="18" x14ac:dyDescent="0.35">
      <c r="A68" s="376"/>
      <c r="B68" s="8" t="s">
        <v>183</v>
      </c>
      <c r="C68" s="366"/>
    </row>
    <row r="69" spans="1:6" ht="18" x14ac:dyDescent="0.35">
      <c r="A69" s="376"/>
      <c r="B69" s="8" t="s">
        <v>184</v>
      </c>
      <c r="C69" s="366"/>
      <c r="F69" s="2" t="s">
        <v>185</v>
      </c>
    </row>
    <row r="70" spans="1:6" ht="42.75" customHeight="1" x14ac:dyDescent="0.25">
      <c r="A70" s="376"/>
      <c r="B70" s="10" t="s">
        <v>186</v>
      </c>
      <c r="C70" s="366"/>
    </row>
    <row r="71" spans="1:6" ht="18.75" customHeight="1" x14ac:dyDescent="0.25">
      <c r="A71" s="376"/>
      <c r="B71" s="9" t="s">
        <v>187</v>
      </c>
      <c r="C71" s="366"/>
    </row>
    <row r="72" spans="1:6" ht="95.25" customHeight="1" thickBot="1" x14ac:dyDescent="0.4">
      <c r="A72" s="377"/>
      <c r="B72" s="190" t="s">
        <v>188</v>
      </c>
      <c r="C72" s="370"/>
      <c r="F72" s="2" t="s">
        <v>185</v>
      </c>
    </row>
    <row r="73" spans="1:6" ht="17.399999999999999" x14ac:dyDescent="0.3">
      <c r="A73" s="139"/>
      <c r="B73" s="128" t="s">
        <v>189</v>
      </c>
      <c r="C73" s="133"/>
    </row>
    <row r="74" spans="1:6" ht="54" x14ac:dyDescent="0.25">
      <c r="A74" s="140" t="s">
        <v>190</v>
      </c>
      <c r="B74" s="10" t="s">
        <v>191</v>
      </c>
      <c r="C74" s="141"/>
    </row>
    <row r="75" spans="1:6" ht="54.6" thickBot="1" x14ac:dyDescent="0.3">
      <c r="A75" s="123" t="s">
        <v>192</v>
      </c>
      <c r="B75" s="127" t="s">
        <v>193</v>
      </c>
      <c r="C75" s="142"/>
    </row>
    <row r="76" spans="1:6" ht="18" x14ac:dyDescent="0.3">
      <c r="A76" s="139"/>
      <c r="B76" s="119" t="s">
        <v>194</v>
      </c>
      <c r="C76" s="146"/>
    </row>
    <row r="77" spans="1:6" ht="72.599999999999994" thickBot="1" x14ac:dyDescent="0.4">
      <c r="A77" s="148" t="s">
        <v>195</v>
      </c>
      <c r="B77" s="147" t="s">
        <v>196</v>
      </c>
      <c r="C77" s="134"/>
    </row>
    <row r="78" spans="1:6" ht="18" x14ac:dyDescent="0.3">
      <c r="A78" s="139"/>
      <c r="B78" s="128" t="s">
        <v>197</v>
      </c>
      <c r="C78" s="146"/>
    </row>
    <row r="79" spans="1:6" ht="90.6" thickBot="1" x14ac:dyDescent="0.4">
      <c r="A79" s="148" t="s">
        <v>198</v>
      </c>
      <c r="B79" s="147" t="s">
        <v>199</v>
      </c>
      <c r="C79" s="134"/>
    </row>
    <row r="80" spans="1:6" ht="21" x14ac:dyDescent="0.25">
      <c r="A80" s="143" t="s">
        <v>200</v>
      </c>
      <c r="B80" s="207" t="s">
        <v>201</v>
      </c>
      <c r="C80" s="144"/>
    </row>
    <row r="81" spans="1:3" ht="37.5" customHeight="1" thickBot="1" x14ac:dyDescent="0.4">
      <c r="A81" s="148" t="s">
        <v>202</v>
      </c>
      <c r="B81" s="236" t="s">
        <v>203</v>
      </c>
      <c r="C81" s="237"/>
    </row>
    <row r="82" spans="1:3" ht="18" x14ac:dyDescent="0.3">
      <c r="A82" s="145"/>
      <c r="B82" s="128" t="s">
        <v>204</v>
      </c>
      <c r="C82" s="146"/>
    </row>
    <row r="83" spans="1:3" ht="36" x14ac:dyDescent="0.35">
      <c r="A83" s="363" t="s">
        <v>205</v>
      </c>
      <c r="B83" s="8" t="s">
        <v>206</v>
      </c>
      <c r="C83" s="360"/>
    </row>
    <row r="84" spans="1:3" ht="18" x14ac:dyDescent="0.35">
      <c r="A84" s="364"/>
      <c r="B84" s="8" t="s">
        <v>207</v>
      </c>
      <c r="C84" s="366"/>
    </row>
    <row r="85" spans="1:3" ht="18" x14ac:dyDescent="0.35">
      <c r="A85" s="364"/>
      <c r="B85" s="8" t="s">
        <v>208</v>
      </c>
      <c r="C85" s="366"/>
    </row>
    <row r="86" spans="1:3" ht="18" x14ac:dyDescent="0.35">
      <c r="A86" s="364"/>
      <c r="B86" s="8" t="s">
        <v>209</v>
      </c>
      <c r="C86" s="366"/>
    </row>
    <row r="87" spans="1:3" ht="18" x14ac:dyDescent="0.35">
      <c r="A87" s="364"/>
      <c r="B87" s="8" t="s">
        <v>210</v>
      </c>
      <c r="C87" s="366"/>
    </row>
    <row r="88" spans="1:3" ht="18" x14ac:dyDescent="0.35">
      <c r="A88" s="365"/>
      <c r="B88" s="8" t="s">
        <v>211</v>
      </c>
      <c r="C88" s="367"/>
    </row>
    <row r="89" spans="1:3" ht="54" x14ac:dyDescent="0.35">
      <c r="A89" s="184" t="s">
        <v>212</v>
      </c>
      <c r="B89" s="185" t="s">
        <v>213</v>
      </c>
      <c r="C89" s="186"/>
    </row>
    <row r="90" spans="1:3" ht="36" x14ac:dyDescent="0.25">
      <c r="A90" s="368" t="s">
        <v>214</v>
      </c>
      <c r="B90" s="10" t="s">
        <v>215</v>
      </c>
      <c r="C90" s="360"/>
    </row>
    <row r="91" spans="1:3" ht="18" x14ac:dyDescent="0.25">
      <c r="A91" s="369"/>
      <c r="B91" s="182" t="s">
        <v>216</v>
      </c>
      <c r="C91" s="361"/>
    </row>
    <row r="92" spans="1:3" ht="19.2" customHeight="1" x14ac:dyDescent="0.25">
      <c r="A92" s="357" t="s">
        <v>217</v>
      </c>
      <c r="B92" s="10" t="s">
        <v>218</v>
      </c>
      <c r="C92" s="360"/>
    </row>
    <row r="93" spans="1:3" ht="18" x14ac:dyDescent="0.25">
      <c r="A93" s="358"/>
      <c r="B93" s="10" t="s">
        <v>219</v>
      </c>
      <c r="C93" s="361"/>
    </row>
    <row r="94" spans="1:3" ht="162" x14ac:dyDescent="0.25">
      <c r="A94" s="358"/>
      <c r="B94" s="10" t="s">
        <v>220</v>
      </c>
      <c r="C94" s="361"/>
    </row>
    <row r="95" spans="1:3" ht="55.2" customHeight="1" thickBot="1" x14ac:dyDescent="0.3">
      <c r="A95" s="359"/>
      <c r="B95" s="127" t="s">
        <v>221</v>
      </c>
      <c r="C95" s="362"/>
    </row>
    <row r="96" spans="1:3" ht="14.4" customHeight="1" x14ac:dyDescent="0.25">
      <c r="A96"/>
    </row>
    <row r="105" spans="1:2" x14ac:dyDescent="0.25">
      <c r="A105" s="4"/>
      <c r="B105" s="3"/>
    </row>
    <row r="106" spans="1:2" x14ac:dyDescent="0.25">
      <c r="A106" s="4"/>
    </row>
    <row r="109" spans="1:2" x14ac:dyDescent="0.25">
      <c r="A109" s="4"/>
      <c r="B109" s="3"/>
    </row>
    <row r="110" spans="1:2" x14ac:dyDescent="0.25">
      <c r="A110" s="4"/>
    </row>
    <row r="126" spans="1:2" x14ac:dyDescent="0.25">
      <c r="A126" s="4"/>
      <c r="B126" s="3"/>
    </row>
    <row r="127" spans="1:2" x14ac:dyDescent="0.25">
      <c r="A127" s="4"/>
      <c r="B127" s="3"/>
    </row>
    <row r="128" spans="1:2" x14ac:dyDescent="0.25">
      <c r="A128" s="4"/>
      <c r="B128" s="3"/>
    </row>
    <row r="129" spans="1:2" x14ac:dyDescent="0.25">
      <c r="A129" s="4"/>
    </row>
    <row r="137" spans="1:2" x14ac:dyDescent="0.25">
      <c r="B137" s="3"/>
    </row>
    <row r="140" spans="1:2" x14ac:dyDescent="0.25">
      <c r="B140" s="3"/>
    </row>
  </sheetData>
  <customSheetViews>
    <customSheetView guid="{E0554C7E-0007-4AA2-B865-AA3CD924228B}" scale="80" showPageBreaks="1" printArea="1" view="pageBreakPreview" showRuler="0">
      <selection activeCell="A13" sqref="A13:I14"/>
      <rowBreaks count="2" manualBreakCount="2">
        <brk id="43" max="2" man="1"/>
        <brk id="74" max="2" man="1"/>
      </rowBreaks>
      <pageMargins left="0" right="0" top="0" bottom="0" header="0" footer="0"/>
      <printOptions horizontalCentered="1" gridLines="1"/>
      <pageSetup scale="50" fitToHeight="3" orientation="portrait" r:id="rId1"/>
      <headerFooter alignWithMargins="0">
        <oddHeader>&amp;C&amp;"Times New Roman,Bold"&amp;16MassDOT - HIGHWAY DIVISION
SCOPING WORKBOOK &amp;A</oddHeader>
        <oddFooter>&amp;L&amp;"Times New Roman,Bold"&amp;11SCOPING WORKBOOK
Rev. 7/2010
&amp;C&amp;"Times New Roman,Regular"&amp;12&amp;P of 13</oddFooter>
      </headerFooter>
    </customSheetView>
    <customSheetView guid="{B4B4FED4-FE06-43B2-A220-B3906189C13F}" scale="80" showPageBreaks="1" printArea="1" view="pageBreakPreview" showRuler="0">
      <selection activeCell="B19" sqref="B19"/>
      <rowBreaks count="2" manualBreakCount="2">
        <brk id="43" max="2" man="1"/>
        <brk id="74" max="2" man="1"/>
      </rowBreaks>
      <pageMargins left="0" right="0" top="0" bottom="0" header="0" footer="0"/>
      <printOptions horizontalCentered="1" gridLines="1"/>
      <pageSetup scale="50" fitToHeight="3" orientation="portrait" r:id="rId2"/>
      <headerFooter alignWithMargins="0">
        <oddHeader>&amp;C&amp;"Times New Roman,Bold"&amp;16MassDOT - HIGHWAY DIVISION
SCOPING WORKBOOK &amp;A</oddHeader>
        <oddFooter>&amp;L&amp;"Times New Roman,Bold"&amp;11SCOPING WORKBOOK
Rev. 7/2010
&amp;C&amp;"Times New Roman,Regular"&amp;12&amp;P of 13</oddFooter>
      </headerFooter>
    </customSheetView>
  </customSheetViews>
  <mergeCells count="26">
    <mergeCell ref="A1:E1"/>
    <mergeCell ref="C4:C5"/>
    <mergeCell ref="C6:C7"/>
    <mergeCell ref="C8:C9"/>
    <mergeCell ref="A8:A9"/>
    <mergeCell ref="B8:B9"/>
    <mergeCell ref="A18:A22"/>
    <mergeCell ref="C23:C28"/>
    <mergeCell ref="C18:C22"/>
    <mergeCell ref="C15:C17"/>
    <mergeCell ref="A23:A28"/>
    <mergeCell ref="B16:B17"/>
    <mergeCell ref="A15:A17"/>
    <mergeCell ref="C61:C72"/>
    <mergeCell ref="A29:A39"/>
    <mergeCell ref="C29:C39"/>
    <mergeCell ref="A40:A43"/>
    <mergeCell ref="A52:A59"/>
    <mergeCell ref="C52:C59"/>
    <mergeCell ref="A61:A72"/>
    <mergeCell ref="A92:A95"/>
    <mergeCell ref="C92:C95"/>
    <mergeCell ref="A83:A88"/>
    <mergeCell ref="C83:C88"/>
    <mergeCell ref="A90:A91"/>
    <mergeCell ref="C90:C91"/>
  </mergeCells>
  <phoneticPr fontId="0" type="noConversion"/>
  <hyperlinks>
    <hyperlink ref="A1" location="Sheet1!A1" display="CLICK HERE FOR PRINTING INSTRUCTIONS" xr:uid="{00000000-0004-0000-0300-000000000000}"/>
    <hyperlink ref="A1:E1" location="'Printing Instructions'!A1" display="CLICK HERE FOR PRINTING INSTRUCTIONS " xr:uid="{00000000-0004-0000-0300-000001000000}"/>
  </hyperlinks>
  <pageMargins left="0.75" right="0.75" top="1" bottom="1" header="0.5" footer="0.5"/>
  <pageSetup scale="62" fitToHeight="0" orientation="portrait" r:id="rId3"/>
  <headerFooter alignWithMargins="0">
    <oddHeader>&amp;CSTANDARDIZED SCOPE OF SERVICES AND
WORK HOUR ESTIMATE FORMS
FOR CONSULTANT SERVICES</oddHeader>
    <oddFooter>&amp;LRev 05/2023&amp;R&amp;A</oddFooter>
  </headerFooter>
  <rowBreaks count="3" manualBreakCount="3">
    <brk id="39" max="2" man="1"/>
    <brk id="59" max="2" man="1"/>
    <brk id="81"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21"/>
  <sheetViews>
    <sheetView showZeros="0" tabSelected="1" zoomScale="85" zoomScaleNormal="85" zoomScaleSheetLayoutView="100" workbookViewId="0"/>
  </sheetViews>
  <sheetFormatPr defaultColWidth="9.109375" defaultRowHeight="15.9" customHeight="1" x14ac:dyDescent="0.25"/>
  <cols>
    <col min="1" max="1" width="9.109375" style="11"/>
    <col min="2" max="2" width="5" style="11" customWidth="1"/>
    <col min="3" max="3" width="11.6640625" style="11" customWidth="1"/>
    <col min="4" max="4" width="37" style="11" customWidth="1"/>
    <col min="5" max="5" width="24" style="11" customWidth="1"/>
    <col min="6" max="11" width="9.6640625" style="11" customWidth="1"/>
    <col min="12" max="12" width="15" style="11" customWidth="1"/>
    <col min="13" max="13" width="34.6640625" style="11" bestFit="1" customWidth="1"/>
    <col min="14" max="16384" width="9.109375" style="11"/>
  </cols>
  <sheetData>
    <row r="1" spans="1:13" ht="27.75" customHeight="1" x14ac:dyDescent="0.4">
      <c r="B1" s="350" t="s">
        <v>26</v>
      </c>
      <c r="C1" s="350"/>
      <c r="D1" s="350"/>
      <c r="E1" s="350"/>
      <c r="F1" s="350"/>
    </row>
    <row r="2" spans="1:13" ht="15.9" customHeight="1" thickBot="1" x14ac:dyDescent="0.3"/>
    <row r="3" spans="1:13" ht="18" customHeight="1" x14ac:dyDescent="0.25">
      <c r="B3" s="445" t="str">
        <f>'Form1.1 Project Definition'!$A$3</f>
        <v>City/Town</v>
      </c>
      <c r="C3" s="441"/>
      <c r="D3" s="428">
        <f>'Form 1.2 Environmental Scope'!$B$3</f>
        <v>0</v>
      </c>
      <c r="E3" s="428"/>
      <c r="F3" s="428"/>
      <c r="G3" s="428"/>
      <c r="H3" s="441" t="s">
        <v>28</v>
      </c>
      <c r="I3" s="441"/>
      <c r="J3" s="428">
        <f>'Form1.1 Project Definition'!F3</f>
        <v>0</v>
      </c>
      <c r="K3" s="428"/>
      <c r="L3" s="429"/>
    </row>
    <row r="4" spans="1:13" ht="18" customHeight="1" x14ac:dyDescent="0.25">
      <c r="B4" s="433" t="str">
        <f>'Form1.1 Project Definition'!A4</f>
        <v>Location:</v>
      </c>
      <c r="C4" s="432"/>
      <c r="D4" s="430">
        <f>'Form1.1 Project Definition'!$B$4</f>
        <v>0</v>
      </c>
      <c r="E4" s="430"/>
      <c r="F4" s="430"/>
      <c r="G4" s="430"/>
      <c r="H4" s="432" t="s">
        <v>30</v>
      </c>
      <c r="I4" s="432"/>
      <c r="J4" s="430">
        <f>'Form1.1 Project Definition'!$F$4</f>
        <v>0</v>
      </c>
      <c r="K4" s="430"/>
      <c r="L4" s="431"/>
    </row>
    <row r="5" spans="1:13" ht="18" customHeight="1" thickBot="1" x14ac:dyDescent="0.3">
      <c r="B5" s="444" t="str">
        <f>'Form1.1 Project Definition'!A5</f>
        <v>Bridge Number:</v>
      </c>
      <c r="C5" s="442"/>
      <c r="D5" s="443">
        <f>'Form1.1 Project Definition'!$B$5</f>
        <v>0</v>
      </c>
      <c r="E5" s="443"/>
      <c r="F5" s="258"/>
      <c r="G5" s="258"/>
      <c r="H5" s="442" t="s">
        <v>33</v>
      </c>
      <c r="I5" s="442"/>
      <c r="J5" s="443">
        <f>'Form1.1 Project Definition'!$F$5</f>
        <v>0</v>
      </c>
      <c r="K5" s="443"/>
      <c r="L5" s="448"/>
    </row>
    <row r="6" spans="1:13" ht="18" customHeight="1" thickTop="1" x14ac:dyDescent="0.25">
      <c r="B6" s="264"/>
      <c r="C6" s="268"/>
      <c r="D6" s="267"/>
      <c r="E6" s="267"/>
      <c r="F6" s="267"/>
      <c r="G6" s="267"/>
      <c r="H6" s="268"/>
      <c r="I6" s="268"/>
      <c r="J6" s="267"/>
      <c r="K6" s="267"/>
      <c r="L6" s="263"/>
    </row>
    <row r="7" spans="1:13" ht="18" customHeight="1" x14ac:dyDescent="0.25">
      <c r="B7" s="414" t="s">
        <v>222</v>
      </c>
      <c r="C7" s="430"/>
      <c r="D7" s="430"/>
      <c r="E7" s="430"/>
      <c r="F7" s="430"/>
      <c r="G7" s="430"/>
      <c r="H7" s="430"/>
      <c r="I7" s="430"/>
      <c r="J7" s="430"/>
      <c r="K7" s="430"/>
      <c r="L7" s="431"/>
    </row>
    <row r="8" spans="1:13" ht="18" customHeight="1" x14ac:dyDescent="0.25">
      <c r="B8" s="406" t="s">
        <v>223</v>
      </c>
      <c r="C8" s="446"/>
      <c r="D8" s="446"/>
      <c r="E8" s="446"/>
      <c r="F8" s="446"/>
      <c r="G8" s="446"/>
      <c r="H8" s="446"/>
      <c r="I8" s="446"/>
      <c r="J8" s="446"/>
      <c r="K8" s="446"/>
      <c r="L8" s="447"/>
    </row>
    <row r="9" spans="1:13" ht="18" customHeight="1" x14ac:dyDescent="0.25">
      <c r="A9" s="241"/>
      <c r="B9" s="212" t="s">
        <v>200</v>
      </c>
      <c r="C9" s="440"/>
      <c r="D9" s="417"/>
      <c r="E9" s="418"/>
      <c r="F9" s="40" t="s">
        <v>224</v>
      </c>
      <c r="G9" s="41" t="s">
        <v>225</v>
      </c>
      <c r="H9" s="41" t="s">
        <v>226</v>
      </c>
      <c r="I9" s="41" t="s">
        <v>227</v>
      </c>
      <c r="J9" s="41" t="s">
        <v>228</v>
      </c>
      <c r="K9" s="42" t="s">
        <v>229</v>
      </c>
      <c r="L9" s="213" t="s">
        <v>230</v>
      </c>
    </row>
    <row r="10" spans="1:13" ht="18" customHeight="1" x14ac:dyDescent="0.25">
      <c r="A10" s="240"/>
      <c r="B10" s="226">
        <v>101</v>
      </c>
      <c r="C10" s="401" t="s">
        <v>231</v>
      </c>
      <c r="D10" s="422"/>
      <c r="E10" s="424"/>
      <c r="F10" s="44"/>
      <c r="G10" s="44"/>
      <c r="H10" s="44"/>
      <c r="I10" s="44"/>
      <c r="J10" s="44"/>
      <c r="K10" s="45"/>
      <c r="L10" s="215">
        <f>SUM(F10:K10)</f>
        <v>0</v>
      </c>
      <c r="M10" s="242"/>
    </row>
    <row r="11" spans="1:13" ht="18" customHeight="1" x14ac:dyDescent="0.25">
      <c r="A11" s="240"/>
      <c r="B11" s="216">
        <v>102</v>
      </c>
      <c r="C11" s="398" t="s">
        <v>448</v>
      </c>
      <c r="D11" s="410"/>
      <c r="E11" s="400"/>
      <c r="F11" s="47"/>
      <c r="G11" s="47">
        <v>0</v>
      </c>
      <c r="H11" s="47">
        <v>0</v>
      </c>
      <c r="I11" s="47">
        <v>0</v>
      </c>
      <c r="J11" s="47">
        <v>0</v>
      </c>
      <c r="K11" s="48">
        <v>0</v>
      </c>
      <c r="L11" s="269">
        <f>SUM(F11:K11)</f>
        <v>0</v>
      </c>
    </row>
    <row r="12" spans="1:13" ht="18" customHeight="1" x14ac:dyDescent="0.25">
      <c r="A12" s="240"/>
      <c r="B12" s="216">
        <v>103</v>
      </c>
      <c r="C12" s="398" t="s">
        <v>446</v>
      </c>
      <c r="D12" s="410"/>
      <c r="E12" s="400"/>
      <c r="F12" s="47"/>
      <c r="G12" s="47"/>
      <c r="H12" s="47"/>
      <c r="I12" s="47"/>
      <c r="J12" s="47"/>
      <c r="K12" s="48"/>
      <c r="L12" s="215">
        <f t="shared" ref="L12:L22" si="0">SUM(F12:K12)</f>
        <v>0</v>
      </c>
    </row>
    <row r="13" spans="1:13" ht="18" customHeight="1" x14ac:dyDescent="0.25">
      <c r="A13" s="240"/>
      <c r="B13" s="216">
        <v>104</v>
      </c>
      <c r="C13" s="398" t="s">
        <v>447</v>
      </c>
      <c r="D13" s="399"/>
      <c r="E13" s="420"/>
      <c r="F13" s="47"/>
      <c r="G13" s="47"/>
      <c r="H13" s="47"/>
      <c r="I13" s="47"/>
      <c r="J13" s="47"/>
      <c r="K13" s="48"/>
      <c r="L13" s="215">
        <f t="shared" si="0"/>
        <v>0</v>
      </c>
    </row>
    <row r="14" spans="1:13" ht="18" customHeight="1" x14ac:dyDescent="0.25">
      <c r="A14" s="240"/>
      <c r="B14" s="216">
        <v>105</v>
      </c>
      <c r="C14" s="398" t="s">
        <v>268</v>
      </c>
      <c r="D14" s="399"/>
      <c r="E14" s="420"/>
      <c r="F14" s="47"/>
      <c r="G14" s="47"/>
      <c r="H14" s="47"/>
      <c r="I14" s="47"/>
      <c r="J14" s="47"/>
      <c r="K14" s="48"/>
      <c r="L14" s="215">
        <f t="shared" si="0"/>
        <v>0</v>
      </c>
    </row>
    <row r="15" spans="1:13" ht="18" customHeight="1" x14ac:dyDescent="0.25">
      <c r="A15" s="240"/>
      <c r="B15" s="216">
        <v>106</v>
      </c>
      <c r="C15" s="398" t="s">
        <v>317</v>
      </c>
      <c r="D15" s="410"/>
      <c r="E15" s="400"/>
      <c r="F15" s="47"/>
      <c r="G15" s="47"/>
      <c r="H15" s="47"/>
      <c r="I15" s="47"/>
      <c r="J15" s="47"/>
      <c r="K15" s="48"/>
      <c r="L15" s="215">
        <f t="shared" si="0"/>
        <v>0</v>
      </c>
    </row>
    <row r="16" spans="1:13" ht="18" customHeight="1" x14ac:dyDescent="0.25">
      <c r="A16" s="240"/>
      <c r="B16" s="216">
        <v>107</v>
      </c>
      <c r="C16" s="398" t="s">
        <v>434</v>
      </c>
      <c r="D16" s="399"/>
      <c r="E16" s="420"/>
      <c r="F16" s="47"/>
      <c r="G16" s="47"/>
      <c r="H16" s="47"/>
      <c r="I16" s="47"/>
      <c r="J16" s="47"/>
      <c r="K16" s="48"/>
      <c r="L16" s="215">
        <f t="shared" si="0"/>
        <v>0</v>
      </c>
    </row>
    <row r="17" spans="1:13" ht="18" customHeight="1" x14ac:dyDescent="0.25">
      <c r="A17" s="240"/>
      <c r="B17" s="216">
        <v>108</v>
      </c>
      <c r="C17" s="398" t="s">
        <v>435</v>
      </c>
      <c r="D17" s="399"/>
      <c r="E17" s="420"/>
      <c r="F17" s="47"/>
      <c r="G17" s="47"/>
      <c r="H17" s="47"/>
      <c r="I17" s="47"/>
      <c r="J17" s="47"/>
      <c r="K17" s="48"/>
      <c r="L17" s="215">
        <f t="shared" si="0"/>
        <v>0</v>
      </c>
    </row>
    <row r="18" spans="1:13" ht="18" customHeight="1" x14ac:dyDescent="0.25">
      <c r="A18" s="240"/>
      <c r="B18" s="216">
        <v>109</v>
      </c>
      <c r="C18" s="398" t="s">
        <v>232</v>
      </c>
      <c r="D18" s="410"/>
      <c r="E18" s="400"/>
      <c r="F18" s="47"/>
      <c r="G18" s="47">
        <v>0</v>
      </c>
      <c r="H18" s="47">
        <v>0</v>
      </c>
      <c r="I18" s="47">
        <v>0</v>
      </c>
      <c r="J18" s="47">
        <v>0</v>
      </c>
      <c r="K18" s="48">
        <v>0</v>
      </c>
      <c r="L18" s="215">
        <f t="shared" si="0"/>
        <v>0</v>
      </c>
    </row>
    <row r="19" spans="1:13" ht="18" customHeight="1" x14ac:dyDescent="0.25">
      <c r="A19" s="240"/>
      <c r="B19" s="216">
        <v>110</v>
      </c>
      <c r="C19" s="434" t="s">
        <v>449</v>
      </c>
      <c r="D19" s="435"/>
      <c r="E19" s="436"/>
      <c r="F19" s="49"/>
      <c r="G19" s="49">
        <v>0</v>
      </c>
      <c r="H19" s="49">
        <v>0</v>
      </c>
      <c r="I19" s="49">
        <v>0</v>
      </c>
      <c r="J19" s="47">
        <v>0</v>
      </c>
      <c r="K19" s="50">
        <v>0</v>
      </c>
      <c r="L19" s="215">
        <f t="shared" si="0"/>
        <v>0</v>
      </c>
      <c r="M19" s="240"/>
    </row>
    <row r="20" spans="1:13" ht="18" customHeight="1" x14ac:dyDescent="0.25">
      <c r="A20" s="240"/>
      <c r="B20" s="216">
        <v>111</v>
      </c>
      <c r="C20" s="398" t="s">
        <v>450</v>
      </c>
      <c r="D20" s="399"/>
      <c r="E20" s="420"/>
      <c r="F20" s="47"/>
      <c r="G20" s="47"/>
      <c r="H20" s="47"/>
      <c r="I20" s="47"/>
      <c r="J20" s="47"/>
      <c r="K20" s="48"/>
      <c r="L20" s="215">
        <f t="shared" si="0"/>
        <v>0</v>
      </c>
    </row>
    <row r="21" spans="1:13" ht="18" customHeight="1" x14ac:dyDescent="0.25">
      <c r="A21" s="240"/>
      <c r="B21" s="216">
        <v>112</v>
      </c>
      <c r="C21" s="398" t="s">
        <v>233</v>
      </c>
      <c r="D21" s="399"/>
      <c r="E21" s="420"/>
      <c r="F21" s="47"/>
      <c r="G21" s="47"/>
      <c r="H21" s="47"/>
      <c r="I21" s="47"/>
      <c r="J21" s="47"/>
      <c r="K21" s="48"/>
      <c r="L21" s="215">
        <f t="shared" si="0"/>
        <v>0</v>
      </c>
    </row>
    <row r="22" spans="1:13" ht="18" customHeight="1" thickBot="1" x14ac:dyDescent="0.3">
      <c r="A22" s="240"/>
      <c r="B22" s="217">
        <v>113</v>
      </c>
      <c r="C22" s="421" t="s">
        <v>234</v>
      </c>
      <c r="D22" s="404"/>
      <c r="E22" s="405"/>
      <c r="F22" s="62"/>
      <c r="G22" s="62"/>
      <c r="H22" s="62"/>
      <c r="I22" s="62"/>
      <c r="J22" s="62"/>
      <c r="K22" s="197"/>
      <c r="L22" s="231">
        <f t="shared" si="0"/>
        <v>0</v>
      </c>
      <c r="M22" s="240"/>
    </row>
    <row r="23" spans="1:13" ht="18" customHeight="1" thickTop="1" x14ac:dyDescent="0.25">
      <c r="B23" s="218"/>
      <c r="C23" s="419" t="s">
        <v>236</v>
      </c>
      <c r="D23" s="437"/>
      <c r="E23" s="437"/>
      <c r="F23" s="13">
        <f t="shared" ref="F23:L23" si="1">SUM(F10:F22)</f>
        <v>0</v>
      </c>
      <c r="G23" s="13">
        <f t="shared" si="1"/>
        <v>0</v>
      </c>
      <c r="H23" s="13">
        <f t="shared" si="1"/>
        <v>0</v>
      </c>
      <c r="I23" s="13">
        <f t="shared" si="1"/>
        <v>0</v>
      </c>
      <c r="J23" s="13">
        <f t="shared" si="1"/>
        <v>0</v>
      </c>
      <c r="K23" s="13">
        <f t="shared" si="1"/>
        <v>0</v>
      </c>
      <c r="L23" s="219">
        <f t="shared" si="1"/>
        <v>0</v>
      </c>
    </row>
    <row r="24" spans="1:13" ht="18" customHeight="1" thickBot="1" x14ac:dyDescent="0.3">
      <c r="B24" s="220"/>
      <c r="C24" s="53"/>
      <c r="D24" s="53"/>
      <c r="E24" s="53"/>
      <c r="F24" s="53"/>
      <c r="G24" s="53"/>
      <c r="H24" s="53"/>
      <c r="I24" s="53"/>
      <c r="J24" s="53"/>
      <c r="K24" s="53"/>
      <c r="L24" s="211"/>
    </row>
    <row r="25" spans="1:13" ht="18" customHeight="1" x14ac:dyDescent="0.25">
      <c r="B25" s="414" t="s">
        <v>237</v>
      </c>
      <c r="C25" s="438"/>
      <c r="D25" s="438"/>
      <c r="E25" s="438"/>
      <c r="F25" s="438"/>
      <c r="G25" s="438"/>
      <c r="H25" s="438"/>
      <c r="I25" s="438"/>
      <c r="J25" s="438"/>
      <c r="K25" s="438"/>
      <c r="L25" s="439"/>
    </row>
    <row r="26" spans="1:13" ht="18" customHeight="1" x14ac:dyDescent="0.25">
      <c r="B26" s="406" t="s">
        <v>238</v>
      </c>
      <c r="C26" s="407"/>
      <c r="D26" s="407"/>
      <c r="E26" s="407"/>
      <c r="F26" s="407"/>
      <c r="G26" s="407"/>
      <c r="H26" s="407"/>
      <c r="I26" s="407"/>
      <c r="J26" s="407"/>
      <c r="K26" s="407"/>
      <c r="L26" s="408"/>
    </row>
    <row r="27" spans="1:13" ht="18" customHeight="1" x14ac:dyDescent="0.25">
      <c r="B27" s="223"/>
      <c r="C27" s="42" t="s">
        <v>200</v>
      </c>
      <c r="D27" s="254"/>
      <c r="E27" s="255"/>
      <c r="F27" s="40" t="s">
        <v>224</v>
      </c>
      <c r="G27" s="41" t="s">
        <v>225</v>
      </c>
      <c r="H27" s="41" t="s">
        <v>226</v>
      </c>
      <c r="I27" s="41" t="s">
        <v>227</v>
      </c>
      <c r="J27" s="41" t="s">
        <v>228</v>
      </c>
      <c r="K27" s="42" t="s">
        <v>229</v>
      </c>
      <c r="L27" s="213" t="s">
        <v>230</v>
      </c>
    </row>
    <row r="28" spans="1:13" ht="18" customHeight="1" x14ac:dyDescent="0.25">
      <c r="B28" s="214">
        <v>151</v>
      </c>
      <c r="C28" s="425" t="s">
        <v>451</v>
      </c>
      <c r="D28" s="426"/>
      <c r="E28" s="427"/>
      <c r="F28" s="44"/>
      <c r="G28" s="44">
        <v>0</v>
      </c>
      <c r="H28" s="44">
        <v>0</v>
      </c>
      <c r="I28" s="44">
        <v>0</v>
      </c>
      <c r="J28" s="44">
        <v>0</v>
      </c>
      <c r="K28" s="45">
        <v>0</v>
      </c>
      <c r="L28" s="215">
        <f t="shared" ref="L28:L65" si="2">SUM(F28:K28)</f>
        <v>0</v>
      </c>
    </row>
    <row r="29" spans="1:13" ht="18" customHeight="1" x14ac:dyDescent="0.25">
      <c r="B29" s="216">
        <f>B28+1</f>
        <v>152</v>
      </c>
      <c r="C29" s="398" t="s">
        <v>460</v>
      </c>
      <c r="D29" s="410"/>
      <c r="E29" s="400"/>
      <c r="F29" s="44"/>
      <c r="G29" s="44"/>
      <c r="H29" s="44"/>
      <c r="I29" s="44"/>
      <c r="J29" s="44"/>
      <c r="K29" s="45"/>
      <c r="L29" s="215">
        <f t="shared" si="2"/>
        <v>0</v>
      </c>
    </row>
    <row r="30" spans="1:13" ht="18" customHeight="1" x14ac:dyDescent="0.25">
      <c r="B30" s="216">
        <f>B29+1</f>
        <v>153</v>
      </c>
      <c r="C30" s="398" t="s">
        <v>239</v>
      </c>
      <c r="D30" s="410"/>
      <c r="E30" s="400"/>
      <c r="F30" s="44"/>
      <c r="G30" s="44"/>
      <c r="H30" s="44"/>
      <c r="I30" s="44"/>
      <c r="J30" s="44"/>
      <c r="K30" s="45"/>
      <c r="L30" s="215">
        <f t="shared" si="2"/>
        <v>0</v>
      </c>
    </row>
    <row r="31" spans="1:13" ht="18" customHeight="1" x14ac:dyDescent="0.25">
      <c r="B31" s="216">
        <f>B30+1</f>
        <v>154</v>
      </c>
      <c r="C31" s="398" t="s">
        <v>240</v>
      </c>
      <c r="D31" s="410"/>
      <c r="E31" s="400"/>
      <c r="F31" s="44"/>
      <c r="G31" s="44"/>
      <c r="H31" s="44"/>
      <c r="I31" s="44"/>
      <c r="J31" s="44"/>
      <c r="K31" s="45"/>
      <c r="L31" s="215">
        <f t="shared" si="2"/>
        <v>0</v>
      </c>
    </row>
    <row r="32" spans="1:13" ht="18" customHeight="1" x14ac:dyDescent="0.25">
      <c r="B32" s="216">
        <f>B31+1</f>
        <v>155</v>
      </c>
      <c r="C32" s="398" t="s">
        <v>459</v>
      </c>
      <c r="D32" s="410"/>
      <c r="E32" s="400"/>
      <c r="F32" s="44"/>
      <c r="G32" s="44"/>
      <c r="H32" s="44"/>
      <c r="I32" s="44"/>
      <c r="J32" s="44"/>
      <c r="K32" s="45"/>
      <c r="L32" s="215">
        <f t="shared" si="2"/>
        <v>0</v>
      </c>
    </row>
    <row r="33" spans="2:12" ht="18" customHeight="1" x14ac:dyDescent="0.25">
      <c r="B33" s="216">
        <f>B32+1</f>
        <v>156</v>
      </c>
      <c r="C33" s="398" t="s">
        <v>241</v>
      </c>
      <c r="D33" s="410"/>
      <c r="E33" s="400"/>
      <c r="F33" s="47"/>
      <c r="G33" s="47"/>
      <c r="H33" s="47"/>
      <c r="I33" s="47"/>
      <c r="J33" s="47"/>
      <c r="K33" s="48"/>
      <c r="L33" s="215">
        <f t="shared" si="2"/>
        <v>0</v>
      </c>
    </row>
    <row r="34" spans="2:12" ht="18" customHeight="1" x14ac:dyDescent="0.25">
      <c r="B34" s="216">
        <f t="shared" ref="B34:B63" si="3">B33+1</f>
        <v>157</v>
      </c>
      <c r="C34" s="398" t="s">
        <v>242</v>
      </c>
      <c r="D34" s="410"/>
      <c r="E34" s="400"/>
      <c r="F34" s="47"/>
      <c r="G34" s="47"/>
      <c r="H34" s="47"/>
      <c r="I34" s="47"/>
      <c r="J34" s="47"/>
      <c r="K34" s="48"/>
      <c r="L34" s="215">
        <f t="shared" si="2"/>
        <v>0</v>
      </c>
    </row>
    <row r="35" spans="2:12" ht="18" customHeight="1" x14ac:dyDescent="0.25">
      <c r="B35" s="216">
        <f t="shared" si="3"/>
        <v>158</v>
      </c>
      <c r="C35" s="398" t="s">
        <v>243</v>
      </c>
      <c r="D35" s="410"/>
      <c r="E35" s="400"/>
      <c r="F35" s="47"/>
      <c r="G35" s="47"/>
      <c r="H35" s="47"/>
      <c r="I35" s="47"/>
      <c r="J35" s="47"/>
      <c r="K35" s="48"/>
      <c r="L35" s="215">
        <f t="shared" si="2"/>
        <v>0</v>
      </c>
    </row>
    <row r="36" spans="2:12" ht="18" customHeight="1" x14ac:dyDescent="0.25">
      <c r="B36" s="216">
        <f t="shared" si="3"/>
        <v>159</v>
      </c>
      <c r="C36" s="398" t="s">
        <v>244</v>
      </c>
      <c r="D36" s="410"/>
      <c r="E36" s="400"/>
      <c r="F36" s="47"/>
      <c r="G36" s="47"/>
      <c r="H36" s="47"/>
      <c r="I36" s="47"/>
      <c r="J36" s="47"/>
      <c r="K36" s="48"/>
      <c r="L36" s="215">
        <f t="shared" si="2"/>
        <v>0</v>
      </c>
    </row>
    <row r="37" spans="2:12" ht="18" customHeight="1" x14ac:dyDescent="0.25">
      <c r="B37" s="216">
        <f t="shared" si="3"/>
        <v>160</v>
      </c>
      <c r="C37" s="398" t="s">
        <v>245</v>
      </c>
      <c r="D37" s="410"/>
      <c r="E37" s="400"/>
      <c r="F37" s="47"/>
      <c r="G37" s="47"/>
      <c r="H37" s="47"/>
      <c r="I37" s="47"/>
      <c r="J37" s="47"/>
      <c r="K37" s="48"/>
      <c r="L37" s="215">
        <f t="shared" si="2"/>
        <v>0</v>
      </c>
    </row>
    <row r="38" spans="2:12" ht="18" customHeight="1" x14ac:dyDescent="0.25">
      <c r="B38" s="216">
        <f t="shared" si="3"/>
        <v>161</v>
      </c>
      <c r="C38" s="398" t="s">
        <v>246</v>
      </c>
      <c r="D38" s="410"/>
      <c r="E38" s="400"/>
      <c r="F38" s="47"/>
      <c r="G38" s="47"/>
      <c r="H38" s="47"/>
      <c r="I38" s="47"/>
      <c r="J38" s="47"/>
      <c r="K38" s="48"/>
      <c r="L38" s="215">
        <f t="shared" si="2"/>
        <v>0</v>
      </c>
    </row>
    <row r="39" spans="2:12" ht="18" customHeight="1" x14ac:dyDescent="0.25">
      <c r="B39" s="216">
        <f t="shared" si="3"/>
        <v>162</v>
      </c>
      <c r="C39" s="398" t="s">
        <v>247</v>
      </c>
      <c r="D39" s="410"/>
      <c r="E39" s="400"/>
      <c r="F39" s="47"/>
      <c r="G39" s="47"/>
      <c r="H39" s="47"/>
      <c r="I39" s="47"/>
      <c r="J39" s="47"/>
      <c r="K39" s="48"/>
      <c r="L39" s="215">
        <f t="shared" si="2"/>
        <v>0</v>
      </c>
    </row>
    <row r="40" spans="2:12" ht="18" customHeight="1" x14ac:dyDescent="0.25">
      <c r="B40" s="216">
        <f t="shared" si="3"/>
        <v>163</v>
      </c>
      <c r="C40" s="398" t="s">
        <v>248</v>
      </c>
      <c r="D40" s="410"/>
      <c r="E40" s="400"/>
      <c r="F40" s="47"/>
      <c r="G40" s="47"/>
      <c r="H40" s="47"/>
      <c r="I40" s="47"/>
      <c r="J40" s="47"/>
      <c r="K40" s="48"/>
      <c r="L40" s="215">
        <f t="shared" si="2"/>
        <v>0</v>
      </c>
    </row>
    <row r="41" spans="2:12" ht="18" customHeight="1" x14ac:dyDescent="0.25">
      <c r="B41" s="216">
        <f t="shared" si="3"/>
        <v>164</v>
      </c>
      <c r="C41" s="398" t="s">
        <v>249</v>
      </c>
      <c r="D41" s="410"/>
      <c r="E41" s="400"/>
      <c r="F41" s="47"/>
      <c r="G41" s="47"/>
      <c r="H41" s="47"/>
      <c r="I41" s="47"/>
      <c r="J41" s="47"/>
      <c r="K41" s="48"/>
      <c r="L41" s="215">
        <f t="shared" si="2"/>
        <v>0</v>
      </c>
    </row>
    <row r="42" spans="2:12" ht="18" customHeight="1" x14ac:dyDescent="0.25">
      <c r="B42" s="216">
        <f t="shared" si="3"/>
        <v>165</v>
      </c>
      <c r="C42" s="398" t="s">
        <v>250</v>
      </c>
      <c r="D42" s="410"/>
      <c r="E42" s="400"/>
      <c r="F42" s="47"/>
      <c r="G42" s="47"/>
      <c r="H42" s="47"/>
      <c r="I42" s="47"/>
      <c r="J42" s="47"/>
      <c r="K42" s="48"/>
      <c r="L42" s="215">
        <f t="shared" si="2"/>
        <v>0</v>
      </c>
    </row>
    <row r="43" spans="2:12" ht="18" customHeight="1" x14ac:dyDescent="0.25">
      <c r="B43" s="216">
        <f t="shared" si="3"/>
        <v>166</v>
      </c>
      <c r="C43" s="398" t="s">
        <v>251</v>
      </c>
      <c r="D43" s="410"/>
      <c r="E43" s="400"/>
      <c r="F43" s="47"/>
      <c r="G43" s="47"/>
      <c r="H43" s="47"/>
      <c r="I43" s="47"/>
      <c r="J43" s="47"/>
      <c r="K43" s="48"/>
      <c r="L43" s="215">
        <f t="shared" si="2"/>
        <v>0</v>
      </c>
    </row>
    <row r="44" spans="2:12" ht="18" customHeight="1" x14ac:dyDescent="0.25">
      <c r="B44" s="216">
        <f t="shared" si="3"/>
        <v>167</v>
      </c>
      <c r="C44" s="398" t="s">
        <v>252</v>
      </c>
      <c r="D44" s="410"/>
      <c r="E44" s="400"/>
      <c r="F44" s="47"/>
      <c r="G44" s="47"/>
      <c r="H44" s="47"/>
      <c r="I44" s="47"/>
      <c r="J44" s="47"/>
      <c r="K44" s="48"/>
      <c r="L44" s="215">
        <f t="shared" si="2"/>
        <v>0</v>
      </c>
    </row>
    <row r="45" spans="2:12" ht="18" customHeight="1" x14ac:dyDescent="0.25">
      <c r="B45" s="216">
        <f t="shared" si="3"/>
        <v>168</v>
      </c>
      <c r="C45" s="398" t="s">
        <v>239</v>
      </c>
      <c r="D45" s="399"/>
      <c r="E45" s="420"/>
      <c r="F45" s="47"/>
      <c r="G45" s="47"/>
      <c r="H45" s="47"/>
      <c r="I45" s="47"/>
      <c r="J45" s="47"/>
      <c r="K45" s="48"/>
      <c r="L45" s="215">
        <f t="shared" si="2"/>
        <v>0</v>
      </c>
    </row>
    <row r="46" spans="2:12" ht="18" customHeight="1" x14ac:dyDescent="0.25">
      <c r="B46" s="216">
        <f t="shared" si="3"/>
        <v>169</v>
      </c>
      <c r="C46" s="398" t="s">
        <v>239</v>
      </c>
      <c r="D46" s="399"/>
      <c r="E46" s="420"/>
      <c r="F46" s="47"/>
      <c r="G46" s="47"/>
      <c r="H46" s="47"/>
      <c r="I46" s="47"/>
      <c r="J46" s="47"/>
      <c r="K46" s="48"/>
      <c r="L46" s="215">
        <f t="shared" si="2"/>
        <v>0</v>
      </c>
    </row>
    <row r="47" spans="2:12" ht="18" customHeight="1" x14ac:dyDescent="0.25">
      <c r="B47" s="216">
        <f t="shared" si="3"/>
        <v>170</v>
      </c>
      <c r="C47" s="398" t="s">
        <v>453</v>
      </c>
      <c r="D47" s="410"/>
      <c r="E47" s="400"/>
      <c r="F47" s="47"/>
      <c r="G47" s="47"/>
      <c r="H47" s="47"/>
      <c r="I47" s="47"/>
      <c r="J47" s="47"/>
      <c r="K47" s="48"/>
      <c r="L47" s="215">
        <f t="shared" si="2"/>
        <v>0</v>
      </c>
    </row>
    <row r="48" spans="2:12" ht="18" customHeight="1" x14ac:dyDescent="0.25">
      <c r="B48" s="216">
        <f t="shared" si="3"/>
        <v>171</v>
      </c>
      <c r="C48" s="398" t="s">
        <v>253</v>
      </c>
      <c r="D48" s="410"/>
      <c r="E48" s="400"/>
      <c r="F48" s="47"/>
      <c r="G48" s="47"/>
      <c r="H48" s="47"/>
      <c r="I48" s="47"/>
      <c r="J48" s="47"/>
      <c r="K48" s="48"/>
      <c r="L48" s="215">
        <f t="shared" si="2"/>
        <v>0</v>
      </c>
    </row>
    <row r="49" spans="2:12" ht="18" customHeight="1" x14ac:dyDescent="0.25">
      <c r="B49" s="216">
        <f t="shared" si="3"/>
        <v>172</v>
      </c>
      <c r="C49" s="398" t="s">
        <v>461</v>
      </c>
      <c r="D49" s="410"/>
      <c r="E49" s="400"/>
      <c r="F49" s="47"/>
      <c r="G49" s="47"/>
      <c r="H49" s="47"/>
      <c r="I49" s="47"/>
      <c r="J49" s="47"/>
      <c r="K49" s="48"/>
      <c r="L49" s="215">
        <f t="shared" si="2"/>
        <v>0</v>
      </c>
    </row>
    <row r="50" spans="2:12" ht="18" customHeight="1" x14ac:dyDescent="0.25">
      <c r="B50" s="216">
        <f t="shared" si="3"/>
        <v>173</v>
      </c>
      <c r="C50" s="398" t="s">
        <v>254</v>
      </c>
      <c r="D50" s="410"/>
      <c r="E50" s="400"/>
      <c r="F50" s="47"/>
      <c r="G50" s="47"/>
      <c r="H50" s="47"/>
      <c r="I50" s="47"/>
      <c r="J50" s="47"/>
      <c r="K50" s="48"/>
      <c r="L50" s="215">
        <f t="shared" si="2"/>
        <v>0</v>
      </c>
    </row>
    <row r="51" spans="2:12" ht="18" customHeight="1" x14ac:dyDescent="0.25">
      <c r="B51" s="216">
        <f t="shared" si="3"/>
        <v>174</v>
      </c>
      <c r="C51" s="398" t="s">
        <v>255</v>
      </c>
      <c r="D51" s="410"/>
      <c r="E51" s="400"/>
      <c r="F51" s="47"/>
      <c r="G51" s="47"/>
      <c r="H51" s="47"/>
      <c r="I51" s="47"/>
      <c r="J51" s="47"/>
      <c r="K51" s="48"/>
      <c r="L51" s="215">
        <f t="shared" si="2"/>
        <v>0</v>
      </c>
    </row>
    <row r="52" spans="2:12" ht="18" customHeight="1" x14ac:dyDescent="0.25">
      <c r="B52" s="216">
        <f t="shared" si="3"/>
        <v>175</v>
      </c>
      <c r="C52" s="398" t="s">
        <v>256</v>
      </c>
      <c r="D52" s="410"/>
      <c r="E52" s="400"/>
      <c r="F52" s="47"/>
      <c r="G52" s="47"/>
      <c r="H52" s="47"/>
      <c r="I52" s="47"/>
      <c r="J52" s="47"/>
      <c r="K52" s="48"/>
      <c r="L52" s="215">
        <f t="shared" si="2"/>
        <v>0</v>
      </c>
    </row>
    <row r="53" spans="2:12" ht="18" customHeight="1" x14ac:dyDescent="0.25">
      <c r="B53" s="216">
        <f t="shared" si="3"/>
        <v>176</v>
      </c>
      <c r="C53" s="398" t="s">
        <v>257</v>
      </c>
      <c r="D53" s="410"/>
      <c r="E53" s="400"/>
      <c r="F53" s="47"/>
      <c r="G53" s="47"/>
      <c r="H53" s="47"/>
      <c r="I53" s="47"/>
      <c r="J53" s="47"/>
      <c r="K53" s="48"/>
      <c r="L53" s="215">
        <f t="shared" si="2"/>
        <v>0</v>
      </c>
    </row>
    <row r="54" spans="2:12" ht="18" customHeight="1" x14ac:dyDescent="0.25">
      <c r="B54" s="216">
        <f t="shared" si="3"/>
        <v>177</v>
      </c>
      <c r="C54" s="398" t="s">
        <v>462</v>
      </c>
      <c r="D54" s="410"/>
      <c r="E54" s="400"/>
      <c r="F54" s="47"/>
      <c r="G54" s="47"/>
      <c r="H54" s="47"/>
      <c r="I54" s="47"/>
      <c r="J54" s="47"/>
      <c r="K54" s="48"/>
      <c r="L54" s="215">
        <f t="shared" si="2"/>
        <v>0</v>
      </c>
    </row>
    <row r="55" spans="2:12" ht="18" customHeight="1" x14ac:dyDescent="0.25">
      <c r="B55" s="216">
        <f t="shared" si="3"/>
        <v>178</v>
      </c>
      <c r="C55" s="398" t="s">
        <v>258</v>
      </c>
      <c r="D55" s="410"/>
      <c r="E55" s="400"/>
      <c r="F55" s="47"/>
      <c r="G55" s="47"/>
      <c r="H55" s="47"/>
      <c r="I55" s="47"/>
      <c r="J55" s="47"/>
      <c r="K55" s="48"/>
      <c r="L55" s="215">
        <f t="shared" si="2"/>
        <v>0</v>
      </c>
    </row>
    <row r="56" spans="2:12" ht="18" customHeight="1" x14ac:dyDescent="0.25">
      <c r="B56" s="216">
        <f t="shared" si="3"/>
        <v>179</v>
      </c>
      <c r="C56" s="398" t="s">
        <v>259</v>
      </c>
      <c r="D56" s="410"/>
      <c r="E56" s="400"/>
      <c r="F56" s="47"/>
      <c r="G56" s="47"/>
      <c r="H56" s="47"/>
      <c r="I56" s="47"/>
      <c r="J56" s="47"/>
      <c r="K56" s="48"/>
      <c r="L56" s="215">
        <f t="shared" si="2"/>
        <v>0</v>
      </c>
    </row>
    <row r="57" spans="2:12" ht="18" customHeight="1" x14ac:dyDescent="0.25">
      <c r="B57" s="216">
        <f t="shared" si="3"/>
        <v>180</v>
      </c>
      <c r="C57" s="398" t="s">
        <v>260</v>
      </c>
      <c r="D57" s="410"/>
      <c r="E57" s="400"/>
      <c r="F57" s="47"/>
      <c r="G57" s="47"/>
      <c r="H57" s="47"/>
      <c r="I57" s="47"/>
      <c r="J57" s="47"/>
      <c r="K57" s="48"/>
      <c r="L57" s="215">
        <f t="shared" si="2"/>
        <v>0</v>
      </c>
    </row>
    <row r="58" spans="2:12" ht="18" customHeight="1" x14ac:dyDescent="0.25">
      <c r="B58" s="216">
        <f t="shared" si="3"/>
        <v>181</v>
      </c>
      <c r="C58" s="398" t="s">
        <v>261</v>
      </c>
      <c r="D58" s="410"/>
      <c r="E58" s="400"/>
      <c r="F58" s="47"/>
      <c r="G58" s="47"/>
      <c r="H58" s="47"/>
      <c r="I58" s="47"/>
      <c r="J58" s="47"/>
      <c r="K58" s="48"/>
      <c r="L58" s="215">
        <f t="shared" si="2"/>
        <v>0</v>
      </c>
    </row>
    <row r="59" spans="2:12" ht="18" customHeight="1" x14ac:dyDescent="0.25">
      <c r="B59" s="216">
        <f t="shared" si="3"/>
        <v>182</v>
      </c>
      <c r="C59" s="398" t="s">
        <v>454</v>
      </c>
      <c r="D59" s="410"/>
      <c r="E59" s="400"/>
      <c r="F59" s="47"/>
      <c r="G59" s="47"/>
      <c r="H59" s="47"/>
      <c r="I59" s="47"/>
      <c r="J59" s="47"/>
      <c r="K59" s="48"/>
      <c r="L59" s="215">
        <f t="shared" si="2"/>
        <v>0</v>
      </c>
    </row>
    <row r="60" spans="2:12" ht="18" customHeight="1" x14ac:dyDescent="0.25">
      <c r="B60" s="216">
        <f t="shared" si="3"/>
        <v>183</v>
      </c>
      <c r="C60" s="398" t="s">
        <v>262</v>
      </c>
      <c r="D60" s="410"/>
      <c r="E60" s="400"/>
      <c r="F60" s="47"/>
      <c r="G60" s="47"/>
      <c r="H60" s="47"/>
      <c r="I60" s="47"/>
      <c r="J60" s="47"/>
      <c r="K60" s="48"/>
      <c r="L60" s="215">
        <f t="shared" si="2"/>
        <v>0</v>
      </c>
    </row>
    <row r="61" spans="2:12" ht="18" customHeight="1" x14ac:dyDescent="0.25">
      <c r="B61" s="216">
        <f t="shared" si="3"/>
        <v>184</v>
      </c>
      <c r="C61" s="398" t="s">
        <v>263</v>
      </c>
      <c r="D61" s="410"/>
      <c r="E61" s="400"/>
      <c r="F61" s="47"/>
      <c r="G61" s="47"/>
      <c r="H61" s="47"/>
      <c r="I61" s="47"/>
      <c r="J61" s="47"/>
      <c r="K61" s="48"/>
      <c r="L61" s="215">
        <f t="shared" si="2"/>
        <v>0</v>
      </c>
    </row>
    <row r="62" spans="2:12" ht="18" customHeight="1" x14ac:dyDescent="0.25">
      <c r="B62" s="216">
        <f t="shared" si="3"/>
        <v>185</v>
      </c>
      <c r="C62" s="398" t="s">
        <v>264</v>
      </c>
      <c r="D62" s="410"/>
      <c r="E62" s="400"/>
      <c r="F62" s="47"/>
      <c r="G62" s="47"/>
      <c r="H62" s="47"/>
      <c r="I62" s="47"/>
      <c r="J62" s="47"/>
      <c r="K62" s="48"/>
      <c r="L62" s="215">
        <f t="shared" si="2"/>
        <v>0</v>
      </c>
    </row>
    <row r="63" spans="2:12" ht="18" customHeight="1" x14ac:dyDescent="0.25">
      <c r="B63" s="216">
        <f t="shared" si="3"/>
        <v>186</v>
      </c>
      <c r="C63" s="398" t="s">
        <v>452</v>
      </c>
      <c r="D63" s="410"/>
      <c r="E63" s="400"/>
      <c r="F63" s="47"/>
      <c r="G63" s="47"/>
      <c r="H63" s="47"/>
      <c r="I63" s="47"/>
      <c r="J63" s="47"/>
      <c r="K63" s="48"/>
      <c r="L63" s="215">
        <f t="shared" si="2"/>
        <v>0</v>
      </c>
    </row>
    <row r="64" spans="2:12" ht="18" customHeight="1" x14ac:dyDescent="0.25">
      <c r="B64" s="216">
        <v>187</v>
      </c>
      <c r="C64" s="398" t="s">
        <v>265</v>
      </c>
      <c r="D64" s="410"/>
      <c r="E64" s="400"/>
      <c r="F64" s="47"/>
      <c r="G64" s="47"/>
      <c r="H64" s="47"/>
      <c r="I64" s="47"/>
      <c r="J64" s="47"/>
      <c r="K64" s="48"/>
      <c r="L64" s="215">
        <f t="shared" si="2"/>
        <v>0</v>
      </c>
    </row>
    <row r="65" spans="1:12" ht="18" customHeight="1" thickBot="1" x14ac:dyDescent="0.3">
      <c r="B65" s="217">
        <v>188</v>
      </c>
      <c r="C65" s="395" t="s">
        <v>445</v>
      </c>
      <c r="D65" s="396"/>
      <c r="E65" s="397"/>
      <c r="F65" s="62"/>
      <c r="G65" s="62"/>
      <c r="H65" s="62"/>
      <c r="I65" s="62"/>
      <c r="J65" s="62"/>
      <c r="K65" s="197"/>
      <c r="L65" s="231">
        <f t="shared" si="2"/>
        <v>0</v>
      </c>
    </row>
    <row r="66" spans="1:12" ht="18" customHeight="1" thickTop="1" thickBot="1" x14ac:dyDescent="0.3">
      <c r="B66" s="109"/>
      <c r="C66" s="450" t="s">
        <v>236</v>
      </c>
      <c r="D66" s="451"/>
      <c r="E66" s="451"/>
      <c r="F66" s="238">
        <f>SUM(F28:F65)</f>
        <v>0</v>
      </c>
      <c r="G66" s="238">
        <f t="shared" ref="G66:L66" si="4">SUM(G28:G65)</f>
        <v>0</v>
      </c>
      <c r="H66" s="238">
        <f t="shared" si="4"/>
        <v>0</v>
      </c>
      <c r="I66" s="238">
        <f t="shared" si="4"/>
        <v>0</v>
      </c>
      <c r="J66" s="238">
        <f t="shared" si="4"/>
        <v>0</v>
      </c>
      <c r="K66" s="238">
        <f t="shared" si="4"/>
        <v>0</v>
      </c>
      <c r="L66" s="239">
        <f t="shared" si="4"/>
        <v>0</v>
      </c>
    </row>
    <row r="67" spans="1:12" ht="18" customHeight="1" x14ac:dyDescent="0.25">
      <c r="B67" s="232"/>
      <c r="C67" s="13"/>
      <c r="D67" s="13"/>
      <c r="E67" s="13"/>
      <c r="F67" s="13"/>
      <c r="G67" s="13"/>
      <c r="H67" s="13"/>
      <c r="I67" s="13"/>
      <c r="J67" s="13"/>
      <c r="K67" s="13"/>
      <c r="L67" s="219"/>
    </row>
    <row r="68" spans="1:12" ht="18" customHeight="1" x14ac:dyDescent="0.25">
      <c r="B68" s="414" t="s">
        <v>266</v>
      </c>
      <c r="C68" s="415"/>
      <c r="D68" s="415"/>
      <c r="E68" s="415"/>
      <c r="F68" s="415"/>
      <c r="G68" s="415"/>
      <c r="H68" s="415"/>
      <c r="I68" s="415"/>
      <c r="J68" s="415"/>
      <c r="K68" s="415"/>
      <c r="L68" s="416"/>
    </row>
    <row r="69" spans="1:12" ht="18" customHeight="1" x14ac:dyDescent="0.25">
      <c r="B69" s="406" t="s">
        <v>405</v>
      </c>
      <c r="C69" s="407"/>
      <c r="D69" s="407"/>
      <c r="E69" s="407"/>
      <c r="F69" s="407"/>
      <c r="G69" s="407"/>
      <c r="H69" s="407"/>
      <c r="I69" s="407"/>
      <c r="J69" s="407"/>
      <c r="K69" s="407"/>
      <c r="L69" s="408"/>
    </row>
    <row r="70" spans="1:12" ht="18" customHeight="1" x14ac:dyDescent="0.25">
      <c r="A70" s="240"/>
      <c r="B70" s="243"/>
      <c r="C70" s="244"/>
      <c r="D70" s="254"/>
      <c r="E70" s="255"/>
      <c r="F70" s="40" t="s">
        <v>224</v>
      </c>
      <c r="G70" s="41" t="s">
        <v>225</v>
      </c>
      <c r="H70" s="41" t="s">
        <v>226</v>
      </c>
      <c r="I70" s="41" t="s">
        <v>227</v>
      </c>
      <c r="J70" s="41" t="s">
        <v>228</v>
      </c>
      <c r="K70" s="42" t="s">
        <v>229</v>
      </c>
      <c r="L70" s="213" t="s">
        <v>230</v>
      </c>
    </row>
    <row r="71" spans="1:12" ht="18" customHeight="1" x14ac:dyDescent="0.25">
      <c r="A71" s="240"/>
      <c r="B71" s="216">
        <v>201</v>
      </c>
      <c r="C71" s="401" t="s">
        <v>267</v>
      </c>
      <c r="D71" s="422"/>
      <c r="E71" s="424"/>
      <c r="F71" s="47"/>
      <c r="G71" s="47"/>
      <c r="H71" s="47"/>
      <c r="I71" s="47"/>
      <c r="J71" s="47"/>
      <c r="K71" s="48"/>
      <c r="L71" s="215">
        <f t="shared" ref="L71:L82" si="5">SUM(F71:K71)</f>
        <v>0</v>
      </c>
    </row>
    <row r="72" spans="1:12" ht="18" customHeight="1" x14ac:dyDescent="0.25">
      <c r="A72" s="240"/>
      <c r="B72" s="216">
        <v>202</v>
      </c>
      <c r="C72" s="398" t="s">
        <v>269</v>
      </c>
      <c r="D72" s="399"/>
      <c r="E72" s="420"/>
      <c r="F72" s="47"/>
      <c r="G72" s="47"/>
      <c r="H72" s="47"/>
      <c r="I72" s="47"/>
      <c r="J72" s="47"/>
      <c r="K72" s="48"/>
      <c r="L72" s="215">
        <f t="shared" si="5"/>
        <v>0</v>
      </c>
    </row>
    <row r="73" spans="1:12" ht="18" customHeight="1" x14ac:dyDescent="0.25">
      <c r="A73" s="240"/>
      <c r="B73" s="216">
        <v>203</v>
      </c>
      <c r="C73" s="398" t="s">
        <v>270</v>
      </c>
      <c r="D73" s="399"/>
      <c r="E73" s="420"/>
      <c r="F73" s="47"/>
      <c r="G73" s="47"/>
      <c r="H73" s="47"/>
      <c r="I73" s="47"/>
      <c r="J73" s="47"/>
      <c r="K73" s="48"/>
      <c r="L73" s="215">
        <f t="shared" si="5"/>
        <v>0</v>
      </c>
    </row>
    <row r="74" spans="1:12" ht="18" customHeight="1" x14ac:dyDescent="0.25">
      <c r="A74" s="240"/>
      <c r="B74" s="216">
        <v>204</v>
      </c>
      <c r="C74" s="398" t="s">
        <v>271</v>
      </c>
      <c r="D74" s="399"/>
      <c r="E74" s="420"/>
      <c r="F74" s="47"/>
      <c r="G74" s="47"/>
      <c r="H74" s="47"/>
      <c r="I74" s="47"/>
      <c r="J74" s="47"/>
      <c r="K74" s="48"/>
      <c r="L74" s="215">
        <f t="shared" si="5"/>
        <v>0</v>
      </c>
    </row>
    <row r="75" spans="1:12" ht="18" customHeight="1" x14ac:dyDescent="0.25">
      <c r="A75" s="240"/>
      <c r="B75" s="216">
        <v>205</v>
      </c>
      <c r="C75" s="398" t="s">
        <v>272</v>
      </c>
      <c r="D75" s="399"/>
      <c r="E75" s="420"/>
      <c r="F75" s="49"/>
      <c r="G75" s="49"/>
      <c r="H75" s="49"/>
      <c r="I75" s="49"/>
      <c r="J75" s="49"/>
      <c r="K75" s="50"/>
      <c r="L75" s="215">
        <f t="shared" si="5"/>
        <v>0</v>
      </c>
    </row>
    <row r="76" spans="1:12" ht="18" customHeight="1" x14ac:dyDescent="0.25">
      <c r="A76" s="240"/>
      <c r="B76" s="216">
        <v>206</v>
      </c>
      <c r="C76" s="398" t="s">
        <v>273</v>
      </c>
      <c r="D76" s="399"/>
      <c r="E76" s="420"/>
      <c r="F76" s="49"/>
      <c r="G76" s="49"/>
      <c r="H76" s="49"/>
      <c r="I76" s="49"/>
      <c r="J76" s="49"/>
      <c r="K76" s="50"/>
      <c r="L76" s="215">
        <f t="shared" si="5"/>
        <v>0</v>
      </c>
    </row>
    <row r="77" spans="1:12" ht="18" customHeight="1" x14ac:dyDescent="0.25">
      <c r="A77" s="240"/>
      <c r="B77" s="216">
        <v>207</v>
      </c>
      <c r="C77" s="398" t="s">
        <v>274</v>
      </c>
      <c r="D77" s="399"/>
      <c r="E77" s="420"/>
      <c r="F77" s="49"/>
      <c r="G77" s="49"/>
      <c r="H77" s="49"/>
      <c r="I77" s="49"/>
      <c r="J77" s="49"/>
      <c r="K77" s="50"/>
      <c r="L77" s="215">
        <f t="shared" si="5"/>
        <v>0</v>
      </c>
    </row>
    <row r="78" spans="1:12" ht="18" customHeight="1" x14ac:dyDescent="0.25">
      <c r="A78" s="240"/>
      <c r="B78" s="216">
        <v>208</v>
      </c>
      <c r="C78" s="398" t="s">
        <v>275</v>
      </c>
      <c r="D78" s="399"/>
      <c r="E78" s="420"/>
      <c r="F78" s="49"/>
      <c r="G78" s="49"/>
      <c r="H78" s="49"/>
      <c r="I78" s="49"/>
      <c r="J78" s="49"/>
      <c r="K78" s="50"/>
      <c r="L78" s="215">
        <f t="shared" si="5"/>
        <v>0</v>
      </c>
    </row>
    <row r="79" spans="1:12" ht="18" customHeight="1" x14ac:dyDescent="0.25">
      <c r="A79" s="240"/>
      <c r="B79" s="216">
        <v>209</v>
      </c>
      <c r="C79" s="398" t="s">
        <v>276</v>
      </c>
      <c r="D79" s="399"/>
      <c r="E79" s="420"/>
      <c r="F79" s="49"/>
      <c r="G79" s="49"/>
      <c r="H79" s="49"/>
      <c r="I79" s="49"/>
      <c r="J79" s="49"/>
      <c r="K79" s="50"/>
      <c r="L79" s="215">
        <f t="shared" si="5"/>
        <v>0</v>
      </c>
    </row>
    <row r="80" spans="1:12" ht="18" customHeight="1" x14ac:dyDescent="0.25">
      <c r="A80" s="240"/>
      <c r="B80" s="216">
        <v>210</v>
      </c>
      <c r="C80" s="398" t="s">
        <v>277</v>
      </c>
      <c r="D80" s="399"/>
      <c r="E80" s="420"/>
      <c r="F80" s="49"/>
      <c r="G80" s="49"/>
      <c r="H80" s="49"/>
      <c r="I80" s="49"/>
      <c r="J80" s="49"/>
      <c r="K80" s="50"/>
      <c r="L80" s="215">
        <f t="shared" si="5"/>
        <v>0</v>
      </c>
    </row>
    <row r="81" spans="1:12" ht="18" customHeight="1" x14ac:dyDescent="0.25">
      <c r="A81" s="240"/>
      <c r="B81" s="216">
        <v>211</v>
      </c>
      <c r="C81" s="398" t="s">
        <v>278</v>
      </c>
      <c r="D81" s="399"/>
      <c r="E81" s="420"/>
      <c r="F81" s="49"/>
      <c r="G81" s="49"/>
      <c r="H81" s="49"/>
      <c r="I81" s="49"/>
      <c r="J81" s="49"/>
      <c r="K81" s="50"/>
      <c r="L81" s="215">
        <f t="shared" si="5"/>
        <v>0</v>
      </c>
    </row>
    <row r="82" spans="1:12" ht="18" customHeight="1" thickBot="1" x14ac:dyDescent="0.3">
      <c r="A82" s="240"/>
      <c r="B82" s="217">
        <v>212</v>
      </c>
      <c r="C82" s="421" t="s">
        <v>279</v>
      </c>
      <c r="D82" s="404"/>
      <c r="E82" s="405"/>
      <c r="F82" s="62"/>
      <c r="G82" s="62"/>
      <c r="H82" s="62"/>
      <c r="I82" s="62"/>
      <c r="J82" s="62"/>
      <c r="K82" s="197"/>
      <c r="L82" s="231">
        <f t="shared" si="5"/>
        <v>0</v>
      </c>
    </row>
    <row r="83" spans="1:12" ht="18" customHeight="1" thickTop="1" x14ac:dyDescent="0.25">
      <c r="B83" s="218"/>
      <c r="C83" s="419" t="s">
        <v>236</v>
      </c>
      <c r="D83" s="437"/>
      <c r="E83" s="437"/>
      <c r="F83" s="13">
        <f t="shared" ref="F83:L83" si="6">SUM(F71:F82)</f>
        <v>0</v>
      </c>
      <c r="G83" s="13">
        <f t="shared" si="6"/>
        <v>0</v>
      </c>
      <c r="H83" s="13">
        <f t="shared" si="6"/>
        <v>0</v>
      </c>
      <c r="I83" s="13">
        <f t="shared" si="6"/>
        <v>0</v>
      </c>
      <c r="J83" s="13">
        <f t="shared" si="6"/>
        <v>0</v>
      </c>
      <c r="K83" s="13">
        <f t="shared" si="6"/>
        <v>0</v>
      </c>
      <c r="L83" s="219">
        <f t="shared" si="6"/>
        <v>0</v>
      </c>
    </row>
    <row r="84" spans="1:12" ht="18" customHeight="1" thickBot="1" x14ac:dyDescent="0.3">
      <c r="B84" s="220"/>
      <c r="C84" s="53"/>
      <c r="D84" s="53"/>
      <c r="E84" s="53"/>
      <c r="F84" s="53"/>
      <c r="G84" s="53"/>
      <c r="H84" s="53"/>
      <c r="I84" s="53"/>
      <c r="J84" s="53"/>
      <c r="K84" s="53"/>
      <c r="L84" s="211"/>
    </row>
    <row r="85" spans="1:12" ht="18" customHeight="1" x14ac:dyDescent="0.25">
      <c r="B85" s="221"/>
      <c r="C85" s="54"/>
      <c r="D85" s="54"/>
      <c r="E85" s="54"/>
      <c r="F85" s="54"/>
      <c r="G85" s="54"/>
      <c r="H85" s="54"/>
      <c r="I85" s="54"/>
      <c r="J85" s="54"/>
      <c r="K85" s="54"/>
      <c r="L85" s="222"/>
    </row>
    <row r="86" spans="1:12" ht="18" customHeight="1" x14ac:dyDescent="0.25">
      <c r="B86" s="414" t="s">
        <v>280</v>
      </c>
      <c r="C86" s="415"/>
      <c r="D86" s="415"/>
      <c r="E86" s="415"/>
      <c r="F86" s="415"/>
      <c r="G86" s="415"/>
      <c r="H86" s="415"/>
      <c r="I86" s="415"/>
      <c r="J86" s="415"/>
      <c r="K86" s="415"/>
      <c r="L86" s="416"/>
    </row>
    <row r="87" spans="1:12" ht="18" customHeight="1" x14ac:dyDescent="0.25">
      <c r="B87" s="406" t="s">
        <v>281</v>
      </c>
      <c r="C87" s="407"/>
      <c r="D87" s="407"/>
      <c r="E87" s="407"/>
      <c r="F87" s="407"/>
      <c r="G87" s="407"/>
      <c r="H87" s="407"/>
      <c r="I87" s="407"/>
      <c r="J87" s="407"/>
      <c r="K87" s="407"/>
      <c r="L87" s="408"/>
    </row>
    <row r="88" spans="1:12" ht="18" customHeight="1" x14ac:dyDescent="0.25">
      <c r="B88" s="224"/>
      <c r="C88" s="411"/>
      <c r="D88" s="411"/>
      <c r="E88" s="412"/>
      <c r="F88" s="40" t="s">
        <v>224</v>
      </c>
      <c r="G88" s="41" t="s">
        <v>225</v>
      </c>
      <c r="H88" s="41" t="s">
        <v>226</v>
      </c>
      <c r="I88" s="41" t="s">
        <v>227</v>
      </c>
      <c r="J88" s="41" t="s">
        <v>228</v>
      </c>
      <c r="K88" s="42" t="s">
        <v>229</v>
      </c>
      <c r="L88" s="213" t="s">
        <v>230</v>
      </c>
    </row>
    <row r="89" spans="1:12" ht="18" customHeight="1" x14ac:dyDescent="0.25">
      <c r="B89" s="214">
        <v>221</v>
      </c>
      <c r="C89" s="401" t="s">
        <v>455</v>
      </c>
      <c r="D89" s="402"/>
      <c r="E89" s="403"/>
      <c r="F89" s="44"/>
      <c r="G89" s="44"/>
      <c r="H89" s="44"/>
      <c r="I89" s="44"/>
      <c r="J89" s="44"/>
      <c r="K89" s="45"/>
      <c r="L89" s="215">
        <f>SUM(F89:K89)</f>
        <v>0</v>
      </c>
    </row>
    <row r="90" spans="1:12" ht="18" customHeight="1" x14ac:dyDescent="0.25">
      <c r="B90" s="216">
        <v>222</v>
      </c>
      <c r="C90" s="398" t="s">
        <v>283</v>
      </c>
      <c r="D90" s="410"/>
      <c r="E90" s="400"/>
      <c r="F90" s="47"/>
      <c r="G90" s="47"/>
      <c r="H90" s="47"/>
      <c r="I90" s="47"/>
      <c r="J90" s="47"/>
      <c r="K90" s="48"/>
      <c r="L90" s="215">
        <f>SUM(F90:K90)</f>
        <v>0</v>
      </c>
    </row>
    <row r="91" spans="1:12" ht="18" customHeight="1" thickBot="1" x14ac:dyDescent="0.3">
      <c r="B91" s="217">
        <v>223</v>
      </c>
      <c r="C91" s="421" t="s">
        <v>284</v>
      </c>
      <c r="D91" s="404"/>
      <c r="E91" s="405"/>
      <c r="F91" s="62"/>
      <c r="G91" s="62"/>
      <c r="H91" s="62"/>
      <c r="I91" s="62"/>
      <c r="J91" s="62"/>
      <c r="K91" s="197"/>
      <c r="L91" s="231">
        <f>SUM(F91:K91)</f>
        <v>0</v>
      </c>
    </row>
    <row r="92" spans="1:12" ht="18" customHeight="1" thickTop="1" x14ac:dyDescent="0.25">
      <c r="B92" s="218"/>
      <c r="C92" s="419" t="s">
        <v>236</v>
      </c>
      <c r="D92" s="437"/>
      <c r="E92" s="437"/>
      <c r="F92" s="13">
        <f>SUM(F89:F91)</f>
        <v>0</v>
      </c>
      <c r="G92" s="13">
        <f t="shared" ref="G92:L92" si="7">SUM(G89:G91)</f>
        <v>0</v>
      </c>
      <c r="H92" s="13">
        <f t="shared" si="7"/>
        <v>0</v>
      </c>
      <c r="I92" s="13">
        <f t="shared" si="7"/>
        <v>0</v>
      </c>
      <c r="J92" s="13">
        <f t="shared" si="7"/>
        <v>0</v>
      </c>
      <c r="K92" s="13">
        <f t="shared" si="7"/>
        <v>0</v>
      </c>
      <c r="L92" s="210">
        <f t="shared" si="7"/>
        <v>0</v>
      </c>
    </row>
    <row r="93" spans="1:12" ht="18" customHeight="1" thickBot="1" x14ac:dyDescent="0.3">
      <c r="B93" s="225"/>
      <c r="C93" s="53"/>
      <c r="D93" s="53"/>
      <c r="E93" s="53"/>
      <c r="F93" s="53"/>
      <c r="G93" s="53"/>
      <c r="H93" s="53"/>
      <c r="I93" s="53"/>
      <c r="J93" s="53"/>
      <c r="K93" s="53"/>
      <c r="L93" s="211"/>
    </row>
    <row r="94" spans="1:12" ht="18" customHeight="1" x14ac:dyDescent="0.25">
      <c r="B94" s="208"/>
      <c r="L94" s="209"/>
    </row>
    <row r="95" spans="1:12" ht="18" customHeight="1" x14ac:dyDescent="0.25">
      <c r="B95" s="414" t="s">
        <v>285</v>
      </c>
      <c r="C95" s="415"/>
      <c r="D95" s="415"/>
      <c r="E95" s="415"/>
      <c r="F95" s="415"/>
      <c r="G95" s="415"/>
      <c r="H95" s="415"/>
      <c r="I95" s="415"/>
      <c r="J95" s="415"/>
      <c r="K95" s="415"/>
      <c r="L95" s="416"/>
    </row>
    <row r="96" spans="1:12" ht="18" customHeight="1" x14ac:dyDescent="0.25">
      <c r="B96" s="406" t="s">
        <v>463</v>
      </c>
      <c r="C96" s="407"/>
      <c r="D96" s="407"/>
      <c r="E96" s="407"/>
      <c r="F96" s="407"/>
      <c r="G96" s="407"/>
      <c r="H96" s="407"/>
      <c r="I96" s="407"/>
      <c r="J96" s="407"/>
      <c r="K96" s="407"/>
      <c r="L96" s="408"/>
    </row>
    <row r="97" spans="2:12" ht="18" customHeight="1" x14ac:dyDescent="0.25">
      <c r="B97" s="224"/>
      <c r="C97" s="254"/>
      <c r="D97" s="192"/>
      <c r="E97" s="255"/>
      <c r="F97" s="40" t="s">
        <v>224</v>
      </c>
      <c r="G97" s="41" t="s">
        <v>225</v>
      </c>
      <c r="H97" s="41" t="s">
        <v>226</v>
      </c>
      <c r="I97" s="41" t="s">
        <v>227</v>
      </c>
      <c r="J97" s="41" t="s">
        <v>228</v>
      </c>
      <c r="K97" s="42" t="s">
        <v>229</v>
      </c>
      <c r="L97" s="213" t="s">
        <v>230</v>
      </c>
    </row>
    <row r="98" spans="2:12" ht="18" customHeight="1" thickBot="1" x14ac:dyDescent="0.3">
      <c r="B98" s="217">
        <v>231</v>
      </c>
      <c r="C98" s="421" t="s">
        <v>286</v>
      </c>
      <c r="D98" s="404"/>
      <c r="E98" s="405"/>
      <c r="F98" s="62"/>
      <c r="G98" s="62"/>
      <c r="H98" s="62"/>
      <c r="I98" s="62"/>
      <c r="J98" s="62"/>
      <c r="K98" s="197"/>
      <c r="L98" s="231">
        <f>SUM(F98:K98)</f>
        <v>0</v>
      </c>
    </row>
    <row r="99" spans="2:12" ht="18" customHeight="1" thickTop="1" x14ac:dyDescent="0.25">
      <c r="B99" s="218"/>
      <c r="C99" s="419" t="s">
        <v>236</v>
      </c>
      <c r="D99" s="437"/>
      <c r="E99" s="437"/>
      <c r="F99" s="13">
        <f>SUM(F96:F98)</f>
        <v>0</v>
      </c>
      <c r="G99" s="13">
        <f t="shared" ref="G99" si="8">SUM(G96:G98)</f>
        <v>0</v>
      </c>
      <c r="H99" s="13">
        <f t="shared" ref="H99" si="9">SUM(H96:H98)</f>
        <v>0</v>
      </c>
      <c r="I99" s="13">
        <f t="shared" ref="I99" si="10">SUM(I96:I98)</f>
        <v>0</v>
      </c>
      <c r="J99" s="13">
        <f t="shared" ref="J99" si="11">SUM(J96:J98)</f>
        <v>0</v>
      </c>
      <c r="K99" s="13">
        <f t="shared" ref="K99" si="12">SUM(K96:K98)</f>
        <v>0</v>
      </c>
      <c r="L99" s="210">
        <f>SUM(L97:L98)</f>
        <v>0</v>
      </c>
    </row>
    <row r="100" spans="2:12" ht="18" customHeight="1" thickBot="1" x14ac:dyDescent="0.3">
      <c r="B100" s="225"/>
      <c r="C100" s="53"/>
      <c r="D100" s="53"/>
      <c r="E100" s="53"/>
      <c r="F100" s="53"/>
      <c r="G100" s="53"/>
      <c r="H100" s="53"/>
      <c r="I100" s="53"/>
      <c r="J100" s="53"/>
      <c r="K100" s="53"/>
      <c r="L100" s="211"/>
    </row>
    <row r="101" spans="2:12" ht="18" customHeight="1" x14ac:dyDescent="0.25">
      <c r="B101" s="208"/>
      <c r="L101" s="209"/>
    </row>
    <row r="102" spans="2:12" ht="18" customHeight="1" x14ac:dyDescent="0.25">
      <c r="B102" s="414" t="s">
        <v>287</v>
      </c>
      <c r="C102" s="415"/>
      <c r="D102" s="415"/>
      <c r="E102" s="415"/>
      <c r="F102" s="415"/>
      <c r="G102" s="415"/>
      <c r="H102" s="415"/>
      <c r="I102" s="415"/>
      <c r="J102" s="415"/>
      <c r="K102" s="415"/>
      <c r="L102" s="416"/>
    </row>
    <row r="103" spans="2:12" ht="18" customHeight="1" x14ac:dyDescent="0.25">
      <c r="B103" s="406" t="s">
        <v>288</v>
      </c>
      <c r="C103" s="407"/>
      <c r="D103" s="407"/>
      <c r="E103" s="407"/>
      <c r="F103" s="407"/>
      <c r="G103" s="407"/>
      <c r="H103" s="407"/>
      <c r="I103" s="407"/>
      <c r="J103" s="407"/>
      <c r="K103" s="407"/>
      <c r="L103" s="408"/>
    </row>
    <row r="104" spans="2:12" ht="18" customHeight="1" x14ac:dyDescent="0.25">
      <c r="B104" s="224"/>
      <c r="C104" s="254" t="s">
        <v>200</v>
      </c>
      <c r="D104" s="254"/>
      <c r="E104" s="255"/>
      <c r="F104" s="40" t="s">
        <v>224</v>
      </c>
      <c r="G104" s="41" t="s">
        <v>225</v>
      </c>
      <c r="H104" s="41" t="s">
        <v>226</v>
      </c>
      <c r="I104" s="41" t="s">
        <v>227</v>
      </c>
      <c r="J104" s="41" t="s">
        <v>228</v>
      </c>
      <c r="K104" s="42" t="s">
        <v>229</v>
      </c>
      <c r="L104" s="213" t="s">
        <v>230</v>
      </c>
    </row>
    <row r="105" spans="2:12" ht="18" customHeight="1" x14ac:dyDescent="0.25">
      <c r="B105" s="216">
        <v>301</v>
      </c>
      <c r="C105" s="423" t="s">
        <v>289</v>
      </c>
      <c r="D105" s="410"/>
      <c r="E105" s="400"/>
      <c r="F105" s="49"/>
      <c r="G105" s="49"/>
      <c r="H105" s="49"/>
      <c r="I105" s="49"/>
      <c r="J105" s="49"/>
      <c r="K105" s="50"/>
      <c r="L105" s="215">
        <f t="shared" ref="L105:L111" si="13">SUM(F105:K105)</f>
        <v>0</v>
      </c>
    </row>
    <row r="106" spans="2:12" ht="18" customHeight="1" x14ac:dyDescent="0.25">
      <c r="B106" s="216">
        <v>302</v>
      </c>
      <c r="C106" s="423" t="s">
        <v>436</v>
      </c>
      <c r="D106" s="410"/>
      <c r="E106" s="400"/>
      <c r="F106" s="49"/>
      <c r="G106" s="49"/>
      <c r="H106" s="49"/>
      <c r="I106" s="49"/>
      <c r="J106" s="49"/>
      <c r="K106" s="50"/>
      <c r="L106" s="215">
        <f t="shared" ref="L106" si="14">SUM(F106:K106)</f>
        <v>0</v>
      </c>
    </row>
    <row r="107" spans="2:12" ht="18" customHeight="1" x14ac:dyDescent="0.25">
      <c r="B107" s="216">
        <v>303</v>
      </c>
      <c r="C107" s="398" t="s">
        <v>456</v>
      </c>
      <c r="D107" s="399"/>
      <c r="E107" s="420"/>
      <c r="F107" s="47"/>
      <c r="G107" s="47"/>
      <c r="H107" s="47"/>
      <c r="I107" s="47"/>
      <c r="J107" s="47"/>
      <c r="K107" s="48"/>
      <c r="L107" s="215">
        <f t="shared" si="13"/>
        <v>0</v>
      </c>
    </row>
    <row r="108" spans="2:12" ht="18" customHeight="1" x14ac:dyDescent="0.25">
      <c r="B108" s="216">
        <v>304</v>
      </c>
      <c r="C108" s="398" t="s">
        <v>235</v>
      </c>
      <c r="D108" s="410"/>
      <c r="E108" s="400"/>
      <c r="F108" s="47"/>
      <c r="G108" s="47"/>
      <c r="H108" s="47"/>
      <c r="I108" s="47"/>
      <c r="J108" s="47"/>
      <c r="K108" s="48"/>
      <c r="L108" s="215">
        <f>SUM(F108:K108)</f>
        <v>0</v>
      </c>
    </row>
    <row r="109" spans="2:12" ht="18" customHeight="1" x14ac:dyDescent="0.25">
      <c r="B109" s="216">
        <v>305</v>
      </c>
      <c r="C109" s="398" t="s">
        <v>290</v>
      </c>
      <c r="D109" s="410"/>
      <c r="E109" s="400"/>
      <c r="F109" s="47"/>
      <c r="G109" s="47"/>
      <c r="H109" s="47"/>
      <c r="I109" s="47"/>
      <c r="J109" s="47"/>
      <c r="K109" s="48"/>
      <c r="L109" s="215">
        <f t="shared" si="13"/>
        <v>0</v>
      </c>
    </row>
    <row r="110" spans="2:12" ht="18" customHeight="1" x14ac:dyDescent="0.25">
      <c r="B110" s="216">
        <v>306</v>
      </c>
      <c r="C110" s="398" t="s">
        <v>291</v>
      </c>
      <c r="D110" s="410"/>
      <c r="E110" s="400"/>
      <c r="F110" s="47"/>
      <c r="G110" s="47"/>
      <c r="H110" s="47"/>
      <c r="I110" s="47"/>
      <c r="J110" s="47"/>
      <c r="K110" s="48"/>
      <c r="L110" s="215">
        <f t="shared" si="13"/>
        <v>0</v>
      </c>
    </row>
    <row r="111" spans="2:12" ht="18" customHeight="1" x14ac:dyDescent="0.25">
      <c r="B111" s="216">
        <v>307</v>
      </c>
      <c r="C111" s="398" t="s">
        <v>292</v>
      </c>
      <c r="D111" s="410"/>
      <c r="E111" s="400"/>
      <c r="F111" s="47"/>
      <c r="G111" s="47"/>
      <c r="H111" s="47"/>
      <c r="I111" s="47"/>
      <c r="J111" s="47"/>
      <c r="K111" s="48"/>
      <c r="L111" s="215">
        <f t="shared" si="13"/>
        <v>0</v>
      </c>
    </row>
    <row r="112" spans="2:12" ht="18" customHeight="1" x14ac:dyDescent="0.25">
      <c r="B112" s="216">
        <v>308</v>
      </c>
      <c r="C112" s="398" t="s">
        <v>293</v>
      </c>
      <c r="D112" s="410"/>
      <c r="E112" s="400"/>
      <c r="F112" s="47"/>
      <c r="G112" s="47"/>
      <c r="H112" s="47"/>
      <c r="I112" s="47"/>
      <c r="J112" s="47"/>
      <c r="K112" s="48"/>
      <c r="L112" s="215">
        <f t="shared" ref="L112:L124" si="15">SUM(F112:K112)</f>
        <v>0</v>
      </c>
    </row>
    <row r="113" spans="2:12" ht="18" customHeight="1" x14ac:dyDescent="0.25">
      <c r="B113" s="216">
        <v>309</v>
      </c>
      <c r="C113" s="398" t="s">
        <v>295</v>
      </c>
      <c r="D113" s="410"/>
      <c r="E113" s="400"/>
      <c r="F113" s="47"/>
      <c r="G113" s="47"/>
      <c r="H113" s="47"/>
      <c r="I113" s="47"/>
      <c r="J113" s="47"/>
      <c r="K113" s="48"/>
      <c r="L113" s="215">
        <f t="shared" si="15"/>
        <v>0</v>
      </c>
    </row>
    <row r="114" spans="2:12" ht="18" customHeight="1" x14ac:dyDescent="0.25">
      <c r="B114" s="216">
        <v>310</v>
      </c>
      <c r="C114" s="398" t="s">
        <v>296</v>
      </c>
      <c r="D114" s="410"/>
      <c r="E114" s="400"/>
      <c r="F114" s="47"/>
      <c r="G114" s="47"/>
      <c r="H114" s="47"/>
      <c r="I114" s="47"/>
      <c r="J114" s="47"/>
      <c r="K114" s="48"/>
      <c r="L114" s="215">
        <f t="shared" si="15"/>
        <v>0</v>
      </c>
    </row>
    <row r="115" spans="2:12" ht="18" customHeight="1" x14ac:dyDescent="0.25">
      <c r="B115" s="216">
        <v>311</v>
      </c>
      <c r="C115" s="398" t="s">
        <v>297</v>
      </c>
      <c r="D115" s="410"/>
      <c r="E115" s="400"/>
      <c r="F115" s="47"/>
      <c r="G115" s="47"/>
      <c r="H115" s="47"/>
      <c r="I115" s="47"/>
      <c r="J115" s="47"/>
      <c r="K115" s="48"/>
      <c r="L115" s="215">
        <f t="shared" si="15"/>
        <v>0</v>
      </c>
    </row>
    <row r="116" spans="2:12" ht="18" customHeight="1" x14ac:dyDescent="0.25">
      <c r="B116" s="216">
        <v>312</v>
      </c>
      <c r="C116" s="398" t="s">
        <v>298</v>
      </c>
      <c r="D116" s="410"/>
      <c r="E116" s="400"/>
      <c r="F116" s="47"/>
      <c r="G116" s="47"/>
      <c r="H116" s="47"/>
      <c r="I116" s="47"/>
      <c r="J116" s="47"/>
      <c r="K116" s="48"/>
      <c r="L116" s="215">
        <f t="shared" si="15"/>
        <v>0</v>
      </c>
    </row>
    <row r="117" spans="2:12" ht="18" customHeight="1" x14ac:dyDescent="0.25">
      <c r="B117" s="216">
        <v>313</v>
      </c>
      <c r="C117" s="398" t="s">
        <v>299</v>
      </c>
      <c r="D117" s="410"/>
      <c r="E117" s="400"/>
      <c r="F117" s="47"/>
      <c r="G117" s="47"/>
      <c r="H117" s="47"/>
      <c r="I117" s="47"/>
      <c r="J117" s="47"/>
      <c r="K117" s="48"/>
      <c r="L117" s="215">
        <f t="shared" si="15"/>
        <v>0</v>
      </c>
    </row>
    <row r="118" spans="2:12" ht="18" customHeight="1" x14ac:dyDescent="0.25">
      <c r="B118" s="216">
        <v>314</v>
      </c>
      <c r="C118" s="423" t="s">
        <v>438</v>
      </c>
      <c r="D118" s="410"/>
      <c r="E118" s="400"/>
      <c r="F118" s="47"/>
      <c r="G118" s="47"/>
      <c r="H118" s="47"/>
      <c r="I118" s="48"/>
      <c r="J118" s="47"/>
      <c r="L118" s="215">
        <f t="shared" si="15"/>
        <v>0</v>
      </c>
    </row>
    <row r="119" spans="2:12" ht="18" customHeight="1" x14ac:dyDescent="0.25">
      <c r="B119" s="216">
        <v>315</v>
      </c>
      <c r="C119" s="398" t="s">
        <v>300</v>
      </c>
      <c r="D119" s="410"/>
      <c r="E119" s="400"/>
      <c r="F119" s="47"/>
      <c r="G119" s="47"/>
      <c r="H119" s="47"/>
      <c r="I119" s="47"/>
      <c r="J119" s="47"/>
      <c r="K119" s="48"/>
      <c r="L119" s="215">
        <f t="shared" si="15"/>
        <v>0</v>
      </c>
    </row>
    <row r="120" spans="2:12" ht="18" customHeight="1" x14ac:dyDescent="0.25">
      <c r="B120" s="216">
        <v>316</v>
      </c>
      <c r="C120" s="398" t="s">
        <v>301</v>
      </c>
      <c r="D120" s="399"/>
      <c r="E120" s="420"/>
      <c r="F120" s="47"/>
      <c r="G120" s="47"/>
      <c r="H120" s="47"/>
      <c r="I120" s="47"/>
      <c r="J120" s="47"/>
      <c r="K120" s="48"/>
      <c r="L120" s="215">
        <f t="shared" si="15"/>
        <v>0</v>
      </c>
    </row>
    <row r="121" spans="2:12" ht="18" customHeight="1" x14ac:dyDescent="0.25">
      <c r="B121" s="216">
        <v>317</v>
      </c>
      <c r="C121" s="398" t="s">
        <v>302</v>
      </c>
      <c r="D121" s="410"/>
      <c r="E121" s="400"/>
      <c r="F121" s="47"/>
      <c r="G121" s="47"/>
      <c r="H121" s="47"/>
      <c r="I121" s="47"/>
      <c r="J121" s="47"/>
      <c r="K121" s="48"/>
      <c r="L121" s="215">
        <f t="shared" si="15"/>
        <v>0</v>
      </c>
    </row>
    <row r="122" spans="2:12" ht="18" customHeight="1" x14ac:dyDescent="0.25">
      <c r="B122" s="216">
        <v>318</v>
      </c>
      <c r="C122" s="398" t="s">
        <v>277</v>
      </c>
      <c r="D122" s="410"/>
      <c r="E122" s="400"/>
      <c r="F122" s="47"/>
      <c r="G122" s="47"/>
      <c r="H122" s="47"/>
      <c r="I122" s="47"/>
      <c r="J122" s="47"/>
      <c r="K122" s="48"/>
      <c r="L122" s="215">
        <f t="shared" si="15"/>
        <v>0</v>
      </c>
    </row>
    <row r="123" spans="2:12" ht="18" customHeight="1" x14ac:dyDescent="0.25">
      <c r="B123" s="216">
        <v>319</v>
      </c>
      <c r="C123" s="398" t="s">
        <v>303</v>
      </c>
      <c r="D123" s="410"/>
      <c r="E123" s="400"/>
      <c r="F123" s="47"/>
      <c r="G123" s="47"/>
      <c r="H123" s="47"/>
      <c r="I123" s="47"/>
      <c r="J123" s="47"/>
      <c r="K123" s="48"/>
      <c r="L123" s="215">
        <f t="shared" si="15"/>
        <v>0</v>
      </c>
    </row>
    <row r="124" spans="2:12" ht="18" customHeight="1" x14ac:dyDescent="0.25">
      <c r="B124" s="216">
        <v>320</v>
      </c>
      <c r="C124" s="423" t="s">
        <v>437</v>
      </c>
      <c r="D124" s="410"/>
      <c r="E124" s="400"/>
      <c r="F124" s="49"/>
      <c r="G124" s="49"/>
      <c r="H124" s="49"/>
      <c r="I124" s="49"/>
      <c r="J124" s="49"/>
      <c r="K124" s="50"/>
      <c r="L124" s="215">
        <f t="shared" si="15"/>
        <v>0</v>
      </c>
    </row>
    <row r="125" spans="2:12" ht="18" customHeight="1" x14ac:dyDescent="0.25">
      <c r="B125" s="216">
        <v>321</v>
      </c>
      <c r="C125" s="398" t="s">
        <v>304</v>
      </c>
      <c r="D125" s="399"/>
      <c r="E125" s="420"/>
      <c r="F125" s="47"/>
      <c r="G125" s="47"/>
      <c r="H125" s="47"/>
      <c r="I125" s="47"/>
      <c r="J125" s="47"/>
      <c r="K125" s="48"/>
      <c r="L125" s="215">
        <f t="shared" ref="L125:L127" si="16">SUM(F125:K125)</f>
        <v>0</v>
      </c>
    </row>
    <row r="126" spans="2:12" ht="18" customHeight="1" x14ac:dyDescent="0.25">
      <c r="B126" s="216">
        <v>322</v>
      </c>
      <c r="C126" s="398" t="s">
        <v>305</v>
      </c>
      <c r="D126" s="399"/>
      <c r="E126" s="420"/>
      <c r="F126" s="47"/>
      <c r="G126" s="47"/>
      <c r="H126" s="47"/>
      <c r="I126" s="47"/>
      <c r="J126" s="47"/>
      <c r="K126" s="48"/>
      <c r="L126" s="215">
        <f t="shared" si="16"/>
        <v>0</v>
      </c>
    </row>
    <row r="127" spans="2:12" ht="18" customHeight="1" x14ac:dyDescent="0.25">
      <c r="B127" s="216">
        <v>323</v>
      </c>
      <c r="C127" s="398" t="s">
        <v>439</v>
      </c>
      <c r="D127" s="399"/>
      <c r="E127" s="420"/>
      <c r="F127" s="47"/>
      <c r="G127" s="47"/>
      <c r="H127" s="47"/>
      <c r="I127" s="47"/>
      <c r="J127" s="47"/>
      <c r="K127" s="48"/>
      <c r="L127" s="215">
        <f t="shared" si="16"/>
        <v>0</v>
      </c>
    </row>
    <row r="128" spans="2:12" ht="18" customHeight="1" x14ac:dyDescent="0.25">
      <c r="B128" s="414" t="s">
        <v>294</v>
      </c>
      <c r="C128" s="415"/>
      <c r="D128" s="415"/>
      <c r="E128" s="415"/>
      <c r="F128" s="415"/>
      <c r="G128" s="415"/>
      <c r="H128" s="415"/>
      <c r="I128" s="415"/>
      <c r="J128" s="415"/>
      <c r="K128" s="415"/>
      <c r="L128" s="416"/>
    </row>
    <row r="129" spans="2:12" ht="18" customHeight="1" x14ac:dyDescent="0.25">
      <c r="B129" s="406" t="s">
        <v>288</v>
      </c>
      <c r="C129" s="407"/>
      <c r="D129" s="407"/>
      <c r="E129" s="407"/>
      <c r="F129" s="407"/>
      <c r="G129" s="407"/>
      <c r="H129" s="407"/>
      <c r="I129" s="407"/>
      <c r="J129" s="407"/>
      <c r="K129" s="407"/>
      <c r="L129" s="408"/>
    </row>
    <row r="130" spans="2:12" ht="18" customHeight="1" x14ac:dyDescent="0.25">
      <c r="B130" s="224"/>
      <c r="C130" s="254" t="s">
        <v>200</v>
      </c>
      <c r="D130" s="254"/>
      <c r="E130" s="255"/>
      <c r="F130" s="40" t="s">
        <v>224</v>
      </c>
      <c r="G130" s="41" t="s">
        <v>225</v>
      </c>
      <c r="H130" s="41" t="s">
        <v>226</v>
      </c>
      <c r="I130" s="41" t="s">
        <v>227</v>
      </c>
      <c r="J130" s="41" t="s">
        <v>228</v>
      </c>
      <c r="K130" s="42" t="s">
        <v>229</v>
      </c>
      <c r="L130" s="213" t="s">
        <v>230</v>
      </c>
    </row>
    <row r="131" spans="2:12" ht="18" customHeight="1" x14ac:dyDescent="0.25">
      <c r="B131" s="216">
        <v>324</v>
      </c>
      <c r="C131" s="398" t="s">
        <v>476</v>
      </c>
      <c r="D131" s="410"/>
      <c r="E131" s="400"/>
      <c r="F131" s="47"/>
      <c r="G131" s="47"/>
      <c r="H131" s="47"/>
      <c r="I131" s="47"/>
      <c r="J131" s="47"/>
      <c r="K131" s="48"/>
      <c r="L131" s="215">
        <f>SUM(F131:K131)</f>
        <v>0</v>
      </c>
    </row>
    <row r="132" spans="2:12" ht="18" customHeight="1" x14ac:dyDescent="0.25">
      <c r="B132" s="216">
        <v>325</v>
      </c>
      <c r="C132" s="398" t="s">
        <v>306</v>
      </c>
      <c r="D132" s="399"/>
      <c r="E132" s="420"/>
      <c r="F132" s="47"/>
      <c r="G132" s="47"/>
      <c r="H132" s="47"/>
      <c r="I132" s="47"/>
      <c r="J132" s="47"/>
      <c r="K132" s="48"/>
      <c r="L132" s="215">
        <f>SUM(F132:K132)</f>
        <v>0</v>
      </c>
    </row>
    <row r="133" spans="2:12" ht="18" customHeight="1" x14ac:dyDescent="0.25">
      <c r="B133" s="216">
        <v>326</v>
      </c>
      <c r="C133" s="398" t="s">
        <v>307</v>
      </c>
      <c r="D133" s="410"/>
      <c r="E133" s="400"/>
      <c r="F133" s="47"/>
      <c r="G133" s="47"/>
      <c r="H133" s="47"/>
      <c r="I133" s="47"/>
      <c r="J133" s="47"/>
      <c r="K133" s="48"/>
      <c r="L133" s="215">
        <f>SUM(F133:K133)</f>
        <v>0</v>
      </c>
    </row>
    <row r="134" spans="2:12" ht="18" customHeight="1" x14ac:dyDescent="0.25">
      <c r="B134" s="216">
        <v>327</v>
      </c>
      <c r="C134" s="398" t="s">
        <v>308</v>
      </c>
      <c r="D134" s="410"/>
      <c r="E134" s="400"/>
      <c r="F134" s="47"/>
      <c r="G134" s="47"/>
      <c r="H134" s="47"/>
      <c r="I134" s="47"/>
      <c r="J134" s="47"/>
      <c r="K134" s="48"/>
      <c r="L134" s="215">
        <f>SUM(F134:K134)</f>
        <v>0</v>
      </c>
    </row>
    <row r="135" spans="2:12" ht="18" customHeight="1" x14ac:dyDescent="0.25">
      <c r="B135" s="216">
        <v>328</v>
      </c>
      <c r="C135" s="398" t="s">
        <v>309</v>
      </c>
      <c r="D135" s="399"/>
      <c r="E135" s="420"/>
      <c r="F135" s="49"/>
      <c r="G135" s="49"/>
      <c r="H135" s="49"/>
      <c r="I135" s="49"/>
      <c r="J135" s="49"/>
      <c r="K135" s="50"/>
      <c r="L135" s="227">
        <f>SUM(F135:K135)</f>
        <v>0</v>
      </c>
    </row>
    <row r="136" spans="2:12" ht="18" customHeight="1" x14ac:dyDescent="0.25">
      <c r="B136" s="217">
        <v>329</v>
      </c>
      <c r="C136" s="398" t="s">
        <v>310</v>
      </c>
      <c r="D136" s="399"/>
      <c r="E136" s="420"/>
      <c r="F136" s="49"/>
      <c r="G136" s="49"/>
      <c r="H136" s="49"/>
      <c r="I136" s="49"/>
      <c r="J136" s="49"/>
      <c r="K136" s="50"/>
      <c r="L136" s="227">
        <f>SUM(F136:K136)</f>
        <v>0</v>
      </c>
    </row>
    <row r="137" spans="2:12" ht="18" customHeight="1" thickBot="1" x14ac:dyDescent="0.3">
      <c r="B137" s="228">
        <v>330</v>
      </c>
      <c r="C137" s="421" t="s">
        <v>472</v>
      </c>
      <c r="D137" s="404"/>
      <c r="E137" s="405"/>
      <c r="F137" s="62"/>
      <c r="G137" s="62"/>
      <c r="H137" s="62"/>
      <c r="I137" s="62"/>
      <c r="J137" s="62"/>
      <c r="K137" s="197"/>
      <c r="L137" s="231">
        <f>SUM(F137:K137)</f>
        <v>0</v>
      </c>
    </row>
    <row r="138" spans="2:12" ht="18" customHeight="1" thickTop="1" x14ac:dyDescent="0.25">
      <c r="B138" s="208"/>
      <c r="C138" s="409" t="s">
        <v>236</v>
      </c>
      <c r="D138" s="413"/>
      <c r="E138" s="413"/>
      <c r="F138" s="13">
        <f>SUM(F105:F137)</f>
        <v>0</v>
      </c>
      <c r="G138" s="13">
        <f t="shared" ref="G138:L138" si="17">SUM(G105:G137)</f>
        <v>0</v>
      </c>
      <c r="H138" s="13">
        <f t="shared" si="17"/>
        <v>0</v>
      </c>
      <c r="I138" s="13">
        <f t="shared" si="17"/>
        <v>0</v>
      </c>
      <c r="J138" s="13">
        <f t="shared" si="17"/>
        <v>0</v>
      </c>
      <c r="K138" s="13">
        <f t="shared" si="17"/>
        <v>0</v>
      </c>
      <c r="L138" s="210">
        <f t="shared" si="17"/>
        <v>0</v>
      </c>
    </row>
    <row r="139" spans="2:12" ht="18" customHeight="1" thickBot="1" x14ac:dyDescent="0.3">
      <c r="B139" s="225"/>
      <c r="C139" s="53"/>
      <c r="D139" s="53"/>
      <c r="E139" s="53"/>
      <c r="F139" s="53"/>
      <c r="G139" s="53"/>
      <c r="H139" s="53"/>
      <c r="I139" s="53"/>
      <c r="J139" s="53"/>
      <c r="K139" s="53"/>
      <c r="L139" s="211"/>
    </row>
    <row r="140" spans="2:12" ht="18" customHeight="1" x14ac:dyDescent="0.25">
      <c r="B140" s="208"/>
      <c r="L140" s="209"/>
    </row>
    <row r="141" spans="2:12" ht="18" customHeight="1" x14ac:dyDescent="0.25">
      <c r="B141" s="414" t="s">
        <v>311</v>
      </c>
      <c r="C141" s="415"/>
      <c r="D141" s="415"/>
      <c r="E141" s="415"/>
      <c r="F141" s="415"/>
      <c r="G141" s="415"/>
      <c r="H141" s="415"/>
      <c r="I141" s="415"/>
      <c r="J141" s="415"/>
      <c r="K141" s="415"/>
      <c r="L141" s="416"/>
    </row>
    <row r="142" spans="2:12" ht="18" customHeight="1" x14ac:dyDescent="0.25">
      <c r="B142" s="406" t="s">
        <v>312</v>
      </c>
      <c r="C142" s="407"/>
      <c r="D142" s="407"/>
      <c r="E142" s="407"/>
      <c r="F142" s="407"/>
      <c r="G142" s="407"/>
      <c r="H142" s="407"/>
      <c r="I142" s="407"/>
      <c r="J142" s="407"/>
      <c r="K142" s="407"/>
      <c r="L142" s="408"/>
    </row>
    <row r="143" spans="2:12" ht="18" customHeight="1" x14ac:dyDescent="0.25">
      <c r="B143" s="224"/>
      <c r="C143" s="254"/>
      <c r="D143" s="254"/>
      <c r="E143" s="255"/>
      <c r="F143" s="40" t="s">
        <v>224</v>
      </c>
      <c r="G143" s="41" t="s">
        <v>225</v>
      </c>
      <c r="H143" s="41" t="s">
        <v>226</v>
      </c>
      <c r="I143" s="41" t="s">
        <v>227</v>
      </c>
      <c r="J143" s="41" t="s">
        <v>228</v>
      </c>
      <c r="K143" s="42" t="s">
        <v>229</v>
      </c>
      <c r="L143" s="213" t="s">
        <v>230</v>
      </c>
    </row>
    <row r="144" spans="2:12" ht="18" customHeight="1" x14ac:dyDescent="0.25">
      <c r="B144" s="216">
        <v>351</v>
      </c>
      <c r="C144" s="398" t="s">
        <v>313</v>
      </c>
      <c r="D144" s="410"/>
      <c r="E144" s="400"/>
      <c r="F144" s="47"/>
      <c r="G144" s="47"/>
      <c r="H144" s="47"/>
      <c r="I144" s="47"/>
      <c r="J144" s="47"/>
      <c r="K144" s="48"/>
      <c r="L144" s="215">
        <f>SUM(F144:K144)</f>
        <v>0</v>
      </c>
    </row>
    <row r="145" spans="2:12" ht="18" customHeight="1" thickBot="1" x14ac:dyDescent="0.3">
      <c r="B145" s="228">
        <v>352</v>
      </c>
      <c r="C145" s="421" t="s">
        <v>314</v>
      </c>
      <c r="D145" s="404"/>
      <c r="E145" s="405"/>
      <c r="F145" s="62"/>
      <c r="G145" s="62"/>
      <c r="H145" s="62"/>
      <c r="I145" s="62"/>
      <c r="J145" s="62"/>
      <c r="K145" s="197"/>
      <c r="L145" s="231">
        <f>SUM(F145:K145)</f>
        <v>0</v>
      </c>
    </row>
    <row r="146" spans="2:12" ht="18" customHeight="1" thickTop="1" x14ac:dyDescent="0.25">
      <c r="B146" s="208"/>
      <c r="C146" s="409" t="s">
        <v>236</v>
      </c>
      <c r="D146" s="413"/>
      <c r="E146" s="413"/>
      <c r="F146" s="13">
        <f>SUM(F144:F145)</f>
        <v>0</v>
      </c>
      <c r="G146" s="13">
        <f t="shared" ref="G146:K146" si="18">SUM(G144:G145)</f>
        <v>0</v>
      </c>
      <c r="H146" s="13">
        <f t="shared" si="18"/>
        <v>0</v>
      </c>
      <c r="I146" s="13">
        <f t="shared" si="18"/>
        <v>0</v>
      </c>
      <c r="J146" s="13">
        <f t="shared" si="18"/>
        <v>0</v>
      </c>
      <c r="K146" s="13">
        <f t="shared" si="18"/>
        <v>0</v>
      </c>
      <c r="L146" s="219">
        <f>SUM(L144:L145)</f>
        <v>0</v>
      </c>
    </row>
    <row r="147" spans="2:12" ht="18" customHeight="1" thickBot="1" x14ac:dyDescent="0.3">
      <c r="B147" s="225"/>
      <c r="C147" s="53"/>
      <c r="D147" s="53"/>
      <c r="E147" s="53"/>
      <c r="F147" s="53"/>
      <c r="G147" s="53"/>
      <c r="H147" s="53"/>
      <c r="I147" s="53"/>
      <c r="J147" s="53"/>
      <c r="K147" s="53"/>
      <c r="L147" s="211"/>
    </row>
    <row r="148" spans="2:12" ht="18" customHeight="1" x14ac:dyDescent="0.25">
      <c r="B148" s="229"/>
      <c r="C148" s="56"/>
      <c r="D148" s="56"/>
      <c r="E148" s="56"/>
      <c r="F148" s="56"/>
      <c r="G148" s="56"/>
      <c r="H148" s="56"/>
      <c r="I148" s="56"/>
      <c r="J148" s="56"/>
      <c r="K148" s="56"/>
      <c r="L148" s="230"/>
    </row>
    <row r="149" spans="2:12" ht="18" customHeight="1" x14ac:dyDescent="0.25">
      <c r="B149" s="414" t="s">
        <v>315</v>
      </c>
      <c r="C149" s="415"/>
      <c r="D149" s="415"/>
      <c r="E149" s="415"/>
      <c r="F149" s="415"/>
      <c r="G149" s="415"/>
      <c r="H149" s="415"/>
      <c r="I149" s="415"/>
      <c r="J149" s="415"/>
      <c r="K149" s="415"/>
      <c r="L149" s="416"/>
    </row>
    <row r="150" spans="2:12" ht="18" customHeight="1" x14ac:dyDescent="0.25">
      <c r="B150" s="414" t="s">
        <v>316</v>
      </c>
      <c r="C150" s="415"/>
      <c r="D150" s="415"/>
      <c r="E150" s="415"/>
      <c r="F150" s="415"/>
      <c r="G150" s="415"/>
      <c r="H150" s="415"/>
      <c r="I150" s="415"/>
      <c r="J150" s="415"/>
      <c r="K150" s="415"/>
      <c r="L150" s="416"/>
    </row>
    <row r="151" spans="2:12" ht="18" customHeight="1" x14ac:dyDescent="0.25">
      <c r="B151" s="224"/>
      <c r="C151" s="411" t="s">
        <v>200</v>
      </c>
      <c r="D151" s="411"/>
      <c r="E151" s="412"/>
      <c r="F151" s="40" t="s">
        <v>224</v>
      </c>
      <c r="G151" s="41" t="s">
        <v>225</v>
      </c>
      <c r="H151" s="41" t="s">
        <v>226</v>
      </c>
      <c r="I151" s="41" t="s">
        <v>227</v>
      </c>
      <c r="J151" s="41" t="s">
        <v>228</v>
      </c>
      <c r="K151" s="42" t="s">
        <v>229</v>
      </c>
      <c r="L151" s="213" t="s">
        <v>230</v>
      </c>
    </row>
    <row r="152" spans="2:12" ht="18" customHeight="1" x14ac:dyDescent="0.25">
      <c r="B152" s="214">
        <v>401</v>
      </c>
      <c r="C152" s="401" t="s">
        <v>239</v>
      </c>
      <c r="D152" s="422"/>
      <c r="E152" s="403"/>
      <c r="F152" s="44"/>
      <c r="G152" s="44"/>
      <c r="H152" s="44"/>
      <c r="I152" s="44"/>
      <c r="J152" s="44"/>
      <c r="K152" s="45"/>
      <c r="L152" s="215">
        <f>SUM(F152:K152)</f>
        <v>0</v>
      </c>
    </row>
    <row r="153" spans="2:12" ht="18" customHeight="1" x14ac:dyDescent="0.25">
      <c r="B153" s="216">
        <v>402</v>
      </c>
      <c r="C153" s="398" t="s">
        <v>477</v>
      </c>
      <c r="D153" s="399"/>
      <c r="E153" s="400"/>
      <c r="F153" s="47"/>
      <c r="G153" s="47"/>
      <c r="H153" s="47"/>
      <c r="I153" s="47"/>
      <c r="J153" s="47"/>
      <c r="K153" s="45"/>
      <c r="L153" s="215">
        <f t="shared" ref="L153:L170" si="19">SUM(F153:K153)</f>
        <v>0</v>
      </c>
    </row>
    <row r="154" spans="2:12" ht="18" customHeight="1" x14ac:dyDescent="0.25">
      <c r="B154" s="214">
        <v>403</v>
      </c>
      <c r="C154" s="398" t="s">
        <v>440</v>
      </c>
      <c r="D154" s="399"/>
      <c r="E154" s="420"/>
      <c r="F154" s="47"/>
      <c r="G154" s="47"/>
      <c r="H154" s="47"/>
      <c r="I154" s="48"/>
      <c r="J154" s="47"/>
      <c r="L154" s="215">
        <f t="shared" si="19"/>
        <v>0</v>
      </c>
    </row>
    <row r="155" spans="2:12" ht="18" customHeight="1" x14ac:dyDescent="0.25">
      <c r="B155" s="216">
        <v>404</v>
      </c>
      <c r="C155" s="423" t="s">
        <v>318</v>
      </c>
      <c r="D155" s="410"/>
      <c r="E155" s="400"/>
      <c r="F155" s="47"/>
      <c r="G155" s="47"/>
      <c r="H155" s="47"/>
      <c r="I155" s="47"/>
      <c r="J155" s="47"/>
      <c r="K155" s="48"/>
      <c r="L155" s="215">
        <f t="shared" si="19"/>
        <v>0</v>
      </c>
    </row>
    <row r="156" spans="2:12" ht="18" customHeight="1" x14ac:dyDescent="0.25">
      <c r="B156" s="214">
        <v>405</v>
      </c>
      <c r="C156" s="398" t="s">
        <v>319</v>
      </c>
      <c r="D156" s="399"/>
      <c r="E156" s="400"/>
      <c r="F156" s="47"/>
      <c r="G156" s="47"/>
      <c r="H156" s="47"/>
      <c r="I156" s="47"/>
      <c r="J156" s="47"/>
      <c r="K156" s="48"/>
      <c r="L156" s="215">
        <f t="shared" si="19"/>
        <v>0</v>
      </c>
    </row>
    <row r="157" spans="2:12" ht="18" customHeight="1" x14ac:dyDescent="0.25">
      <c r="B157" s="216">
        <v>406</v>
      </c>
      <c r="C157" s="398" t="s">
        <v>320</v>
      </c>
      <c r="D157" s="399"/>
      <c r="E157" s="400"/>
      <c r="F157" s="47"/>
      <c r="G157" s="47"/>
      <c r="H157" s="47"/>
      <c r="I157" s="47"/>
      <c r="J157" s="47"/>
      <c r="K157" s="48"/>
      <c r="L157" s="215">
        <f t="shared" si="19"/>
        <v>0</v>
      </c>
    </row>
    <row r="158" spans="2:12" ht="18" customHeight="1" x14ac:dyDescent="0.25">
      <c r="B158" s="214">
        <v>407</v>
      </c>
      <c r="C158" s="398" t="s">
        <v>296</v>
      </c>
      <c r="D158" s="399"/>
      <c r="E158" s="400"/>
      <c r="F158" s="47"/>
      <c r="G158" s="47"/>
      <c r="H158" s="47"/>
      <c r="I158" s="47"/>
      <c r="J158" s="47"/>
      <c r="K158" s="48"/>
      <c r="L158" s="215">
        <f t="shared" si="19"/>
        <v>0</v>
      </c>
    </row>
    <row r="159" spans="2:12" ht="18" customHeight="1" x14ac:dyDescent="0.25">
      <c r="B159" s="216">
        <v>408</v>
      </c>
      <c r="C159" s="398" t="s">
        <v>321</v>
      </c>
      <c r="D159" s="399"/>
      <c r="E159" s="400"/>
      <c r="F159" s="47"/>
      <c r="G159" s="47"/>
      <c r="H159" s="47"/>
      <c r="I159" s="47"/>
      <c r="J159" s="47"/>
      <c r="K159" s="48"/>
      <c r="L159" s="215">
        <f t="shared" si="19"/>
        <v>0</v>
      </c>
    </row>
    <row r="160" spans="2:12" ht="18" customHeight="1" x14ac:dyDescent="0.25">
      <c r="B160" s="214">
        <v>409</v>
      </c>
      <c r="C160" s="398" t="s">
        <v>441</v>
      </c>
      <c r="D160" s="399"/>
      <c r="E160" s="420"/>
      <c r="F160" s="47"/>
      <c r="G160" s="47"/>
      <c r="H160" s="47"/>
      <c r="I160" s="48"/>
      <c r="J160" s="47"/>
      <c r="L160" s="215">
        <f t="shared" si="19"/>
        <v>0</v>
      </c>
    </row>
    <row r="161" spans="2:12" ht="18" customHeight="1" x14ac:dyDescent="0.25">
      <c r="B161" s="216">
        <v>410</v>
      </c>
      <c r="C161" s="398" t="s">
        <v>295</v>
      </c>
      <c r="D161" s="399"/>
      <c r="E161" s="400"/>
      <c r="F161" s="47"/>
      <c r="G161" s="47"/>
      <c r="H161" s="47"/>
      <c r="I161" s="47"/>
      <c r="J161" s="47"/>
      <c r="K161" s="48"/>
      <c r="L161" s="215">
        <f t="shared" si="19"/>
        <v>0</v>
      </c>
    </row>
    <row r="162" spans="2:12" ht="18" customHeight="1" x14ac:dyDescent="0.25">
      <c r="B162" s="214">
        <v>411</v>
      </c>
      <c r="C162" s="398" t="s">
        <v>322</v>
      </c>
      <c r="D162" s="399"/>
      <c r="E162" s="400"/>
      <c r="F162" s="47"/>
      <c r="G162" s="47"/>
      <c r="H162" s="47"/>
      <c r="I162" s="47"/>
      <c r="J162" s="47"/>
      <c r="K162" s="48"/>
      <c r="L162" s="215">
        <f t="shared" si="19"/>
        <v>0</v>
      </c>
    </row>
    <row r="163" spans="2:12" ht="18" customHeight="1" x14ac:dyDescent="0.25">
      <c r="B163" s="216">
        <v>412</v>
      </c>
      <c r="C163" s="398" t="s">
        <v>323</v>
      </c>
      <c r="D163" s="399"/>
      <c r="E163" s="400"/>
      <c r="F163" s="47"/>
      <c r="G163" s="47"/>
      <c r="H163" s="47"/>
      <c r="I163" s="47"/>
      <c r="J163" s="47"/>
      <c r="K163" s="48"/>
      <c r="L163" s="215">
        <f t="shared" si="19"/>
        <v>0</v>
      </c>
    </row>
    <row r="164" spans="2:12" ht="18" customHeight="1" x14ac:dyDescent="0.25">
      <c r="B164" s="214">
        <v>413</v>
      </c>
      <c r="C164" s="398" t="s">
        <v>464</v>
      </c>
      <c r="D164" s="399"/>
      <c r="E164" s="400"/>
      <c r="F164" s="47"/>
      <c r="G164" s="47"/>
      <c r="H164" s="47"/>
      <c r="I164" s="47"/>
      <c r="J164" s="47"/>
      <c r="K164" s="48"/>
      <c r="L164" s="215">
        <f>SUM(F164:K164)</f>
        <v>0</v>
      </c>
    </row>
    <row r="165" spans="2:12" ht="18" customHeight="1" x14ac:dyDescent="0.25">
      <c r="B165" s="216">
        <v>414</v>
      </c>
      <c r="C165" s="398" t="s">
        <v>324</v>
      </c>
      <c r="D165" s="399"/>
      <c r="E165" s="400"/>
      <c r="F165" s="47"/>
      <c r="G165" s="47"/>
      <c r="H165" s="47"/>
      <c r="I165" s="47"/>
      <c r="J165" s="47"/>
      <c r="K165" s="48"/>
      <c r="L165" s="215">
        <f t="shared" si="19"/>
        <v>0</v>
      </c>
    </row>
    <row r="166" spans="2:12" ht="18" customHeight="1" x14ac:dyDescent="0.25">
      <c r="B166" s="214">
        <v>415</v>
      </c>
      <c r="C166" s="398" t="s">
        <v>465</v>
      </c>
      <c r="D166" s="399"/>
      <c r="E166" s="400"/>
      <c r="F166" s="47"/>
      <c r="G166" s="47"/>
      <c r="H166" s="47"/>
      <c r="I166" s="47"/>
      <c r="J166" s="47"/>
      <c r="K166" s="48"/>
      <c r="L166" s="215">
        <f t="shared" si="19"/>
        <v>0</v>
      </c>
    </row>
    <row r="167" spans="2:12" ht="18" customHeight="1" x14ac:dyDescent="0.25">
      <c r="B167" s="216">
        <v>416</v>
      </c>
      <c r="C167" s="398" t="s">
        <v>325</v>
      </c>
      <c r="D167" s="399"/>
      <c r="E167" s="400"/>
      <c r="F167" s="47"/>
      <c r="G167" s="47"/>
      <c r="H167" s="47"/>
      <c r="I167" s="47"/>
      <c r="J167" s="47"/>
      <c r="K167" s="48"/>
      <c r="L167" s="215">
        <f t="shared" si="19"/>
        <v>0</v>
      </c>
    </row>
    <row r="168" spans="2:12" ht="18" customHeight="1" x14ac:dyDescent="0.25">
      <c r="B168" s="214">
        <v>417</v>
      </c>
      <c r="C168" s="398" t="s">
        <v>326</v>
      </c>
      <c r="D168" s="399"/>
      <c r="E168" s="400"/>
      <c r="F168" s="47"/>
      <c r="G168" s="47"/>
      <c r="H168" s="47"/>
      <c r="I168" s="47"/>
      <c r="J168" s="47"/>
      <c r="K168" s="48"/>
      <c r="L168" s="215">
        <f t="shared" si="19"/>
        <v>0</v>
      </c>
    </row>
    <row r="169" spans="2:12" ht="18" customHeight="1" x14ac:dyDescent="0.25">
      <c r="B169" s="216">
        <v>418</v>
      </c>
      <c r="C169" s="398" t="s">
        <v>466</v>
      </c>
      <c r="D169" s="399"/>
      <c r="E169" s="400"/>
      <c r="F169" s="47"/>
      <c r="G169" s="47"/>
      <c r="H169" s="47"/>
      <c r="I169" s="47"/>
      <c r="J169" s="47"/>
      <c r="K169" s="48"/>
      <c r="L169" s="215">
        <f t="shared" si="19"/>
        <v>0</v>
      </c>
    </row>
    <row r="170" spans="2:12" ht="18" customHeight="1" x14ac:dyDescent="0.25">
      <c r="B170" s="214">
        <v>419</v>
      </c>
      <c r="C170" s="398" t="s">
        <v>327</v>
      </c>
      <c r="D170" s="399"/>
      <c r="E170" s="400"/>
      <c r="F170" s="47"/>
      <c r="G170" s="47"/>
      <c r="H170" s="47"/>
      <c r="I170" s="47"/>
      <c r="J170" s="47"/>
      <c r="K170" s="48"/>
      <c r="L170" s="215">
        <f t="shared" si="19"/>
        <v>0</v>
      </c>
    </row>
    <row r="171" spans="2:12" ht="18" customHeight="1" x14ac:dyDescent="0.25">
      <c r="B171" s="216">
        <v>420</v>
      </c>
      <c r="C171" s="398" t="s">
        <v>328</v>
      </c>
      <c r="D171" s="399"/>
      <c r="E171" s="400"/>
      <c r="F171" s="47"/>
      <c r="G171" s="47"/>
      <c r="H171" s="47"/>
      <c r="I171" s="47"/>
      <c r="J171" s="47"/>
      <c r="K171" s="48"/>
      <c r="L171" s="215">
        <f t="shared" ref="L171:L177" si="20">SUM(F171:K171)</f>
        <v>0</v>
      </c>
    </row>
    <row r="172" spans="2:12" ht="18" customHeight="1" x14ac:dyDescent="0.25">
      <c r="B172" s="214">
        <v>421</v>
      </c>
      <c r="C172" s="398" t="s">
        <v>329</v>
      </c>
      <c r="D172" s="399"/>
      <c r="E172" s="400"/>
      <c r="F172" s="47"/>
      <c r="G172" s="47"/>
      <c r="H172" s="47"/>
      <c r="I172" s="47"/>
      <c r="J172" s="47"/>
      <c r="K172" s="48"/>
      <c r="L172" s="215">
        <f t="shared" si="20"/>
        <v>0</v>
      </c>
    </row>
    <row r="173" spans="2:12" ht="18" customHeight="1" x14ac:dyDescent="0.25">
      <c r="B173" s="216">
        <v>422</v>
      </c>
      <c r="C173" s="398" t="s">
        <v>330</v>
      </c>
      <c r="D173" s="399"/>
      <c r="E173" s="400"/>
      <c r="F173" s="47"/>
      <c r="G173" s="47"/>
      <c r="H173" s="47"/>
      <c r="I173" s="47"/>
      <c r="J173" s="47"/>
      <c r="K173" s="48"/>
      <c r="L173" s="215">
        <f t="shared" si="20"/>
        <v>0</v>
      </c>
    </row>
    <row r="174" spans="2:12" ht="18" customHeight="1" x14ac:dyDescent="0.25">
      <c r="B174" s="214">
        <v>423</v>
      </c>
      <c r="C174" s="398" t="s">
        <v>467</v>
      </c>
      <c r="D174" s="399"/>
      <c r="E174" s="400"/>
      <c r="F174" s="47"/>
      <c r="G174" s="47"/>
      <c r="H174" s="47"/>
      <c r="I174" s="47"/>
      <c r="J174" s="47"/>
      <c r="K174" s="48"/>
      <c r="L174" s="215">
        <f t="shared" si="20"/>
        <v>0</v>
      </c>
    </row>
    <row r="175" spans="2:12" ht="18" customHeight="1" x14ac:dyDescent="0.25">
      <c r="B175" s="216">
        <v>424</v>
      </c>
      <c r="C175" s="398" t="s">
        <v>331</v>
      </c>
      <c r="D175" s="410"/>
      <c r="E175" s="400"/>
      <c r="F175" s="47"/>
      <c r="G175" s="47"/>
      <c r="H175" s="47"/>
      <c r="I175" s="47"/>
      <c r="J175" s="47"/>
      <c r="K175" s="48"/>
      <c r="L175" s="215">
        <f t="shared" si="20"/>
        <v>0</v>
      </c>
    </row>
    <row r="176" spans="2:12" ht="18" customHeight="1" x14ac:dyDescent="0.25">
      <c r="B176" s="214">
        <v>425</v>
      </c>
      <c r="C176" s="398" t="s">
        <v>442</v>
      </c>
      <c r="D176" s="399"/>
      <c r="E176" s="420"/>
      <c r="F176" s="47"/>
      <c r="G176" s="47"/>
      <c r="H176" s="47"/>
      <c r="I176" s="48"/>
      <c r="J176" s="47"/>
      <c r="L176" s="215">
        <f t="shared" si="20"/>
        <v>0</v>
      </c>
    </row>
    <row r="177" spans="2:12" ht="18" customHeight="1" x14ac:dyDescent="0.25">
      <c r="B177" s="214">
        <v>426</v>
      </c>
      <c r="C177" s="398" t="s">
        <v>333</v>
      </c>
      <c r="D177" s="410"/>
      <c r="E177" s="400"/>
      <c r="F177" s="47"/>
      <c r="G177" s="47"/>
      <c r="H177" s="47"/>
      <c r="I177" s="47"/>
      <c r="J177" s="47"/>
      <c r="K177" s="48"/>
      <c r="L177" s="215">
        <f t="shared" si="20"/>
        <v>0</v>
      </c>
    </row>
    <row r="178" spans="2:12" ht="18" customHeight="1" x14ac:dyDescent="0.25">
      <c r="B178" s="214">
        <v>427</v>
      </c>
      <c r="C178" s="398" t="s">
        <v>334</v>
      </c>
      <c r="D178" s="410"/>
      <c r="E178" s="400"/>
      <c r="F178" s="49"/>
      <c r="G178" s="49"/>
      <c r="H178" s="49"/>
      <c r="I178" s="49"/>
      <c r="J178" s="50"/>
      <c r="K178" s="50"/>
      <c r="L178" s="215">
        <f t="shared" ref="L178:L181" si="21">SUM(F178:K178)</f>
        <v>0</v>
      </c>
    </row>
    <row r="179" spans="2:12" ht="18" customHeight="1" x14ac:dyDescent="0.25">
      <c r="B179" s="214">
        <v>428</v>
      </c>
      <c r="C179" s="398" t="s">
        <v>335</v>
      </c>
      <c r="D179" s="410"/>
      <c r="E179" s="400"/>
      <c r="F179" s="49"/>
      <c r="G179" s="49"/>
      <c r="H179" s="49"/>
      <c r="I179" s="49"/>
      <c r="J179" s="50"/>
      <c r="K179" s="50"/>
      <c r="L179" s="215">
        <f t="shared" si="21"/>
        <v>0</v>
      </c>
    </row>
    <row r="180" spans="2:12" ht="18" customHeight="1" x14ac:dyDescent="0.25">
      <c r="B180" s="270">
        <v>429</v>
      </c>
      <c r="C180" s="398" t="s">
        <v>336</v>
      </c>
      <c r="D180" s="399"/>
      <c r="E180" s="420"/>
      <c r="F180" s="49"/>
      <c r="G180" s="49"/>
      <c r="H180" s="49"/>
      <c r="I180" s="49"/>
      <c r="J180" s="50"/>
      <c r="K180" s="50"/>
      <c r="L180" s="233">
        <f t="shared" si="21"/>
        <v>0</v>
      </c>
    </row>
    <row r="181" spans="2:12" ht="18" customHeight="1" x14ac:dyDescent="0.25">
      <c r="B181" s="270">
        <v>430</v>
      </c>
      <c r="C181" s="398" t="s">
        <v>458</v>
      </c>
      <c r="D181" s="399"/>
      <c r="E181" s="420"/>
      <c r="F181" s="49"/>
      <c r="G181" s="49"/>
      <c r="H181" s="49"/>
      <c r="I181" s="49"/>
      <c r="J181" s="50"/>
      <c r="K181" s="50"/>
      <c r="L181" s="233">
        <f t="shared" si="21"/>
        <v>0</v>
      </c>
    </row>
    <row r="182" spans="2:12" ht="18" customHeight="1" thickBot="1" x14ac:dyDescent="0.3">
      <c r="B182" s="228">
        <v>431</v>
      </c>
      <c r="C182" s="395" t="s">
        <v>468</v>
      </c>
      <c r="D182" s="396"/>
      <c r="E182" s="397"/>
      <c r="F182" s="62"/>
      <c r="G182" s="62"/>
      <c r="H182" s="62"/>
      <c r="I182" s="62"/>
      <c r="J182" s="197"/>
      <c r="K182" s="197"/>
      <c r="L182" s="231">
        <f>SUM(F182:K182)</f>
        <v>0</v>
      </c>
    </row>
    <row r="183" spans="2:12" ht="18" customHeight="1" thickTop="1" x14ac:dyDescent="0.25">
      <c r="B183" s="232"/>
      <c r="C183" s="13" t="s">
        <v>200</v>
      </c>
      <c r="D183" s="419" t="s">
        <v>236</v>
      </c>
      <c r="E183" s="419"/>
      <c r="F183" s="13">
        <f t="shared" ref="F183:L183" si="22">SUM(F152:F182)</f>
        <v>0</v>
      </c>
      <c r="G183" s="13">
        <f t="shared" si="22"/>
        <v>0</v>
      </c>
      <c r="H183" s="13">
        <f t="shared" si="22"/>
        <v>0</v>
      </c>
      <c r="I183" s="13">
        <f t="shared" si="22"/>
        <v>0</v>
      </c>
      <c r="J183" s="13">
        <f t="shared" si="22"/>
        <v>0</v>
      </c>
      <c r="K183" s="13">
        <f t="shared" si="22"/>
        <v>0</v>
      </c>
      <c r="L183" s="219">
        <f t="shared" si="22"/>
        <v>0</v>
      </c>
    </row>
    <row r="184" spans="2:12" ht="18" customHeight="1" thickBot="1" x14ac:dyDescent="0.3">
      <c r="B184" s="225"/>
      <c r="C184" s="53"/>
      <c r="D184" s="53"/>
      <c r="E184" s="53"/>
      <c r="F184" s="53"/>
      <c r="G184" s="53"/>
      <c r="H184" s="53"/>
      <c r="I184" s="53"/>
      <c r="J184" s="53"/>
      <c r="K184" s="53"/>
      <c r="L184" s="211"/>
    </row>
    <row r="185" spans="2:12" ht="16.95" customHeight="1" x14ac:dyDescent="0.25">
      <c r="B185" s="229"/>
      <c r="C185" s="56"/>
      <c r="D185" s="56"/>
      <c r="E185" s="56"/>
      <c r="F185" s="56"/>
      <c r="G185" s="56"/>
      <c r="H185" s="56"/>
      <c r="I185" s="56"/>
      <c r="J185" s="56"/>
      <c r="K185" s="56"/>
      <c r="L185" s="230"/>
    </row>
    <row r="186" spans="2:12" ht="18" customHeight="1" x14ac:dyDescent="0.25">
      <c r="B186" s="414" t="s">
        <v>337</v>
      </c>
      <c r="C186" s="415"/>
      <c r="D186" s="415"/>
      <c r="E186" s="415"/>
      <c r="F186" s="415"/>
      <c r="G186" s="415"/>
      <c r="H186" s="415"/>
      <c r="I186" s="415"/>
      <c r="J186" s="415"/>
      <c r="K186" s="415"/>
      <c r="L186" s="416"/>
    </row>
    <row r="187" spans="2:12" ht="18" customHeight="1" x14ac:dyDescent="0.25">
      <c r="B187" s="414" t="s">
        <v>338</v>
      </c>
      <c r="C187" s="415"/>
      <c r="D187" s="415"/>
      <c r="E187" s="415"/>
      <c r="F187" s="415"/>
      <c r="G187" s="415"/>
      <c r="H187" s="415"/>
      <c r="I187" s="415"/>
      <c r="J187" s="415"/>
      <c r="K187" s="415"/>
      <c r="L187" s="416"/>
    </row>
    <row r="188" spans="2:12" ht="18" customHeight="1" x14ac:dyDescent="0.25">
      <c r="B188" s="212"/>
      <c r="C188" s="417"/>
      <c r="D188" s="417"/>
      <c r="E188" s="418"/>
      <c r="F188" s="40" t="s">
        <v>224</v>
      </c>
      <c r="G188" s="41" t="s">
        <v>225</v>
      </c>
      <c r="H188" s="41" t="s">
        <v>226</v>
      </c>
      <c r="I188" s="41" t="s">
        <v>227</v>
      </c>
      <c r="J188" s="41" t="s">
        <v>228</v>
      </c>
      <c r="K188" s="42" t="s">
        <v>229</v>
      </c>
      <c r="L188" s="213" t="s">
        <v>230</v>
      </c>
    </row>
    <row r="189" spans="2:12" ht="18" customHeight="1" x14ac:dyDescent="0.25">
      <c r="B189" s="214">
        <v>451</v>
      </c>
      <c r="C189" s="401" t="s">
        <v>239</v>
      </c>
      <c r="D189" s="402"/>
      <c r="E189" s="403"/>
      <c r="F189" s="44"/>
      <c r="G189" s="44"/>
      <c r="H189" s="44"/>
      <c r="I189" s="44"/>
      <c r="J189" s="44"/>
      <c r="K189" s="45"/>
      <c r="L189" s="215">
        <f>SUM(F189:K189)</f>
        <v>0</v>
      </c>
    </row>
    <row r="190" spans="2:12" ht="18" customHeight="1" x14ac:dyDescent="0.25">
      <c r="B190" s="216">
        <v>452</v>
      </c>
      <c r="C190" s="398" t="s">
        <v>339</v>
      </c>
      <c r="D190" s="399"/>
      <c r="E190" s="400"/>
      <c r="F190" s="47"/>
      <c r="G190" s="47"/>
      <c r="H190" s="44"/>
      <c r="I190" s="44"/>
      <c r="J190" s="47"/>
      <c r="K190" s="45"/>
      <c r="L190" s="215">
        <f t="shared" ref="L190:L199" si="23">SUM(F190:K190)</f>
        <v>0</v>
      </c>
    </row>
    <row r="191" spans="2:12" ht="18" customHeight="1" x14ac:dyDescent="0.25">
      <c r="B191" s="216">
        <v>453</v>
      </c>
      <c r="C191" s="398" t="s">
        <v>340</v>
      </c>
      <c r="D191" s="410"/>
      <c r="E191" s="400"/>
      <c r="F191" s="47"/>
      <c r="G191" s="47"/>
      <c r="H191" s="44"/>
      <c r="I191" s="44"/>
      <c r="J191" s="47"/>
      <c r="K191" s="45"/>
      <c r="L191" s="215">
        <f t="shared" si="23"/>
        <v>0</v>
      </c>
    </row>
    <row r="192" spans="2:12" ht="18" customHeight="1" x14ac:dyDescent="0.25">
      <c r="B192" s="214">
        <v>454</v>
      </c>
      <c r="C192" s="398" t="s">
        <v>382</v>
      </c>
      <c r="D192" s="410"/>
      <c r="E192" s="400"/>
      <c r="F192" s="47"/>
      <c r="G192" s="47"/>
      <c r="H192" s="47"/>
      <c r="I192" s="47"/>
      <c r="J192" s="47"/>
      <c r="K192" s="48"/>
      <c r="L192" s="215">
        <f>SUM(F192:K192)</f>
        <v>0</v>
      </c>
    </row>
    <row r="193" spans="2:12" ht="18" customHeight="1" x14ac:dyDescent="0.25">
      <c r="B193" s="216">
        <v>455</v>
      </c>
      <c r="C193" s="398" t="s">
        <v>469</v>
      </c>
      <c r="D193" s="399"/>
      <c r="E193" s="400"/>
      <c r="F193" s="47"/>
      <c r="G193" s="47"/>
      <c r="H193" s="47"/>
      <c r="I193" s="44"/>
      <c r="J193" s="47"/>
      <c r="K193" s="45"/>
      <c r="L193" s="215">
        <f t="shared" si="23"/>
        <v>0</v>
      </c>
    </row>
    <row r="194" spans="2:12" ht="18" customHeight="1" x14ac:dyDescent="0.25">
      <c r="B194" s="216">
        <v>456</v>
      </c>
      <c r="C194" s="398" t="s">
        <v>305</v>
      </c>
      <c r="D194" s="410"/>
      <c r="E194" s="400"/>
      <c r="F194" s="47"/>
      <c r="G194" s="47"/>
      <c r="H194" s="47"/>
      <c r="I194" s="47"/>
      <c r="J194" s="47"/>
      <c r="K194" s="45"/>
      <c r="L194" s="215">
        <f t="shared" si="23"/>
        <v>0</v>
      </c>
    </row>
    <row r="195" spans="2:12" ht="18" customHeight="1" x14ac:dyDescent="0.25">
      <c r="B195" s="214">
        <v>457</v>
      </c>
      <c r="C195" s="398" t="s">
        <v>333</v>
      </c>
      <c r="D195" s="410"/>
      <c r="E195" s="400"/>
      <c r="F195" s="47"/>
      <c r="G195" s="47"/>
      <c r="H195" s="47"/>
      <c r="I195" s="47"/>
      <c r="J195" s="47"/>
      <c r="K195" s="45"/>
      <c r="L195" s="215">
        <f t="shared" si="23"/>
        <v>0</v>
      </c>
    </row>
    <row r="196" spans="2:12" ht="18" customHeight="1" x14ac:dyDescent="0.25">
      <c r="B196" s="216">
        <v>458</v>
      </c>
      <c r="C196" s="398" t="s">
        <v>334</v>
      </c>
      <c r="D196" s="410"/>
      <c r="E196" s="400"/>
      <c r="F196" s="49"/>
      <c r="G196" s="49"/>
      <c r="H196" s="49"/>
      <c r="I196" s="49"/>
      <c r="J196" s="49"/>
      <c r="K196" s="193"/>
      <c r="L196" s="233">
        <f t="shared" si="23"/>
        <v>0</v>
      </c>
    </row>
    <row r="197" spans="2:12" ht="18" customHeight="1" x14ac:dyDescent="0.25">
      <c r="B197" s="216">
        <v>459</v>
      </c>
      <c r="C197" s="398" t="s">
        <v>309</v>
      </c>
      <c r="D197" s="399"/>
      <c r="E197" s="420"/>
      <c r="F197" s="49"/>
      <c r="G197" s="49"/>
      <c r="H197" s="49"/>
      <c r="I197" s="49"/>
      <c r="J197" s="49"/>
      <c r="K197" s="193"/>
      <c r="L197" s="233">
        <f t="shared" si="23"/>
        <v>0</v>
      </c>
    </row>
    <row r="198" spans="2:12" ht="18" customHeight="1" x14ac:dyDescent="0.25">
      <c r="B198" s="217">
        <v>460</v>
      </c>
      <c r="C198" s="398" t="s">
        <v>341</v>
      </c>
      <c r="D198" s="399"/>
      <c r="E198" s="420"/>
      <c r="F198" s="49"/>
      <c r="G198" s="49"/>
      <c r="H198" s="49"/>
      <c r="I198" s="49"/>
      <c r="J198" s="49"/>
      <c r="K198" s="193"/>
      <c r="L198" s="233">
        <f t="shared" si="23"/>
        <v>0</v>
      </c>
    </row>
    <row r="199" spans="2:12" ht="18" customHeight="1" x14ac:dyDescent="0.25">
      <c r="B199" s="217">
        <v>461</v>
      </c>
      <c r="C199" s="398" t="s">
        <v>457</v>
      </c>
      <c r="D199" s="399"/>
      <c r="E199" s="420"/>
      <c r="F199" s="49"/>
      <c r="G199" s="49"/>
      <c r="H199" s="49"/>
      <c r="I199" s="49"/>
      <c r="J199" s="49"/>
      <c r="K199" s="193"/>
      <c r="L199" s="233">
        <f t="shared" si="23"/>
        <v>0</v>
      </c>
    </row>
    <row r="200" spans="2:12" ht="18" customHeight="1" thickBot="1" x14ac:dyDescent="0.3">
      <c r="B200" s="228">
        <v>462</v>
      </c>
      <c r="C200" s="395" t="s">
        <v>470</v>
      </c>
      <c r="D200" s="396"/>
      <c r="E200" s="397"/>
      <c r="F200" s="62"/>
      <c r="G200" s="198"/>
      <c r="H200" s="198"/>
      <c r="I200" s="198"/>
      <c r="J200" s="198"/>
      <c r="K200" s="256"/>
      <c r="L200" s="231">
        <f>SUM(F200:K200)</f>
        <v>0</v>
      </c>
    </row>
    <row r="201" spans="2:12" ht="18" customHeight="1" thickTop="1" x14ac:dyDescent="0.25">
      <c r="B201" s="208"/>
      <c r="C201" s="409" t="s">
        <v>236</v>
      </c>
      <c r="D201" s="409"/>
      <c r="E201" s="409"/>
      <c r="F201" s="13">
        <f>SUM(F189:F200)</f>
        <v>0</v>
      </c>
      <c r="G201" s="13">
        <f t="shared" ref="G201:J201" si="24">SUM(G189:G200)</f>
        <v>0</v>
      </c>
      <c r="H201" s="13">
        <f t="shared" si="24"/>
        <v>0</v>
      </c>
      <c r="I201" s="13">
        <f t="shared" si="24"/>
        <v>0</v>
      </c>
      <c r="J201" s="13">
        <f t="shared" si="24"/>
        <v>0</v>
      </c>
      <c r="K201" s="13">
        <f>SUM(K189:K200)</f>
        <v>0</v>
      </c>
      <c r="L201" s="219">
        <f>SUM(L189:L200)</f>
        <v>0</v>
      </c>
    </row>
    <row r="202" spans="2:12" ht="18" customHeight="1" thickBot="1" x14ac:dyDescent="0.3">
      <c r="B202" s="225"/>
      <c r="C202" s="53"/>
      <c r="D202" s="53"/>
      <c r="E202" s="53"/>
      <c r="F202" s="53"/>
      <c r="G202" s="53"/>
      <c r="H202" s="53"/>
      <c r="I202" s="53"/>
      <c r="J202" s="53"/>
      <c r="K202" s="53"/>
      <c r="L202" s="211"/>
    </row>
    <row r="203" spans="2:12" ht="16.95" customHeight="1" x14ac:dyDescent="0.25">
      <c r="B203" s="229"/>
      <c r="C203" s="56"/>
      <c r="D203" s="56"/>
      <c r="E203" s="56"/>
      <c r="F203" s="56"/>
      <c r="G203" s="56"/>
      <c r="H203" s="56"/>
      <c r="I203" s="56"/>
      <c r="J203" s="56"/>
      <c r="K203" s="56"/>
      <c r="L203" s="230"/>
    </row>
    <row r="204" spans="2:12" ht="18" customHeight="1" x14ac:dyDescent="0.25">
      <c r="B204" s="414" t="s">
        <v>342</v>
      </c>
      <c r="C204" s="415"/>
      <c r="D204" s="415"/>
      <c r="E204" s="415"/>
      <c r="F204" s="415"/>
      <c r="G204" s="415"/>
      <c r="H204" s="415"/>
      <c r="I204" s="415"/>
      <c r="J204" s="415"/>
      <c r="K204" s="415"/>
      <c r="L204" s="416"/>
    </row>
    <row r="205" spans="2:12" ht="18" customHeight="1" x14ac:dyDescent="0.25">
      <c r="B205" s="406" t="s">
        <v>343</v>
      </c>
      <c r="C205" s="407"/>
      <c r="D205" s="407"/>
      <c r="E205" s="407"/>
      <c r="F205" s="407"/>
      <c r="G205" s="407"/>
      <c r="H205" s="407"/>
      <c r="I205" s="407"/>
      <c r="J205" s="407"/>
      <c r="K205" s="407"/>
      <c r="L205" s="408"/>
    </row>
    <row r="206" spans="2:12" ht="18" customHeight="1" x14ac:dyDescent="0.25">
      <c r="B206" s="212"/>
      <c r="C206" s="417"/>
      <c r="D206" s="417"/>
      <c r="E206" s="418"/>
      <c r="F206" s="40" t="s">
        <v>224</v>
      </c>
      <c r="G206" s="41" t="s">
        <v>225</v>
      </c>
      <c r="H206" s="41" t="s">
        <v>226</v>
      </c>
      <c r="I206" s="41" t="s">
        <v>227</v>
      </c>
      <c r="J206" s="41" t="s">
        <v>228</v>
      </c>
      <c r="K206" s="42" t="s">
        <v>229</v>
      </c>
      <c r="L206" s="213" t="s">
        <v>230</v>
      </c>
    </row>
    <row r="207" spans="2:12" ht="18" customHeight="1" x14ac:dyDescent="0.25">
      <c r="B207" s="226">
        <v>501</v>
      </c>
      <c r="C207" s="401" t="s">
        <v>344</v>
      </c>
      <c r="D207" s="402"/>
      <c r="E207" s="403"/>
      <c r="F207" s="44"/>
      <c r="G207" s="44"/>
      <c r="H207" s="44"/>
      <c r="I207" s="44"/>
      <c r="J207" s="44"/>
      <c r="K207" s="45"/>
      <c r="L207" s="215">
        <f>SUM(F207:K207)</f>
        <v>0</v>
      </c>
    </row>
    <row r="208" spans="2:12" ht="18" customHeight="1" x14ac:dyDescent="0.25">
      <c r="B208" s="216">
        <v>502</v>
      </c>
      <c r="C208" s="398" t="s">
        <v>345</v>
      </c>
      <c r="D208" s="410"/>
      <c r="E208" s="400"/>
      <c r="F208" s="47"/>
      <c r="G208" s="47"/>
      <c r="H208" s="47"/>
      <c r="I208" s="47"/>
      <c r="J208" s="47"/>
      <c r="K208" s="45"/>
      <c r="L208" s="215">
        <f>SUM(F208:K208)</f>
        <v>0</v>
      </c>
    </row>
    <row r="209" spans="2:13" ht="18" customHeight="1" x14ac:dyDescent="0.25">
      <c r="B209" s="216">
        <v>503</v>
      </c>
      <c r="C209" s="398" t="s">
        <v>346</v>
      </c>
      <c r="D209" s="410"/>
      <c r="E209" s="400"/>
      <c r="F209" s="47"/>
      <c r="G209" s="47"/>
      <c r="H209" s="47"/>
      <c r="I209" s="47"/>
      <c r="J209" s="47"/>
      <c r="K209" s="45"/>
      <c r="L209" s="215">
        <f>SUM(F209:K209)</f>
        <v>0</v>
      </c>
    </row>
    <row r="210" spans="2:13" ht="18" customHeight="1" thickBot="1" x14ac:dyDescent="0.3">
      <c r="B210" s="228">
        <v>504</v>
      </c>
      <c r="C210" s="398" t="s">
        <v>305</v>
      </c>
      <c r="D210" s="410"/>
      <c r="E210" s="400"/>
      <c r="F210" s="62"/>
      <c r="G210" s="62"/>
      <c r="H210" s="62"/>
      <c r="I210" s="62"/>
      <c r="J210" s="62"/>
      <c r="K210" s="197"/>
      <c r="L210" s="231">
        <f>SUM(F210:K210)</f>
        <v>0</v>
      </c>
    </row>
    <row r="211" spans="2:13" ht="18" customHeight="1" thickTop="1" x14ac:dyDescent="0.25">
      <c r="B211" s="232"/>
      <c r="C211" s="409" t="s">
        <v>236</v>
      </c>
      <c r="D211" s="409"/>
      <c r="E211" s="409"/>
      <c r="F211" s="13">
        <f t="shared" ref="F211:L211" si="25">SUM(F207:F210)</f>
        <v>0</v>
      </c>
      <c r="G211" s="13">
        <f t="shared" si="25"/>
        <v>0</v>
      </c>
      <c r="H211" s="13">
        <f t="shared" si="25"/>
        <v>0</v>
      </c>
      <c r="I211" s="13">
        <f t="shared" si="25"/>
        <v>0</v>
      </c>
      <c r="J211" s="13">
        <f t="shared" si="25"/>
        <v>0</v>
      </c>
      <c r="K211" s="13">
        <f t="shared" si="25"/>
        <v>0</v>
      </c>
      <c r="L211" s="219">
        <f t="shared" si="25"/>
        <v>0</v>
      </c>
    </row>
    <row r="212" spans="2:13" ht="18" customHeight="1" thickBot="1" x14ac:dyDescent="0.3">
      <c r="B212" s="220"/>
      <c r="C212" s="59"/>
      <c r="D212" s="59"/>
      <c r="E212" s="59"/>
      <c r="F212" s="59"/>
      <c r="G212" s="59"/>
      <c r="H212" s="59"/>
      <c r="I212" s="59"/>
      <c r="J212" s="59"/>
      <c r="K212" s="59"/>
      <c r="L212" s="234"/>
    </row>
    <row r="213" spans="2:13" ht="18" customHeight="1" x14ac:dyDescent="0.25">
      <c r="B213" s="208"/>
      <c r="L213" s="209"/>
      <c r="M213" s="12"/>
    </row>
    <row r="214" spans="2:13" ht="18" customHeight="1" x14ac:dyDescent="0.25">
      <c r="B214" s="406" t="s">
        <v>347</v>
      </c>
      <c r="C214" s="407"/>
      <c r="D214" s="407"/>
      <c r="E214" s="407"/>
      <c r="F214" s="407"/>
      <c r="G214" s="407"/>
      <c r="H214" s="407"/>
      <c r="I214" s="407"/>
      <c r="J214" s="407"/>
      <c r="K214" s="407"/>
      <c r="L214" s="408"/>
    </row>
    <row r="215" spans="2:13" ht="18" customHeight="1" x14ac:dyDescent="0.25">
      <c r="B215" s="406" t="s">
        <v>348</v>
      </c>
      <c r="C215" s="407"/>
      <c r="D215" s="407"/>
      <c r="E215" s="407"/>
      <c r="F215" s="407"/>
      <c r="G215" s="407"/>
      <c r="H215" s="407"/>
      <c r="I215" s="407"/>
      <c r="J215" s="407"/>
      <c r="K215" s="407"/>
      <c r="L215" s="408"/>
    </row>
    <row r="216" spans="2:13" ht="18" customHeight="1" x14ac:dyDescent="0.25">
      <c r="B216" s="224"/>
      <c r="C216" s="259"/>
      <c r="D216" s="252"/>
      <c r="E216" s="253"/>
      <c r="F216" s="40" t="s">
        <v>224</v>
      </c>
      <c r="G216" s="41" t="s">
        <v>225</v>
      </c>
      <c r="H216" s="41" t="s">
        <v>226</v>
      </c>
      <c r="I216" s="41" t="s">
        <v>227</v>
      </c>
      <c r="J216" s="41" t="s">
        <v>228</v>
      </c>
      <c r="K216" s="42" t="s">
        <v>229</v>
      </c>
      <c r="L216" s="213" t="s">
        <v>230</v>
      </c>
    </row>
    <row r="217" spans="2:13" ht="18" customHeight="1" x14ac:dyDescent="0.25">
      <c r="B217" s="226">
        <v>601</v>
      </c>
      <c r="C217" s="401" t="s">
        <v>349</v>
      </c>
      <c r="D217" s="402"/>
      <c r="E217" s="403"/>
      <c r="F217" s="63"/>
      <c r="G217" s="44"/>
      <c r="H217" s="44"/>
      <c r="I217" s="44"/>
      <c r="J217" s="44"/>
      <c r="K217" s="45"/>
      <c r="L217" s="215">
        <f>SUM(F217:K217)</f>
        <v>0</v>
      </c>
    </row>
    <row r="218" spans="2:13" ht="18" customHeight="1" x14ac:dyDescent="0.25">
      <c r="B218" s="216">
        <v>602</v>
      </c>
      <c r="C218" s="398" t="s">
        <v>317</v>
      </c>
      <c r="D218" s="410"/>
      <c r="E218" s="400"/>
      <c r="F218" s="261"/>
      <c r="G218" s="47"/>
      <c r="H218" s="47"/>
      <c r="I218" s="47"/>
      <c r="J218" s="47"/>
      <c r="K218" s="48"/>
      <c r="L218" s="215">
        <f t="shared" ref="L218:L225" si="26">SUM(F218:K218)</f>
        <v>0</v>
      </c>
    </row>
    <row r="219" spans="2:13" ht="18" customHeight="1" x14ac:dyDescent="0.25">
      <c r="B219" s="216">
        <v>603</v>
      </c>
      <c r="C219" s="398" t="s">
        <v>350</v>
      </c>
      <c r="D219" s="410"/>
      <c r="E219" s="400"/>
      <c r="F219" s="261"/>
      <c r="G219" s="47"/>
      <c r="H219" s="47"/>
      <c r="I219" s="47"/>
      <c r="J219" s="47"/>
      <c r="K219" s="48"/>
      <c r="L219" s="215">
        <f t="shared" si="26"/>
        <v>0</v>
      </c>
    </row>
    <row r="220" spans="2:13" ht="18" customHeight="1" x14ac:dyDescent="0.25">
      <c r="B220" s="216">
        <v>604</v>
      </c>
      <c r="C220" s="398" t="s">
        <v>351</v>
      </c>
      <c r="D220" s="410"/>
      <c r="E220" s="400"/>
      <c r="F220" s="261"/>
      <c r="G220" s="47"/>
      <c r="H220" s="47"/>
      <c r="I220" s="47"/>
      <c r="J220" s="47"/>
      <c r="K220" s="48"/>
      <c r="L220" s="215">
        <f t="shared" si="26"/>
        <v>0</v>
      </c>
    </row>
    <row r="221" spans="2:13" ht="18" customHeight="1" x14ac:dyDescent="0.25">
      <c r="B221" s="216">
        <v>605</v>
      </c>
      <c r="C221" s="398" t="s">
        <v>352</v>
      </c>
      <c r="D221" s="410"/>
      <c r="E221" s="400"/>
      <c r="F221" s="261"/>
      <c r="G221" s="47"/>
      <c r="H221" s="47"/>
      <c r="I221" s="47"/>
      <c r="J221" s="47"/>
      <c r="K221" s="48"/>
      <c r="L221" s="215">
        <f t="shared" si="26"/>
        <v>0</v>
      </c>
    </row>
    <row r="222" spans="2:13" ht="18" customHeight="1" x14ac:dyDescent="0.25">
      <c r="B222" s="216">
        <v>606</v>
      </c>
      <c r="C222" s="398" t="s">
        <v>353</v>
      </c>
      <c r="D222" s="410"/>
      <c r="E222" s="400"/>
      <c r="F222" s="261"/>
      <c r="G222" s="47"/>
      <c r="H222" s="47"/>
      <c r="I222" s="47"/>
      <c r="J222" s="49"/>
      <c r="K222" s="48"/>
      <c r="L222" s="215">
        <f t="shared" si="26"/>
        <v>0</v>
      </c>
    </row>
    <row r="223" spans="2:13" ht="18" customHeight="1" x14ac:dyDescent="0.25">
      <c r="B223" s="216">
        <v>607</v>
      </c>
      <c r="C223" s="398" t="s">
        <v>443</v>
      </c>
      <c r="D223" s="410"/>
      <c r="E223" s="400"/>
      <c r="F223" s="47"/>
      <c r="G223" s="47"/>
      <c r="H223" s="47"/>
      <c r="I223" s="48"/>
      <c r="J223" s="13"/>
      <c r="L223" s="215">
        <f t="shared" si="26"/>
        <v>0</v>
      </c>
    </row>
    <row r="224" spans="2:13" ht="18" customHeight="1" thickBot="1" x14ac:dyDescent="0.3">
      <c r="B224" s="228">
        <v>608</v>
      </c>
      <c r="C224" s="395" t="s">
        <v>444</v>
      </c>
      <c r="D224" s="404"/>
      <c r="E224" s="405"/>
      <c r="F224" s="62"/>
      <c r="G224" s="62"/>
      <c r="H224" s="62"/>
      <c r="I224" s="197"/>
      <c r="J224" s="197"/>
      <c r="K224" s="197"/>
      <c r="L224" s="231">
        <f t="shared" si="26"/>
        <v>0</v>
      </c>
    </row>
    <row r="225" spans="2:13" ht="18" customHeight="1" thickTop="1" x14ac:dyDescent="0.25">
      <c r="B225" s="232"/>
      <c r="C225" s="419" t="s">
        <v>236</v>
      </c>
      <c r="D225" s="419"/>
      <c r="E225" s="419"/>
      <c r="F225" s="13">
        <f t="shared" ref="F225:K225" si="27">SUM(F217:F224)</f>
        <v>0</v>
      </c>
      <c r="G225" s="13">
        <f t="shared" si="27"/>
        <v>0</v>
      </c>
      <c r="H225" s="13">
        <f t="shared" si="27"/>
        <v>0</v>
      </c>
      <c r="I225" s="13">
        <f t="shared" si="27"/>
        <v>0</v>
      </c>
      <c r="J225" s="13">
        <f t="shared" si="27"/>
        <v>0</v>
      </c>
      <c r="K225" s="13">
        <f t="shared" si="27"/>
        <v>0</v>
      </c>
      <c r="L225" s="215">
        <f t="shared" si="26"/>
        <v>0</v>
      </c>
    </row>
    <row r="226" spans="2:13" ht="18" customHeight="1" thickBot="1" x14ac:dyDescent="0.3">
      <c r="B226" s="220"/>
      <c r="C226" s="59"/>
      <c r="D226" s="59"/>
      <c r="E226" s="59"/>
      <c r="F226" s="59"/>
      <c r="G226" s="59"/>
      <c r="H226" s="59"/>
      <c r="I226" s="59"/>
      <c r="J226" s="59"/>
      <c r="K226" s="59"/>
      <c r="L226" s="265"/>
      <c r="M226" s="266"/>
    </row>
    <row r="227" spans="2:13" ht="18" customHeight="1" x14ac:dyDescent="0.25">
      <c r="B227" s="414" t="s">
        <v>354</v>
      </c>
      <c r="C227" s="415"/>
      <c r="D227" s="415"/>
      <c r="E227" s="415"/>
      <c r="F227" s="415"/>
      <c r="G227" s="415"/>
      <c r="H227" s="415"/>
      <c r="I227" s="415"/>
      <c r="J227" s="415"/>
      <c r="K227" s="415"/>
      <c r="L227" s="416"/>
    </row>
    <row r="228" spans="2:13" ht="18" customHeight="1" x14ac:dyDescent="0.25">
      <c r="B228" s="406" t="s">
        <v>355</v>
      </c>
      <c r="C228" s="407"/>
      <c r="D228" s="407"/>
      <c r="E228" s="407"/>
      <c r="F228" s="407"/>
      <c r="G228" s="407"/>
      <c r="H228" s="407"/>
      <c r="I228" s="407"/>
      <c r="J228" s="407"/>
      <c r="K228" s="407"/>
      <c r="L228" s="408"/>
    </row>
    <row r="229" spans="2:13" ht="18" customHeight="1" x14ac:dyDescent="0.25">
      <c r="B229" s="224"/>
      <c r="C229" s="449" t="s">
        <v>200</v>
      </c>
      <c r="D229" s="417"/>
      <c r="E229" s="418"/>
      <c r="F229" s="40" t="s">
        <v>224</v>
      </c>
      <c r="G229" s="41" t="s">
        <v>225</v>
      </c>
      <c r="H229" s="41" t="s">
        <v>226</v>
      </c>
      <c r="I229" s="41" t="s">
        <v>227</v>
      </c>
      <c r="J229" s="41" t="s">
        <v>228</v>
      </c>
      <c r="K229" s="42" t="s">
        <v>229</v>
      </c>
      <c r="L229" s="213" t="s">
        <v>230</v>
      </c>
    </row>
    <row r="230" spans="2:13" ht="18" customHeight="1" x14ac:dyDescent="0.25">
      <c r="B230" s="214">
        <v>701</v>
      </c>
      <c r="C230" s="401" t="s">
        <v>356</v>
      </c>
      <c r="D230" s="402"/>
      <c r="E230" s="403"/>
      <c r="F230" s="44"/>
      <c r="G230" s="44"/>
      <c r="H230" s="44"/>
      <c r="I230" s="44"/>
      <c r="J230" s="44"/>
      <c r="K230" s="45"/>
      <c r="L230" s="215">
        <f t="shared" ref="L230:L235" si="28">SUM(F230:K230)</f>
        <v>0</v>
      </c>
    </row>
    <row r="231" spans="2:13" ht="18" customHeight="1" x14ac:dyDescent="0.25">
      <c r="B231" s="216">
        <v>702</v>
      </c>
      <c r="C231" s="398" t="s">
        <v>357</v>
      </c>
      <c r="D231" s="410"/>
      <c r="E231" s="400"/>
      <c r="F231" s="47"/>
      <c r="G231" s="47"/>
      <c r="H231" s="47"/>
      <c r="I231" s="47"/>
      <c r="J231" s="47"/>
      <c r="K231" s="48"/>
      <c r="L231" s="215">
        <f t="shared" si="28"/>
        <v>0</v>
      </c>
    </row>
    <row r="232" spans="2:13" ht="18" customHeight="1" x14ac:dyDescent="0.25">
      <c r="B232" s="216">
        <v>703</v>
      </c>
      <c r="C232" s="398" t="s">
        <v>358</v>
      </c>
      <c r="D232" s="410"/>
      <c r="E232" s="400"/>
      <c r="F232" s="47"/>
      <c r="G232" s="47"/>
      <c r="H232" s="47"/>
      <c r="I232" s="47"/>
      <c r="J232" s="47"/>
      <c r="K232" s="48"/>
      <c r="L232" s="215">
        <f t="shared" si="28"/>
        <v>0</v>
      </c>
    </row>
    <row r="233" spans="2:13" ht="18" customHeight="1" x14ac:dyDescent="0.25">
      <c r="B233" s="216">
        <v>704</v>
      </c>
      <c r="C233" s="398" t="s">
        <v>359</v>
      </c>
      <c r="D233" s="410"/>
      <c r="E233" s="400"/>
      <c r="F233" s="47"/>
      <c r="G233" s="47"/>
      <c r="H233" s="47"/>
      <c r="I233" s="47"/>
      <c r="J233" s="47"/>
      <c r="K233" s="48"/>
      <c r="L233" s="215">
        <f t="shared" si="28"/>
        <v>0</v>
      </c>
    </row>
    <row r="234" spans="2:13" ht="18" customHeight="1" x14ac:dyDescent="0.25">
      <c r="B234" s="216">
        <v>705</v>
      </c>
      <c r="C234" s="398" t="s">
        <v>360</v>
      </c>
      <c r="D234" s="410"/>
      <c r="E234" s="400"/>
      <c r="F234" s="47"/>
      <c r="G234" s="47"/>
      <c r="H234" s="47"/>
      <c r="I234" s="47"/>
      <c r="J234" s="47"/>
      <c r="K234" s="48"/>
      <c r="L234" s="215">
        <f t="shared" si="28"/>
        <v>0</v>
      </c>
    </row>
    <row r="235" spans="2:13" ht="18" customHeight="1" x14ac:dyDescent="0.25">
      <c r="B235" s="216">
        <v>706</v>
      </c>
      <c r="C235" s="398" t="s">
        <v>361</v>
      </c>
      <c r="D235" s="410"/>
      <c r="E235" s="400"/>
      <c r="F235" s="47"/>
      <c r="G235" s="47"/>
      <c r="H235" s="47"/>
      <c r="I235" s="47"/>
      <c r="J235" s="47"/>
      <c r="K235" s="48"/>
      <c r="L235" s="215">
        <f t="shared" si="28"/>
        <v>0</v>
      </c>
    </row>
    <row r="236" spans="2:13" ht="18" customHeight="1" x14ac:dyDescent="0.25">
      <c r="B236" s="216">
        <v>707</v>
      </c>
      <c r="C236" s="398" t="s">
        <v>235</v>
      </c>
      <c r="D236" s="410"/>
      <c r="E236" s="400"/>
      <c r="F236" s="47"/>
      <c r="G236" s="47"/>
      <c r="H236" s="47"/>
      <c r="I236" s="47"/>
      <c r="J236" s="47"/>
      <c r="K236" s="48"/>
      <c r="L236" s="215">
        <f>SUM(F236:K236)</f>
        <v>0</v>
      </c>
    </row>
    <row r="237" spans="2:13" ht="18" customHeight="1" thickBot="1" x14ac:dyDescent="0.3">
      <c r="B237" s="228">
        <v>708</v>
      </c>
      <c r="C237" s="398" t="s">
        <v>362</v>
      </c>
      <c r="D237" s="410"/>
      <c r="E237" s="400"/>
      <c r="F237" s="62"/>
      <c r="G237" s="62"/>
      <c r="H237" s="62"/>
      <c r="I237" s="62"/>
      <c r="J237" s="62"/>
      <c r="K237" s="197"/>
      <c r="L237" s="231">
        <f>SUM(F237:K237)</f>
        <v>0</v>
      </c>
    </row>
    <row r="238" spans="2:13" ht="16.2" thickTop="1" x14ac:dyDescent="0.25">
      <c r="B238" s="208"/>
      <c r="C238" s="409" t="s">
        <v>236</v>
      </c>
      <c r="D238" s="413"/>
      <c r="E238" s="413"/>
      <c r="F238" s="13">
        <f>SUM(F230:F237)</f>
        <v>0</v>
      </c>
      <c r="G238" s="13">
        <f t="shared" ref="G238:J238" si="29">SUM(G230:G237)</f>
        <v>0</v>
      </c>
      <c r="H238" s="13">
        <f t="shared" si="29"/>
        <v>0</v>
      </c>
      <c r="I238" s="13">
        <f>SUM(I230:I237)</f>
        <v>0</v>
      </c>
      <c r="J238" s="13">
        <f t="shared" si="29"/>
        <v>0</v>
      </c>
      <c r="K238" s="13">
        <f>SUM(K230:K237)</f>
        <v>0</v>
      </c>
      <c r="L238" s="210">
        <f>SUM(L230:L237)</f>
        <v>0</v>
      </c>
    </row>
    <row r="239" spans="2:13" ht="16.2" thickBot="1" x14ac:dyDescent="0.3">
      <c r="B239" s="225"/>
      <c r="C239" s="53"/>
      <c r="D239" s="53"/>
      <c r="E239" s="53"/>
      <c r="F239" s="53"/>
      <c r="G239" s="53"/>
      <c r="H239" s="53"/>
      <c r="I239" s="53"/>
      <c r="J239" s="53"/>
      <c r="K239" s="53"/>
      <c r="L239" s="211"/>
    </row>
    <row r="240" spans="2:13" ht="18" customHeight="1" x14ac:dyDescent="0.25">
      <c r="B240" s="208"/>
      <c r="L240" s="209"/>
    </row>
    <row r="241" spans="2:12" ht="18" customHeight="1" x14ac:dyDescent="0.25">
      <c r="B241" s="414" t="s">
        <v>363</v>
      </c>
      <c r="C241" s="415"/>
      <c r="D241" s="415"/>
      <c r="E241" s="415"/>
      <c r="F241" s="415"/>
      <c r="G241" s="415"/>
      <c r="H241" s="415"/>
      <c r="I241" s="415"/>
      <c r="J241" s="415"/>
      <c r="K241" s="415"/>
      <c r="L241" s="416"/>
    </row>
    <row r="242" spans="2:12" ht="18" customHeight="1" x14ac:dyDescent="0.25">
      <c r="B242" s="414" t="s">
        <v>364</v>
      </c>
      <c r="C242" s="415"/>
      <c r="D242" s="415"/>
      <c r="E242" s="415"/>
      <c r="F242" s="415"/>
      <c r="G242" s="415"/>
      <c r="H242" s="415"/>
      <c r="I242" s="415"/>
      <c r="J242" s="415"/>
      <c r="K242" s="415"/>
      <c r="L242" s="416"/>
    </row>
    <row r="243" spans="2:12" ht="18" customHeight="1" x14ac:dyDescent="0.25">
      <c r="B243" s="224"/>
      <c r="C243" s="411" t="s">
        <v>200</v>
      </c>
      <c r="D243" s="411"/>
      <c r="E243" s="412"/>
      <c r="F243" s="40" t="s">
        <v>224</v>
      </c>
      <c r="G243" s="41" t="s">
        <v>225</v>
      </c>
      <c r="H243" s="41" t="s">
        <v>226</v>
      </c>
      <c r="I243" s="41" t="s">
        <v>227</v>
      </c>
      <c r="J243" s="41" t="s">
        <v>228</v>
      </c>
      <c r="K243" s="42" t="s">
        <v>229</v>
      </c>
      <c r="L243" s="213" t="s">
        <v>230</v>
      </c>
    </row>
    <row r="244" spans="2:12" ht="18" customHeight="1" x14ac:dyDescent="0.25">
      <c r="B244" s="214">
        <v>711</v>
      </c>
      <c r="C244" s="401" t="s">
        <v>365</v>
      </c>
      <c r="D244" s="402"/>
      <c r="E244" s="403"/>
      <c r="F244" s="44"/>
      <c r="G244" s="44"/>
      <c r="H244" s="44"/>
      <c r="I244" s="44"/>
      <c r="J244" s="44"/>
      <c r="K244" s="45"/>
      <c r="L244" s="215">
        <f>SUM(F244:K244)</f>
        <v>0</v>
      </c>
    </row>
    <row r="245" spans="2:12" ht="18" customHeight="1" x14ac:dyDescent="0.25">
      <c r="B245" s="216">
        <v>712</v>
      </c>
      <c r="C245" s="398" t="s">
        <v>239</v>
      </c>
      <c r="D245" s="410"/>
      <c r="E245" s="400"/>
      <c r="F245" s="47"/>
      <c r="G245" s="47"/>
      <c r="H245" s="47"/>
      <c r="I245" s="47"/>
      <c r="J245" s="47"/>
      <c r="K245" s="48"/>
      <c r="L245" s="215">
        <f t="shared" ref="L245:L248" si="30">SUM(F245:K245)</f>
        <v>0</v>
      </c>
    </row>
    <row r="246" spans="2:12" ht="18" customHeight="1" x14ac:dyDescent="0.25">
      <c r="B246" s="216">
        <v>713</v>
      </c>
      <c r="C246" s="398" t="s">
        <v>366</v>
      </c>
      <c r="D246" s="410"/>
      <c r="E246" s="400"/>
      <c r="F246" s="47"/>
      <c r="G246" s="47"/>
      <c r="H246" s="47"/>
      <c r="I246" s="47"/>
      <c r="J246" s="47"/>
      <c r="K246" s="48"/>
      <c r="L246" s="215">
        <f>SUM(F246:K246)</f>
        <v>0</v>
      </c>
    </row>
    <row r="247" spans="2:12" ht="18" customHeight="1" x14ac:dyDescent="0.25">
      <c r="B247" s="216">
        <v>714</v>
      </c>
      <c r="C247" s="398" t="s">
        <v>367</v>
      </c>
      <c r="D247" s="410"/>
      <c r="E247" s="400"/>
      <c r="F247" s="47"/>
      <c r="G247" s="47"/>
      <c r="H247" s="47"/>
      <c r="I247" s="47"/>
      <c r="J247" s="47"/>
      <c r="K247" s="48"/>
      <c r="L247" s="215">
        <f t="shared" si="30"/>
        <v>0</v>
      </c>
    </row>
    <row r="248" spans="2:12" ht="18" customHeight="1" x14ac:dyDescent="0.25">
      <c r="B248" s="217">
        <v>715</v>
      </c>
      <c r="C248" s="398" t="s">
        <v>304</v>
      </c>
      <c r="D248" s="410"/>
      <c r="E248" s="400"/>
      <c r="F248" s="49"/>
      <c r="G248" s="49"/>
      <c r="H248" s="49"/>
      <c r="I248" s="49"/>
      <c r="J248" s="49"/>
      <c r="K248" s="50"/>
      <c r="L248" s="215">
        <f t="shared" si="30"/>
        <v>0</v>
      </c>
    </row>
    <row r="249" spans="2:12" ht="18" customHeight="1" thickBot="1" x14ac:dyDescent="0.3">
      <c r="B249" s="228">
        <v>716</v>
      </c>
      <c r="C249" s="395" t="s">
        <v>333</v>
      </c>
      <c r="D249" s="404"/>
      <c r="E249" s="405"/>
      <c r="F249" s="62"/>
      <c r="G249" s="62"/>
      <c r="H249" s="62"/>
      <c r="I249" s="62"/>
      <c r="J249" s="62"/>
      <c r="K249" s="197"/>
      <c r="L249" s="231">
        <f>SUM(F249:K249)</f>
        <v>0</v>
      </c>
    </row>
    <row r="250" spans="2:12" ht="18" customHeight="1" thickTop="1" x14ac:dyDescent="0.25">
      <c r="B250" s="232"/>
      <c r="C250" s="419" t="s">
        <v>236</v>
      </c>
      <c r="D250" s="437"/>
      <c r="E250" s="437"/>
      <c r="F250" s="13">
        <f>SUM(F244:F249)</f>
        <v>0</v>
      </c>
      <c r="G250" s="13">
        <f t="shared" ref="G250:L250" si="31">SUM(G244:G249)</f>
        <v>0</v>
      </c>
      <c r="H250" s="13">
        <f t="shared" si="31"/>
        <v>0</v>
      </c>
      <c r="I250" s="13">
        <f t="shared" si="31"/>
        <v>0</v>
      </c>
      <c r="J250" s="13">
        <f t="shared" si="31"/>
        <v>0</v>
      </c>
      <c r="K250" s="13">
        <f t="shared" si="31"/>
        <v>0</v>
      </c>
      <c r="L250" s="219">
        <f t="shared" si="31"/>
        <v>0</v>
      </c>
    </row>
    <row r="251" spans="2:12" ht="18" customHeight="1" thickBot="1" x14ac:dyDescent="0.3">
      <c r="B251" s="225"/>
      <c r="C251" s="53"/>
      <c r="D251" s="53"/>
      <c r="E251" s="53"/>
      <c r="F251" s="53"/>
      <c r="G251" s="53"/>
      <c r="H251" s="53"/>
      <c r="I251" s="53"/>
      <c r="J251" s="53"/>
      <c r="K251" s="53"/>
      <c r="L251" s="211"/>
    </row>
    <row r="252" spans="2:12" ht="18" customHeight="1" x14ac:dyDescent="0.25">
      <c r="B252" s="229"/>
      <c r="C252" s="56"/>
      <c r="D252" s="56"/>
      <c r="E252" s="56"/>
      <c r="F252" s="56"/>
      <c r="G252" s="56"/>
      <c r="H252" s="56"/>
      <c r="I252" s="56"/>
      <c r="J252" s="56"/>
      <c r="K252" s="56"/>
      <c r="L252" s="230"/>
    </row>
    <row r="253" spans="2:12" ht="18" customHeight="1" x14ac:dyDescent="0.25">
      <c r="B253" s="414" t="s">
        <v>368</v>
      </c>
      <c r="C253" s="415"/>
      <c r="D253" s="415"/>
      <c r="E253" s="415"/>
      <c r="F253" s="415"/>
      <c r="G253" s="415"/>
      <c r="H253" s="415"/>
      <c r="I253" s="415"/>
      <c r="J253" s="415"/>
      <c r="K253" s="415"/>
      <c r="L253" s="416"/>
    </row>
    <row r="254" spans="2:12" ht="18" customHeight="1" x14ac:dyDescent="0.25">
      <c r="B254" s="406" t="s">
        <v>369</v>
      </c>
      <c r="C254" s="407"/>
      <c r="D254" s="407"/>
      <c r="E254" s="407"/>
      <c r="F254" s="407"/>
      <c r="G254" s="407"/>
      <c r="H254" s="407"/>
      <c r="I254" s="407"/>
      <c r="J254" s="407"/>
      <c r="K254" s="407"/>
      <c r="L254" s="408"/>
    </row>
    <row r="255" spans="2:12" ht="18" customHeight="1" x14ac:dyDescent="0.25">
      <c r="B255" s="224"/>
      <c r="C255" s="411"/>
      <c r="D255" s="411"/>
      <c r="E255" s="412"/>
      <c r="F255" s="40" t="s">
        <v>224</v>
      </c>
      <c r="G255" s="41" t="s">
        <v>225</v>
      </c>
      <c r="H255" s="41" t="s">
        <v>226</v>
      </c>
      <c r="I255" s="41" t="s">
        <v>227</v>
      </c>
      <c r="J255" s="41" t="s">
        <v>228</v>
      </c>
      <c r="K255" s="42" t="s">
        <v>229</v>
      </c>
      <c r="L255" s="213" t="s">
        <v>230</v>
      </c>
    </row>
    <row r="256" spans="2:12" ht="18" customHeight="1" x14ac:dyDescent="0.25">
      <c r="B256" s="214">
        <v>751</v>
      </c>
      <c r="C256" s="401" t="s">
        <v>370</v>
      </c>
      <c r="D256" s="402"/>
      <c r="E256" s="403"/>
      <c r="F256" s="44"/>
      <c r="G256" s="44"/>
      <c r="H256" s="44"/>
      <c r="I256" s="44"/>
      <c r="J256" s="44"/>
      <c r="K256" s="45"/>
      <c r="L256" s="215">
        <f>SUM(F256:K256)</f>
        <v>0</v>
      </c>
    </row>
    <row r="257" spans="2:12" ht="18" customHeight="1" x14ac:dyDescent="0.25">
      <c r="B257" s="216">
        <v>752</v>
      </c>
      <c r="C257" s="398" t="s">
        <v>371</v>
      </c>
      <c r="D257" s="410"/>
      <c r="E257" s="400"/>
      <c r="F257" s="47"/>
      <c r="G257" s="47"/>
      <c r="H257" s="47"/>
      <c r="I257" s="47"/>
      <c r="J257" s="47"/>
      <c r="K257" s="45"/>
      <c r="L257" s="215">
        <f t="shared" ref="L257:L266" si="32">SUM(F257:K257)</f>
        <v>0</v>
      </c>
    </row>
    <row r="258" spans="2:12" ht="18" customHeight="1" x14ac:dyDescent="0.25">
      <c r="B258" s="216">
        <v>753</v>
      </c>
      <c r="C258" s="398" t="s">
        <v>372</v>
      </c>
      <c r="D258" s="410"/>
      <c r="E258" s="400"/>
      <c r="F258" s="47"/>
      <c r="G258" s="47"/>
      <c r="H258" s="47"/>
      <c r="I258" s="47"/>
      <c r="J258" s="47"/>
      <c r="K258" s="45"/>
      <c r="L258" s="215">
        <f t="shared" si="32"/>
        <v>0</v>
      </c>
    </row>
    <row r="259" spans="2:12" ht="18" customHeight="1" x14ac:dyDescent="0.25">
      <c r="B259" s="216">
        <v>754</v>
      </c>
      <c r="C259" s="398" t="s">
        <v>373</v>
      </c>
      <c r="D259" s="399"/>
      <c r="E259" s="400"/>
      <c r="F259" s="47"/>
      <c r="G259" s="47"/>
      <c r="H259" s="47"/>
      <c r="I259" s="47"/>
      <c r="J259" s="47"/>
      <c r="K259" s="48"/>
      <c r="L259" s="215">
        <f t="shared" si="32"/>
        <v>0</v>
      </c>
    </row>
    <row r="260" spans="2:12" ht="18" customHeight="1" x14ac:dyDescent="0.25">
      <c r="B260" s="216">
        <v>755</v>
      </c>
      <c r="C260" s="398" t="s">
        <v>374</v>
      </c>
      <c r="D260" s="410"/>
      <c r="E260" s="400"/>
      <c r="F260" s="47"/>
      <c r="G260" s="47"/>
      <c r="H260" s="47"/>
      <c r="I260" s="47"/>
      <c r="J260" s="47"/>
      <c r="K260" s="48"/>
      <c r="L260" s="215">
        <f t="shared" si="32"/>
        <v>0</v>
      </c>
    </row>
    <row r="261" spans="2:12" ht="18" customHeight="1" x14ac:dyDescent="0.25">
      <c r="B261" s="216">
        <v>756</v>
      </c>
      <c r="C261" s="398" t="s">
        <v>375</v>
      </c>
      <c r="D261" s="410"/>
      <c r="E261" s="400"/>
      <c r="F261" s="47"/>
      <c r="G261" s="47"/>
      <c r="H261" s="47"/>
      <c r="I261" s="47"/>
      <c r="J261" s="47"/>
      <c r="K261" s="48"/>
      <c r="L261" s="215">
        <f>SUM(F261:K261)</f>
        <v>0</v>
      </c>
    </row>
    <row r="262" spans="2:12" ht="18" customHeight="1" x14ac:dyDescent="0.25">
      <c r="B262" s="216">
        <v>757</v>
      </c>
      <c r="C262" s="398" t="s">
        <v>331</v>
      </c>
      <c r="D262" s="399"/>
      <c r="E262" s="400"/>
      <c r="F262" s="47"/>
      <c r="G262" s="47"/>
      <c r="H262" s="47"/>
      <c r="I262" s="47"/>
      <c r="J262" s="47"/>
      <c r="K262" s="48"/>
      <c r="L262" s="215">
        <f t="shared" si="32"/>
        <v>0</v>
      </c>
    </row>
    <row r="263" spans="2:12" ht="18" customHeight="1" x14ac:dyDescent="0.25">
      <c r="B263" s="216">
        <v>758</v>
      </c>
      <c r="C263" s="398" t="s">
        <v>376</v>
      </c>
      <c r="D263" s="410"/>
      <c r="E263" s="400"/>
      <c r="F263" s="47"/>
      <c r="G263" s="47"/>
      <c r="H263" s="47"/>
      <c r="I263" s="47"/>
      <c r="J263" s="47"/>
      <c r="K263" s="48"/>
      <c r="L263" s="215">
        <f t="shared" si="32"/>
        <v>0</v>
      </c>
    </row>
    <row r="264" spans="2:12" ht="18" customHeight="1" x14ac:dyDescent="0.25">
      <c r="B264" s="216">
        <v>759</v>
      </c>
      <c r="C264" s="398" t="s">
        <v>377</v>
      </c>
      <c r="D264" s="399"/>
      <c r="E264" s="400"/>
      <c r="F264" s="47"/>
      <c r="G264" s="47"/>
      <c r="H264" s="47"/>
      <c r="I264" s="47"/>
      <c r="J264" s="47"/>
      <c r="K264" s="48"/>
      <c r="L264" s="215">
        <f t="shared" si="32"/>
        <v>0</v>
      </c>
    </row>
    <row r="265" spans="2:12" ht="18" customHeight="1" x14ac:dyDescent="0.25">
      <c r="B265" s="216">
        <v>760</v>
      </c>
      <c r="C265" s="398" t="s">
        <v>235</v>
      </c>
      <c r="D265" s="410"/>
      <c r="E265" s="400"/>
      <c r="F265" s="47"/>
      <c r="G265" s="47"/>
      <c r="H265" s="47"/>
      <c r="I265" s="47"/>
      <c r="J265" s="47"/>
      <c r="K265" s="48"/>
      <c r="L265" s="215">
        <f t="shared" si="32"/>
        <v>0</v>
      </c>
    </row>
    <row r="266" spans="2:12" ht="18" customHeight="1" x14ac:dyDescent="0.25">
      <c r="B266" s="216">
        <v>761</v>
      </c>
      <c r="C266" s="398" t="s">
        <v>332</v>
      </c>
      <c r="D266" s="399"/>
      <c r="E266" s="420"/>
      <c r="F266" s="49"/>
      <c r="G266" s="49"/>
      <c r="H266" s="49"/>
      <c r="I266" s="49"/>
      <c r="J266" s="49"/>
      <c r="K266" s="50"/>
      <c r="L266" s="215">
        <f t="shared" si="32"/>
        <v>0</v>
      </c>
    </row>
    <row r="267" spans="2:12" ht="18" customHeight="1" thickBot="1" x14ac:dyDescent="0.3">
      <c r="B267" s="235">
        <v>762</v>
      </c>
      <c r="C267" s="395" t="s">
        <v>378</v>
      </c>
      <c r="D267" s="404"/>
      <c r="E267" s="405"/>
      <c r="F267" s="62"/>
      <c r="G267" s="62"/>
      <c r="H267" s="62"/>
      <c r="I267" s="62"/>
      <c r="J267" s="62"/>
      <c r="K267" s="197"/>
      <c r="L267" s="231">
        <f>SUM(F267:K267)</f>
        <v>0</v>
      </c>
    </row>
    <row r="268" spans="2:12" ht="18" customHeight="1" thickTop="1" x14ac:dyDescent="0.25">
      <c r="B268" s="218"/>
      <c r="C268" s="409" t="s">
        <v>236</v>
      </c>
      <c r="D268" s="409"/>
      <c r="E268" s="409"/>
      <c r="F268" s="271">
        <f t="shared" ref="F268:L268" si="33">SUM(F256:F267)</f>
        <v>0</v>
      </c>
      <c r="G268" s="271">
        <f t="shared" si="33"/>
        <v>0</v>
      </c>
      <c r="H268" s="271">
        <f t="shared" si="33"/>
        <v>0</v>
      </c>
      <c r="I268" s="271">
        <f t="shared" si="33"/>
        <v>0</v>
      </c>
      <c r="J268" s="271">
        <f t="shared" si="33"/>
        <v>0</v>
      </c>
      <c r="K268" s="271">
        <f t="shared" si="33"/>
        <v>0</v>
      </c>
      <c r="L268" s="210">
        <f t="shared" si="33"/>
        <v>0</v>
      </c>
    </row>
    <row r="269" spans="2:12" ht="18" customHeight="1" thickBot="1" x14ac:dyDescent="0.3">
      <c r="B269" s="220"/>
      <c r="C269" s="272"/>
      <c r="D269" s="272"/>
      <c r="E269" s="272"/>
      <c r="F269" s="59"/>
      <c r="G269" s="59"/>
      <c r="H269" s="59"/>
      <c r="I269" s="59"/>
      <c r="J269" s="59"/>
      <c r="K269" s="59"/>
      <c r="L269" s="234"/>
    </row>
    <row r="270" spans="2:12" ht="18" customHeight="1" x14ac:dyDescent="0.25">
      <c r="B270" s="208"/>
      <c r="L270" s="209"/>
    </row>
    <row r="271" spans="2:12" ht="18" customHeight="1" x14ac:dyDescent="0.25">
      <c r="B271" s="414" t="s">
        <v>379</v>
      </c>
      <c r="C271" s="415"/>
      <c r="D271" s="415"/>
      <c r="E271" s="415"/>
      <c r="F271" s="415"/>
      <c r="G271" s="415"/>
      <c r="H271" s="415"/>
      <c r="I271" s="415"/>
      <c r="J271" s="415"/>
      <c r="K271" s="415"/>
      <c r="L271" s="416"/>
    </row>
    <row r="272" spans="2:12" ht="18" customHeight="1" x14ac:dyDescent="0.25">
      <c r="B272" s="406" t="s">
        <v>380</v>
      </c>
      <c r="C272" s="407"/>
      <c r="D272" s="407"/>
      <c r="E272" s="407"/>
      <c r="F272" s="407"/>
      <c r="G272" s="407"/>
      <c r="H272" s="407"/>
      <c r="I272" s="407"/>
      <c r="J272" s="407"/>
      <c r="K272" s="407"/>
      <c r="L272" s="408"/>
    </row>
    <row r="273" spans="2:12" ht="18" customHeight="1" x14ac:dyDescent="0.25">
      <c r="B273" s="224"/>
      <c r="C273" s="411"/>
      <c r="D273" s="411"/>
      <c r="E273" s="412"/>
      <c r="F273" s="40" t="s">
        <v>224</v>
      </c>
      <c r="G273" s="41" t="s">
        <v>225</v>
      </c>
      <c r="H273" s="41" t="s">
        <v>226</v>
      </c>
      <c r="I273" s="41" t="s">
        <v>227</v>
      </c>
      <c r="J273" s="41" t="s">
        <v>228</v>
      </c>
      <c r="K273" s="42" t="s">
        <v>229</v>
      </c>
      <c r="L273" s="213" t="s">
        <v>230</v>
      </c>
    </row>
    <row r="274" spans="2:12" ht="18" customHeight="1" x14ac:dyDescent="0.25">
      <c r="B274" s="214">
        <v>801</v>
      </c>
      <c r="C274" s="401" t="s">
        <v>239</v>
      </c>
      <c r="D274" s="402"/>
      <c r="E274" s="403"/>
      <c r="F274" s="44"/>
      <c r="G274" s="44"/>
      <c r="H274" s="44"/>
      <c r="I274" s="44"/>
      <c r="J274" s="44"/>
      <c r="K274" s="45"/>
      <c r="L274" s="215">
        <f>SUM(F274:K274)</f>
        <v>0</v>
      </c>
    </row>
    <row r="275" spans="2:12" ht="18" customHeight="1" x14ac:dyDescent="0.25">
      <c r="B275" s="216">
        <v>802</v>
      </c>
      <c r="C275" s="398" t="s">
        <v>381</v>
      </c>
      <c r="D275" s="410"/>
      <c r="E275" s="400"/>
      <c r="F275" s="47"/>
      <c r="G275" s="47"/>
      <c r="H275" s="47"/>
      <c r="I275" s="47"/>
      <c r="J275" s="47"/>
      <c r="K275" s="48"/>
      <c r="L275" s="215">
        <f>SUM(F275:K275)</f>
        <v>0</v>
      </c>
    </row>
    <row r="276" spans="2:12" ht="18" customHeight="1" x14ac:dyDescent="0.25">
      <c r="B276" s="216">
        <v>803</v>
      </c>
      <c r="C276" s="398" t="s">
        <v>383</v>
      </c>
      <c r="D276" s="410"/>
      <c r="E276" s="400"/>
      <c r="F276" s="47"/>
      <c r="G276" s="47"/>
      <c r="H276" s="47"/>
      <c r="I276" s="47"/>
      <c r="J276" s="47"/>
      <c r="K276" s="48"/>
      <c r="L276" s="215">
        <f>SUM(F276:K276)</f>
        <v>0</v>
      </c>
    </row>
    <row r="277" spans="2:12" ht="18" customHeight="1" x14ac:dyDescent="0.25">
      <c r="B277" s="216">
        <v>804</v>
      </c>
      <c r="C277" s="398" t="s">
        <v>305</v>
      </c>
      <c r="D277" s="410"/>
      <c r="E277" s="400"/>
      <c r="F277" s="47"/>
      <c r="G277" s="47"/>
      <c r="H277" s="47"/>
      <c r="I277" s="47"/>
      <c r="J277" s="47"/>
      <c r="K277" s="48"/>
      <c r="L277" s="215">
        <f>SUM(F277:K277)</f>
        <v>0</v>
      </c>
    </row>
    <row r="278" spans="2:12" ht="18" customHeight="1" x14ac:dyDescent="0.25">
      <c r="B278" s="216">
        <v>805</v>
      </c>
      <c r="C278" s="398" t="s">
        <v>384</v>
      </c>
      <c r="D278" s="410"/>
      <c r="E278" s="400"/>
      <c r="F278" s="47"/>
      <c r="G278" s="47"/>
      <c r="H278" s="47"/>
      <c r="I278" s="47"/>
      <c r="J278" s="47"/>
      <c r="K278" s="48"/>
      <c r="L278" s="215">
        <f t="shared" ref="L278:L280" si="34">SUM(F278:K278)</f>
        <v>0</v>
      </c>
    </row>
    <row r="279" spans="2:12" ht="18" customHeight="1" x14ac:dyDescent="0.25">
      <c r="B279" s="216">
        <v>806</v>
      </c>
      <c r="C279" s="398" t="s">
        <v>385</v>
      </c>
      <c r="D279" s="399"/>
      <c r="E279" s="420"/>
      <c r="F279" s="49"/>
      <c r="G279" s="49"/>
      <c r="H279" s="49"/>
      <c r="I279" s="49"/>
      <c r="J279" s="49"/>
      <c r="K279" s="50"/>
      <c r="L279" s="215">
        <f t="shared" si="34"/>
        <v>0</v>
      </c>
    </row>
    <row r="280" spans="2:12" ht="18" customHeight="1" thickBot="1" x14ac:dyDescent="0.3">
      <c r="B280" s="235">
        <v>807</v>
      </c>
      <c r="C280" s="395" t="s">
        <v>386</v>
      </c>
      <c r="D280" s="404"/>
      <c r="E280" s="405"/>
      <c r="F280" s="62"/>
      <c r="G280" s="62"/>
      <c r="H280" s="62"/>
      <c r="I280" s="62"/>
      <c r="J280" s="62"/>
      <c r="K280" s="197"/>
      <c r="L280" s="231">
        <f t="shared" si="34"/>
        <v>0</v>
      </c>
    </row>
    <row r="281" spans="2:12" ht="18" customHeight="1" thickTop="1" x14ac:dyDescent="0.25">
      <c r="B281" s="232"/>
      <c r="C281" s="13"/>
      <c r="D281" s="419" t="s">
        <v>236</v>
      </c>
      <c r="E281" s="419"/>
      <c r="F281" s="13">
        <f t="shared" ref="F281:L281" si="35">SUM(F274:F280)</f>
        <v>0</v>
      </c>
      <c r="G281" s="13">
        <f t="shared" si="35"/>
        <v>0</v>
      </c>
      <c r="H281" s="13">
        <f t="shared" si="35"/>
        <v>0</v>
      </c>
      <c r="I281" s="13">
        <f t="shared" si="35"/>
        <v>0</v>
      </c>
      <c r="J281" s="13">
        <f t="shared" si="35"/>
        <v>0</v>
      </c>
      <c r="K281" s="13">
        <f t="shared" si="35"/>
        <v>0</v>
      </c>
      <c r="L281" s="219">
        <f t="shared" si="35"/>
        <v>0</v>
      </c>
    </row>
    <row r="282" spans="2:12" ht="18" customHeight="1" thickBot="1" x14ac:dyDescent="0.3">
      <c r="B282" s="225"/>
      <c r="C282" s="53"/>
      <c r="D282" s="53"/>
      <c r="E282" s="53"/>
      <c r="F282" s="53"/>
      <c r="G282" s="53"/>
      <c r="H282" s="53"/>
      <c r="I282" s="53"/>
      <c r="J282" s="53"/>
      <c r="K282" s="53"/>
      <c r="L282" s="211"/>
    </row>
    <row r="283" spans="2:12" ht="18" customHeight="1" x14ac:dyDescent="0.25">
      <c r="B283" s="208"/>
      <c r="L283" s="209"/>
    </row>
    <row r="284" spans="2:12" ht="18" customHeight="1" x14ac:dyDescent="0.25">
      <c r="B284" s="414" t="s">
        <v>387</v>
      </c>
      <c r="C284" s="415"/>
      <c r="D284" s="415"/>
      <c r="E284" s="415"/>
      <c r="F284" s="415"/>
      <c r="G284" s="415"/>
      <c r="H284" s="415"/>
      <c r="I284" s="415"/>
      <c r="J284" s="415"/>
      <c r="K284" s="415"/>
      <c r="L284" s="416"/>
    </row>
    <row r="285" spans="2:12" ht="18" customHeight="1" x14ac:dyDescent="0.25">
      <c r="B285" s="406" t="s">
        <v>388</v>
      </c>
      <c r="C285" s="407"/>
      <c r="D285" s="407"/>
      <c r="E285" s="407"/>
      <c r="F285" s="407"/>
      <c r="G285" s="407"/>
      <c r="H285" s="407"/>
      <c r="I285" s="407"/>
      <c r="J285" s="407"/>
      <c r="K285" s="407"/>
      <c r="L285" s="408"/>
    </row>
    <row r="286" spans="2:12" ht="18" customHeight="1" x14ac:dyDescent="0.25">
      <c r="B286" s="224"/>
      <c r="C286" s="411" t="s">
        <v>200</v>
      </c>
      <c r="D286" s="411"/>
      <c r="E286" s="412"/>
      <c r="F286" s="40" t="s">
        <v>224</v>
      </c>
      <c r="G286" s="41" t="s">
        <v>225</v>
      </c>
      <c r="H286" s="41" t="s">
        <v>226</v>
      </c>
      <c r="I286" s="41" t="s">
        <v>227</v>
      </c>
      <c r="J286" s="41" t="s">
        <v>228</v>
      </c>
      <c r="K286" s="42" t="s">
        <v>229</v>
      </c>
      <c r="L286" s="213" t="s">
        <v>230</v>
      </c>
    </row>
    <row r="287" spans="2:12" ht="18" customHeight="1" x14ac:dyDescent="0.25">
      <c r="B287" s="214">
        <v>901</v>
      </c>
      <c r="C287" s="398" t="s">
        <v>389</v>
      </c>
      <c r="D287" s="410"/>
      <c r="E287" s="400"/>
      <c r="F287" s="44"/>
      <c r="G287" s="44"/>
      <c r="H287" s="44"/>
      <c r="I287" s="44"/>
      <c r="J287" s="44"/>
      <c r="K287" s="45"/>
      <c r="L287" s="215">
        <f>SUM(F287:K287)</f>
        <v>0</v>
      </c>
    </row>
    <row r="288" spans="2:12" ht="18" customHeight="1" x14ac:dyDescent="0.25">
      <c r="B288" s="216">
        <v>902</v>
      </c>
      <c r="C288" s="398" t="s">
        <v>390</v>
      </c>
      <c r="D288" s="410"/>
      <c r="E288" s="400"/>
      <c r="F288" s="47"/>
      <c r="G288" s="47"/>
      <c r="H288" s="47"/>
      <c r="I288" s="47"/>
      <c r="J288" s="47"/>
      <c r="K288" s="48"/>
      <c r="L288" s="215">
        <f t="shared" ref="L288:L290" si="36">SUM(F288:K288)</f>
        <v>0</v>
      </c>
    </row>
    <row r="289" spans="2:12" ht="18" customHeight="1" x14ac:dyDescent="0.25">
      <c r="B289" s="216">
        <v>903</v>
      </c>
      <c r="C289" s="398" t="s">
        <v>471</v>
      </c>
      <c r="D289" s="410"/>
      <c r="E289" s="400"/>
      <c r="F289" s="47"/>
      <c r="G289" s="47"/>
      <c r="H289" s="47"/>
      <c r="I289" s="47"/>
      <c r="J289" s="47"/>
      <c r="K289" s="48"/>
      <c r="L289" s="215">
        <f t="shared" si="36"/>
        <v>0</v>
      </c>
    </row>
    <row r="290" spans="2:12" ht="18" customHeight="1" x14ac:dyDescent="0.25">
      <c r="B290" s="216">
        <v>904</v>
      </c>
      <c r="C290" s="398" t="s">
        <v>391</v>
      </c>
      <c r="D290" s="410"/>
      <c r="E290" s="400"/>
      <c r="F290" s="47"/>
      <c r="G290" s="47"/>
      <c r="H290" s="47"/>
      <c r="I290" s="47"/>
      <c r="J290" s="47"/>
      <c r="K290" s="48"/>
      <c r="L290" s="215">
        <f t="shared" si="36"/>
        <v>0</v>
      </c>
    </row>
    <row r="291" spans="2:12" ht="18" customHeight="1" x14ac:dyDescent="0.25">
      <c r="B291" s="216">
        <v>905</v>
      </c>
      <c r="C291" s="398" t="s">
        <v>392</v>
      </c>
      <c r="D291" s="410"/>
      <c r="E291" s="400"/>
      <c r="F291" s="47"/>
      <c r="G291" s="47"/>
      <c r="H291" s="47"/>
      <c r="I291" s="47"/>
      <c r="J291" s="47"/>
      <c r="K291" s="48"/>
      <c r="L291" s="215">
        <f>SUM(F291:K291)</f>
        <v>0</v>
      </c>
    </row>
    <row r="292" spans="2:12" ht="18" customHeight="1" x14ac:dyDescent="0.25">
      <c r="B292" s="216">
        <v>906</v>
      </c>
      <c r="C292" s="398" t="s">
        <v>393</v>
      </c>
      <c r="D292" s="399"/>
      <c r="E292" s="400"/>
      <c r="F292" s="47"/>
      <c r="G292" s="47"/>
      <c r="H292" s="47"/>
      <c r="I292" s="47"/>
      <c r="J292" s="47"/>
      <c r="K292" s="48"/>
      <c r="L292" s="215">
        <f>SUM(F292:K292)</f>
        <v>0</v>
      </c>
    </row>
    <row r="293" spans="2:12" ht="18" customHeight="1" x14ac:dyDescent="0.25">
      <c r="B293" s="216">
        <v>907</v>
      </c>
      <c r="C293" s="398" t="s">
        <v>394</v>
      </c>
      <c r="D293" s="410"/>
      <c r="E293" s="400"/>
      <c r="F293" s="47"/>
      <c r="G293" s="47"/>
      <c r="H293" s="47"/>
      <c r="I293" s="47"/>
      <c r="J293" s="47"/>
      <c r="K293" s="48"/>
      <c r="L293" s="215">
        <f>SUM(F293:K293)</f>
        <v>0</v>
      </c>
    </row>
    <row r="294" spans="2:12" ht="18" customHeight="1" thickBot="1" x14ac:dyDescent="0.3">
      <c r="B294" s="228">
        <v>908</v>
      </c>
      <c r="C294" s="395" t="s">
        <v>395</v>
      </c>
      <c r="D294" s="404"/>
      <c r="E294" s="405"/>
      <c r="F294" s="62"/>
      <c r="G294" s="62"/>
      <c r="H294" s="62"/>
      <c r="I294" s="62"/>
      <c r="J294" s="62"/>
      <c r="K294" s="197"/>
      <c r="L294" s="231">
        <f>SUM(F294:K294)</f>
        <v>0</v>
      </c>
    </row>
    <row r="295" spans="2:12" ht="17.25" customHeight="1" thickTop="1" x14ac:dyDescent="0.25">
      <c r="B295" s="208"/>
      <c r="D295" s="419" t="s">
        <v>236</v>
      </c>
      <c r="E295" s="419"/>
      <c r="F295" s="13">
        <f t="shared" ref="F295:L295" si="37">SUM(F287:F294)</f>
        <v>0</v>
      </c>
      <c r="G295" s="13">
        <f t="shared" si="37"/>
        <v>0</v>
      </c>
      <c r="H295" s="13">
        <f t="shared" si="37"/>
        <v>0</v>
      </c>
      <c r="I295" s="13">
        <f t="shared" si="37"/>
        <v>0</v>
      </c>
      <c r="J295" s="13">
        <f t="shared" si="37"/>
        <v>0</v>
      </c>
      <c r="K295" s="13">
        <f t="shared" si="37"/>
        <v>0</v>
      </c>
      <c r="L295" s="219">
        <f t="shared" si="37"/>
        <v>0</v>
      </c>
    </row>
    <row r="296" spans="2:12" ht="18" hidden="1" customHeight="1" x14ac:dyDescent="0.25">
      <c r="B296" s="208"/>
      <c r="L296" s="209"/>
    </row>
    <row r="297" spans="2:12" ht="18" customHeight="1" thickBot="1" x14ac:dyDescent="0.3">
      <c r="B297" s="225"/>
      <c r="C297" s="53"/>
      <c r="D297" s="53"/>
      <c r="E297" s="53"/>
      <c r="F297" s="53"/>
      <c r="G297" s="53"/>
      <c r="H297" s="53"/>
      <c r="I297" s="53"/>
      <c r="J297" s="53"/>
      <c r="K297" s="53"/>
      <c r="L297" s="211"/>
    </row>
    <row r="317" spans="2:12" ht="15.9" customHeight="1" x14ac:dyDescent="0.25">
      <c r="B317" s="13"/>
      <c r="C317" s="13"/>
      <c r="D317" s="13"/>
      <c r="E317" s="13"/>
      <c r="F317" s="13"/>
      <c r="G317" s="13"/>
      <c r="H317" s="13"/>
      <c r="I317" s="13"/>
      <c r="J317" s="13"/>
      <c r="K317" s="13"/>
      <c r="L317" s="13"/>
    </row>
    <row r="318" spans="2:12" ht="15.9" customHeight="1" x14ac:dyDescent="0.25">
      <c r="B318" s="13"/>
      <c r="C318" s="13"/>
      <c r="D318" s="13"/>
      <c r="E318" s="13"/>
      <c r="F318" s="13"/>
      <c r="G318" s="13"/>
      <c r="H318" s="13"/>
      <c r="I318" s="13"/>
      <c r="J318" s="13"/>
      <c r="K318" s="13"/>
      <c r="L318" s="13"/>
    </row>
    <row r="319" spans="2:12" ht="15.9" customHeight="1" x14ac:dyDescent="0.25">
      <c r="B319" s="13"/>
      <c r="C319" s="13"/>
      <c r="D319" s="13"/>
      <c r="E319" s="13"/>
      <c r="F319" s="13"/>
      <c r="G319" s="13"/>
      <c r="H319" s="13"/>
      <c r="I319" s="13"/>
      <c r="J319" s="13"/>
      <c r="K319" s="13"/>
      <c r="L319" s="13"/>
    </row>
    <row r="320" spans="2:12" ht="15.9" customHeight="1" x14ac:dyDescent="0.25">
      <c r="B320" s="13"/>
      <c r="C320" s="13"/>
      <c r="D320" s="13"/>
      <c r="E320" s="13"/>
      <c r="F320" s="13"/>
      <c r="G320" s="13"/>
      <c r="H320" s="13"/>
      <c r="I320" s="13"/>
      <c r="J320" s="13"/>
      <c r="K320" s="13"/>
      <c r="L320" s="13"/>
    </row>
    <row r="321" spans="2:12" ht="15.9" customHeight="1" x14ac:dyDescent="0.25">
      <c r="B321" s="13"/>
      <c r="C321" s="13"/>
      <c r="D321" s="13"/>
      <c r="E321" s="13"/>
      <c r="F321" s="13"/>
      <c r="G321" s="13"/>
      <c r="H321" s="13"/>
      <c r="I321" s="13"/>
      <c r="J321" s="13"/>
      <c r="K321" s="13"/>
      <c r="L321" s="13"/>
    </row>
  </sheetData>
  <customSheetViews>
    <customSheetView guid="{E0554C7E-0007-4AA2-B865-AA3CD924228B}" showPageBreaks="1" zeroValues="0" printArea="1" hiddenRows="1" view="pageBreakPreview" showRuler="0" topLeftCell="B95">
      <selection activeCell="A13" sqref="A13:I14"/>
      <rowBreaks count="5" manualBreakCount="5">
        <brk id="62" max="10" man="1"/>
        <brk id="130" max="10" man="1"/>
        <brk id="149" max="10" man="1"/>
        <brk id="213" max="10" man="1"/>
        <brk id="276" max="10" man="1"/>
      </rowBreaks>
      <pageMargins left="0" right="0" top="0" bottom="0" header="0" footer="0"/>
      <printOptions horizontalCentered="1" gridLines="1"/>
      <pageSetup scale="55" fitToHeight="5" orientation="portrait" r:id="rId1"/>
      <headerFooter alignWithMargins="0">
        <oddHeader>&amp;C&amp;"Times New Roman,Bold"&amp;16MassDOT - HIGHWAY DIVISION
SCOPING WORKBOOK &amp;A</oddHeader>
        <oddFooter>&amp;L&amp;"Times New Roman,Bold"&amp;11SCOPING WORKBOOK
Rev. 7/2010
&amp;C&amp;"Times New Roman,Regular"&amp;12&amp;P of 13</oddFooter>
      </headerFooter>
    </customSheetView>
    <customSheetView guid="{B4B4FED4-FE06-43B2-A220-B3906189C13F}" showPageBreaks="1" zeroValues="0" printArea="1" hiddenRows="1" view="pageBreakPreview" showRuler="0" topLeftCell="B95">
      <selection activeCell="E105" sqref="E105"/>
      <rowBreaks count="5" manualBreakCount="5">
        <brk id="62" max="10" man="1"/>
        <brk id="129" max="10" man="1"/>
        <brk id="149" max="10" man="1"/>
        <brk id="213" max="10" man="1"/>
        <brk id="276" max="10" man="1"/>
      </rowBreaks>
      <pageMargins left="0" right="0" top="0" bottom="0" header="0" footer="0"/>
      <printOptions horizontalCentered="1" gridLines="1"/>
      <pageSetup scale="55" fitToHeight="5" orientation="portrait" r:id="rId2"/>
      <headerFooter alignWithMargins="0">
        <oddHeader>&amp;C&amp;"Times New Roman,Bold"&amp;16MassDOT - HIGHWAY DIVISION
SCOPING WORKBOOK &amp;A</oddHeader>
        <oddFooter>&amp;L&amp;"Times New Roman,Bold"&amp;11SCOPING WORKBOOK
Rev. 7/2010
&amp;C&amp;"Times New Roman,Regular"&amp;12&amp;P of 13</oddFooter>
      </headerFooter>
    </customSheetView>
  </customSheetViews>
  <mergeCells count="268">
    <mergeCell ref="C29:E29"/>
    <mergeCell ref="C49:E49"/>
    <mergeCell ref="C50:E50"/>
    <mergeCell ref="C170:E170"/>
    <mergeCell ref="C173:E173"/>
    <mergeCell ref="C167:E167"/>
    <mergeCell ref="B215:L215"/>
    <mergeCell ref="C161:E161"/>
    <mergeCell ref="C30:E30"/>
    <mergeCell ref="C124:E124"/>
    <mergeCell ref="C31:E31"/>
    <mergeCell ref="B103:L103"/>
    <mergeCell ref="C88:E88"/>
    <mergeCell ref="C92:E92"/>
    <mergeCell ref="C91:E91"/>
    <mergeCell ref="B95:L95"/>
    <mergeCell ref="C89:E89"/>
    <mergeCell ref="C66:E66"/>
    <mergeCell ref="C99:E99"/>
    <mergeCell ref="C82:E82"/>
    <mergeCell ref="C98:E98"/>
    <mergeCell ref="C60:E60"/>
    <mergeCell ref="C55:E55"/>
    <mergeCell ref="C35:E35"/>
    <mergeCell ref="B1:F1"/>
    <mergeCell ref="B128:L128"/>
    <mergeCell ref="B129:L129"/>
    <mergeCell ref="C47:E47"/>
    <mergeCell ref="C48:E48"/>
    <mergeCell ref="B96:L96"/>
    <mergeCell ref="C39:E39"/>
    <mergeCell ref="C40:E40"/>
    <mergeCell ref="C41:E41"/>
    <mergeCell ref="C42:E42"/>
    <mergeCell ref="C43:E43"/>
    <mergeCell ref="C44:E44"/>
    <mergeCell ref="C10:E10"/>
    <mergeCell ref="C12:E12"/>
    <mergeCell ref="C36:E36"/>
    <mergeCell ref="C37:E37"/>
    <mergeCell ref="C38:E38"/>
    <mergeCell ref="B69:L69"/>
    <mergeCell ref="C62:E62"/>
    <mergeCell ref="B87:L87"/>
    <mergeCell ref="B86:L86"/>
    <mergeCell ref="C83:E83"/>
    <mergeCell ref="C64:E64"/>
    <mergeCell ref="B68:L68"/>
    <mergeCell ref="C277:E277"/>
    <mergeCell ref="C278:E278"/>
    <mergeCell ref="C293:E293"/>
    <mergeCell ref="C157:E157"/>
    <mergeCell ref="C209:E209"/>
    <mergeCell ref="C210:E210"/>
    <mergeCell ref="C171:E171"/>
    <mergeCell ref="C237:E237"/>
    <mergeCell ref="B242:L242"/>
    <mergeCell ref="C243:E243"/>
    <mergeCell ref="C231:E231"/>
    <mergeCell ref="D281:E281"/>
    <mergeCell ref="C195:E195"/>
    <mergeCell ref="B186:L186"/>
    <mergeCell ref="D183:E183"/>
    <mergeCell ref="B187:L187"/>
    <mergeCell ref="C189:E189"/>
    <mergeCell ref="C248:E248"/>
    <mergeCell ref="C192:E192"/>
    <mergeCell ref="C219:E219"/>
    <mergeCell ref="B254:L254"/>
    <mergeCell ref="C229:E229"/>
    <mergeCell ref="C232:E232"/>
    <mergeCell ref="C233:E233"/>
    <mergeCell ref="D295:E295"/>
    <mergeCell ref="C258:E258"/>
    <mergeCell ref="C259:E259"/>
    <mergeCell ref="C260:E260"/>
    <mergeCell ref="C292:E292"/>
    <mergeCell ref="C261:E261"/>
    <mergeCell ref="C287:E287"/>
    <mergeCell ref="C286:E286"/>
    <mergeCell ref="C256:E256"/>
    <mergeCell ref="C273:E273"/>
    <mergeCell ref="B284:L284"/>
    <mergeCell ref="C275:E275"/>
    <mergeCell ref="C268:E268"/>
    <mergeCell ref="B271:L271"/>
    <mergeCell ref="C289:E289"/>
    <mergeCell ref="B285:L285"/>
    <mergeCell ref="C266:E266"/>
    <mergeCell ref="C279:E279"/>
    <mergeCell ref="C280:E280"/>
    <mergeCell ref="C276:E276"/>
    <mergeCell ref="C288:E288"/>
    <mergeCell ref="C294:E294"/>
    <mergeCell ref="C290:E290"/>
    <mergeCell ref="C291:E291"/>
    <mergeCell ref="B3:C3"/>
    <mergeCell ref="D3:G3"/>
    <mergeCell ref="C18:E18"/>
    <mergeCell ref="B7:L7"/>
    <mergeCell ref="B8:L8"/>
    <mergeCell ref="J5:L5"/>
    <mergeCell ref="C250:E250"/>
    <mergeCell ref="B253:L253"/>
    <mergeCell ref="C246:E246"/>
    <mergeCell ref="C247:E247"/>
    <mergeCell ref="C230:E230"/>
    <mergeCell ref="C235:E235"/>
    <mergeCell ref="C218:E218"/>
    <mergeCell ref="C234:E234"/>
    <mergeCell ref="C169:E169"/>
    <mergeCell ref="C158:E158"/>
    <mergeCell ref="C166:E166"/>
    <mergeCell ref="C164:E164"/>
    <mergeCell ref="C165:E165"/>
    <mergeCell ref="C163:E163"/>
    <mergeCell ref="C155:E155"/>
    <mergeCell ref="C156:E156"/>
    <mergeCell ref="C159:E159"/>
    <mergeCell ref="C168:E168"/>
    <mergeCell ref="C63:E63"/>
    <mergeCell ref="C51:E51"/>
    <mergeCell ref="C56:E56"/>
    <mergeCell ref="C57:E57"/>
    <mergeCell ref="C58:E58"/>
    <mergeCell ref="C52:E52"/>
    <mergeCell ref="C54:E54"/>
    <mergeCell ref="C118:E118"/>
    <mergeCell ref="C59:E59"/>
    <mergeCell ref="C61:E61"/>
    <mergeCell ref="B102:L102"/>
    <mergeCell ref="C90:E90"/>
    <mergeCell ref="C28:E28"/>
    <mergeCell ref="J3:L3"/>
    <mergeCell ref="J4:L4"/>
    <mergeCell ref="H4:I4"/>
    <mergeCell ref="B4:C4"/>
    <mergeCell ref="C19:E19"/>
    <mergeCell ref="B26:L26"/>
    <mergeCell ref="C23:E23"/>
    <mergeCell ref="B25:L25"/>
    <mergeCell ref="C9:E9"/>
    <mergeCell ref="C11:E11"/>
    <mergeCell ref="C22:E22"/>
    <mergeCell ref="C13:E13"/>
    <mergeCell ref="C14:E14"/>
    <mergeCell ref="C16:E16"/>
    <mergeCell ref="C17:E17"/>
    <mergeCell ref="C20:E20"/>
    <mergeCell ref="C21:E21"/>
    <mergeCell ref="H3:I3"/>
    <mergeCell ref="D4:G4"/>
    <mergeCell ref="H5:I5"/>
    <mergeCell ref="D5:E5"/>
    <mergeCell ref="B5:C5"/>
    <mergeCell ref="C15:E15"/>
    <mergeCell ref="C34:E34"/>
    <mergeCell ref="C33:E33"/>
    <mergeCell ref="C32:E32"/>
    <mergeCell ref="C108:E108"/>
    <mergeCell ref="C111:E111"/>
    <mergeCell ref="C109:E109"/>
    <mergeCell ref="C110:E110"/>
    <mergeCell ref="C105:E105"/>
    <mergeCell ref="C107:E107"/>
    <mergeCell ref="C45:E45"/>
    <mergeCell ref="C46:E46"/>
    <mergeCell ref="C65:E65"/>
    <mergeCell ref="C71:E71"/>
    <mergeCell ref="C72:E72"/>
    <mergeCell ref="C73:E73"/>
    <mergeCell ref="C74:E74"/>
    <mergeCell ref="C75:E75"/>
    <mergeCell ref="C76:E76"/>
    <mergeCell ref="C77:E77"/>
    <mergeCell ref="C78:E78"/>
    <mergeCell ref="C79:E79"/>
    <mergeCell ref="C80:E80"/>
    <mergeCell ref="C81:E81"/>
    <mergeCell ref="C53:E53"/>
    <mergeCell ref="C119:E119"/>
    <mergeCell ref="C120:E120"/>
    <mergeCell ref="C121:E121"/>
    <mergeCell ref="C114:E114"/>
    <mergeCell ref="C115:E115"/>
    <mergeCell ref="C116:E116"/>
    <mergeCell ref="C117:E117"/>
    <mergeCell ref="C106:E106"/>
    <mergeCell ref="C172:E172"/>
    <mergeCell ref="C132:E132"/>
    <mergeCell ref="C135:E135"/>
    <mergeCell ref="C136:E136"/>
    <mergeCell ref="C154:E154"/>
    <mergeCell ref="C160:E160"/>
    <mergeCell ref="C162:E162"/>
    <mergeCell ref="C126:E126"/>
    <mergeCell ref="B150:L150"/>
    <mergeCell ref="C127:E127"/>
    <mergeCell ref="C151:E151"/>
    <mergeCell ref="C112:E112"/>
    <mergeCell ref="C113:E113"/>
    <mergeCell ref="C123:E123"/>
    <mergeCell ref="C122:E122"/>
    <mergeCell ref="C131:E131"/>
    <mergeCell ref="C125:E125"/>
    <mergeCell ref="C134:E134"/>
    <mergeCell ref="C153:E153"/>
    <mergeCell ref="C146:E146"/>
    <mergeCell ref="C152:E152"/>
    <mergeCell ref="C138:E138"/>
    <mergeCell ref="B149:L149"/>
    <mergeCell ref="B141:L141"/>
    <mergeCell ref="C133:E133"/>
    <mergeCell ref="B142:L142"/>
    <mergeCell ref="C144:E144"/>
    <mergeCell ref="C145:E145"/>
    <mergeCell ref="C199:E199"/>
    <mergeCell ref="C178:E178"/>
    <mergeCell ref="C179:E179"/>
    <mergeCell ref="B205:L205"/>
    <mergeCell ref="C188:E188"/>
    <mergeCell ref="C196:E196"/>
    <mergeCell ref="C190:E190"/>
    <mergeCell ref="C191:E191"/>
    <mergeCell ref="C137:E137"/>
    <mergeCell ref="C174:E174"/>
    <mergeCell ref="C175:E175"/>
    <mergeCell ref="C182:E182"/>
    <mergeCell ref="C177:E177"/>
    <mergeCell ref="C194:E194"/>
    <mergeCell ref="C176:E176"/>
    <mergeCell ref="C180:E180"/>
    <mergeCell ref="C181:E181"/>
    <mergeCell ref="C197:E197"/>
    <mergeCell ref="C198:E198"/>
    <mergeCell ref="C207:E207"/>
    <mergeCell ref="C206:E206"/>
    <mergeCell ref="C220:E220"/>
    <mergeCell ref="C221:E221"/>
    <mergeCell ref="C225:E225"/>
    <mergeCell ref="C208:E208"/>
    <mergeCell ref="C223:E223"/>
    <mergeCell ref="C224:E224"/>
    <mergeCell ref="B204:L204"/>
    <mergeCell ref="C200:E200"/>
    <mergeCell ref="C193:E193"/>
    <mergeCell ref="C274:E274"/>
    <mergeCell ref="C267:E267"/>
    <mergeCell ref="B272:L272"/>
    <mergeCell ref="C201:E201"/>
    <mergeCell ref="C211:E211"/>
    <mergeCell ref="C217:E217"/>
    <mergeCell ref="C236:E236"/>
    <mergeCell ref="C244:E244"/>
    <mergeCell ref="C245:E245"/>
    <mergeCell ref="C257:E257"/>
    <mergeCell ref="C262:E262"/>
    <mergeCell ref="C255:E255"/>
    <mergeCell ref="C264:E264"/>
    <mergeCell ref="C265:E265"/>
    <mergeCell ref="C263:E263"/>
    <mergeCell ref="C238:E238"/>
    <mergeCell ref="B241:L241"/>
    <mergeCell ref="C249:E249"/>
    <mergeCell ref="B214:L214"/>
    <mergeCell ref="C222:E222"/>
    <mergeCell ref="B227:L227"/>
    <mergeCell ref="B228:L228"/>
  </mergeCells>
  <phoneticPr fontId="0" type="noConversion"/>
  <hyperlinks>
    <hyperlink ref="B1" location="Sheet1!A1" display="CLICK HERE FOR PRINTING INSTRUCTIONS" xr:uid="{00000000-0004-0000-0400-000000000000}"/>
    <hyperlink ref="B1:F1" location="'Printing Instructions'!A1" display="CLICK HERE FOR PRINTING INSTRUCTIONS " xr:uid="{00000000-0004-0000-0400-000001000000}"/>
  </hyperlinks>
  <pageMargins left="0.75" right="0.75" top="1" bottom="1" header="0.5" footer="0.5"/>
  <pageSetup scale="60" fitToHeight="0" orientation="portrait" r:id="rId3"/>
  <headerFooter alignWithMargins="0">
    <oddHeader>&amp;CSTANDARDIZED SCOPE OF SERVICES AND
WORK HOUR ESTIMATE FORMS
FOR CONSULTANT SERVICES</oddHeader>
    <oddFooter>&amp;LRev. January 2024&amp;R&amp;A</oddFooter>
  </headerFooter>
  <rowBreaks count="4" manualBreakCount="4">
    <brk id="66" min="1" max="11" man="1"/>
    <brk id="127" min="1" max="11" man="1"/>
    <brk id="184" min="1" max="11" man="1"/>
    <brk id="239" min="1" max="11"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95"/>
  <sheetViews>
    <sheetView view="pageBreakPreview" topLeftCell="A36" zoomScaleNormal="75" zoomScaleSheetLayoutView="100" workbookViewId="0">
      <selection activeCell="K57" sqref="K57"/>
    </sheetView>
  </sheetViews>
  <sheetFormatPr defaultRowHeight="13.2" x14ac:dyDescent="0.25"/>
  <cols>
    <col min="1" max="1" width="5" customWidth="1"/>
    <col min="2" max="2" width="17.6640625" customWidth="1"/>
    <col min="3" max="3" width="37.109375" customWidth="1"/>
    <col min="4" max="10" width="9.6640625" customWidth="1"/>
    <col min="11" max="11" width="15" customWidth="1"/>
    <col min="12" max="12" width="12.6640625" bestFit="1" customWidth="1"/>
  </cols>
  <sheetData>
    <row r="1" spans="1:11" ht="21" x14ac:dyDescent="0.4">
      <c r="A1" s="350" t="s">
        <v>26</v>
      </c>
      <c r="B1" s="350"/>
      <c r="C1" s="350"/>
      <c r="D1" s="350"/>
      <c r="E1" s="350"/>
    </row>
    <row r="2" spans="1:11" ht="15.6" x14ac:dyDescent="0.25">
      <c r="A2" s="483" t="str">
        <f>'Form1.1 Project Definition'!$A$3</f>
        <v>City/Town</v>
      </c>
      <c r="B2" s="484"/>
      <c r="C2" s="485">
        <f>'Form 1.2 Environmental Scope'!$B$3</f>
        <v>0</v>
      </c>
      <c r="D2" s="485"/>
      <c r="E2" s="485"/>
      <c r="F2" s="485"/>
      <c r="G2" s="484" t="s">
        <v>28</v>
      </c>
      <c r="H2" s="484"/>
      <c r="I2" s="485">
        <f>'Form1.1 Project Definition'!F3</f>
        <v>0</v>
      </c>
      <c r="J2" s="485"/>
      <c r="K2" s="486"/>
    </row>
    <row r="3" spans="1:11" ht="15.6" x14ac:dyDescent="0.25">
      <c r="A3" s="482" t="str">
        <f>'Form1.1 Project Definition'!A4</f>
        <v>Location:</v>
      </c>
      <c r="B3" s="432"/>
      <c r="C3" s="487">
        <f>'Form1.1 Project Definition'!$B$4</f>
        <v>0</v>
      </c>
      <c r="D3" s="487"/>
      <c r="E3" s="487"/>
      <c r="F3" s="487"/>
      <c r="G3" s="432" t="s">
        <v>30</v>
      </c>
      <c r="H3" s="432"/>
      <c r="I3" s="487">
        <f>'Form1.1 Project Definition'!$F$4</f>
        <v>0</v>
      </c>
      <c r="J3" s="487"/>
      <c r="K3" s="488"/>
    </row>
    <row r="4" spans="1:11" ht="16.2" thickBot="1" x14ac:dyDescent="0.3">
      <c r="A4" s="465" t="s">
        <v>200</v>
      </c>
      <c r="B4" s="442"/>
      <c r="C4" s="466">
        <f>'Form1.1 Project Definition'!$B$5</f>
        <v>0</v>
      </c>
      <c r="D4" s="466"/>
      <c r="E4" s="258"/>
      <c r="F4" s="258"/>
      <c r="G4" s="442" t="s">
        <v>33</v>
      </c>
      <c r="H4" s="442"/>
      <c r="I4" s="466">
        <f>'Form1.1 Project Definition'!$F$5</f>
        <v>0</v>
      </c>
      <c r="J4" s="466"/>
      <c r="K4" s="474"/>
    </row>
    <row r="5" spans="1:11" ht="16.2" thickTop="1" x14ac:dyDescent="0.25">
      <c r="A5" s="262"/>
      <c r="B5" s="13"/>
      <c r="C5" s="13"/>
      <c r="D5" s="13"/>
      <c r="E5" s="13"/>
      <c r="F5" s="13"/>
      <c r="G5" s="13"/>
      <c r="H5" s="13"/>
      <c r="I5" s="13"/>
      <c r="J5" s="13"/>
      <c r="K5" s="61"/>
    </row>
    <row r="6" spans="1:11" ht="15.6" x14ac:dyDescent="0.25">
      <c r="A6" s="478" t="s">
        <v>396</v>
      </c>
      <c r="B6" s="415"/>
      <c r="C6" s="415"/>
      <c r="D6" s="415"/>
      <c r="E6" s="415"/>
      <c r="F6" s="415"/>
      <c r="G6" s="415"/>
      <c r="H6" s="415"/>
      <c r="I6" s="415"/>
      <c r="J6" s="415"/>
      <c r="K6" s="479"/>
    </row>
    <row r="7" spans="1:11" ht="15.6" x14ac:dyDescent="0.25">
      <c r="A7" s="51"/>
      <c r="B7" s="13"/>
      <c r="C7" s="13"/>
      <c r="D7" s="13"/>
      <c r="E7" s="13"/>
      <c r="F7" s="13"/>
      <c r="G7" s="13"/>
      <c r="H7" s="13"/>
      <c r="I7" s="13"/>
      <c r="J7" s="13"/>
      <c r="K7" s="61"/>
    </row>
    <row r="8" spans="1:11" ht="15.6" x14ac:dyDescent="0.25">
      <c r="A8" s="58"/>
      <c r="B8" s="254"/>
      <c r="C8" s="254"/>
      <c r="D8" s="254"/>
      <c r="E8" s="40" t="s">
        <v>224</v>
      </c>
      <c r="F8" s="41" t="s">
        <v>225</v>
      </c>
      <c r="G8" s="41" t="s">
        <v>226</v>
      </c>
      <c r="H8" s="41" t="s">
        <v>227</v>
      </c>
      <c r="I8" s="41" t="s">
        <v>228</v>
      </c>
      <c r="J8" s="42" t="s">
        <v>229</v>
      </c>
      <c r="K8" s="64"/>
    </row>
    <row r="9" spans="1:11" ht="15.6" x14ac:dyDescent="0.25">
      <c r="A9" s="461" t="s">
        <v>397</v>
      </c>
      <c r="B9" s="422"/>
      <c r="C9" s="422"/>
      <c r="D9" s="257"/>
      <c r="E9" s="65">
        <v>78.5</v>
      </c>
      <c r="F9" s="66">
        <v>72.75</v>
      </c>
      <c r="G9" s="67">
        <v>53.5</v>
      </c>
      <c r="H9" s="67">
        <v>43.5</v>
      </c>
      <c r="I9" s="67">
        <v>32.75</v>
      </c>
      <c r="J9" s="67">
        <v>30.25</v>
      </c>
      <c r="K9" s="68"/>
    </row>
    <row r="10" spans="1:11" ht="15.6" x14ac:dyDescent="0.25">
      <c r="A10" s="480" t="s">
        <v>398</v>
      </c>
      <c r="B10" s="481"/>
      <c r="C10" s="481"/>
      <c r="D10" s="69"/>
      <c r="E10" s="70">
        <v>80.849999999999994</v>
      </c>
      <c r="F10" s="71">
        <v>74.930000000000007</v>
      </c>
      <c r="G10" s="67">
        <v>55.1</v>
      </c>
      <c r="H10" s="67">
        <v>44.8</v>
      </c>
      <c r="I10" s="67">
        <v>33.729999999999997</v>
      </c>
      <c r="J10" s="67">
        <v>31.16</v>
      </c>
      <c r="K10" s="72"/>
    </row>
    <row r="11" spans="1:11" ht="15.6" x14ac:dyDescent="0.25">
      <c r="A11" s="452" t="s">
        <v>399</v>
      </c>
      <c r="B11" s="475"/>
      <c r="C11" s="475"/>
      <c r="D11" s="251"/>
      <c r="E11" s="74">
        <f>E9+(E9*C46)+((E9+(E9*C46))*C48)</f>
        <v>220.19250000000002</v>
      </c>
      <c r="F11" s="74">
        <f>F9+(F9*C46)+((F9+(F9*C46))*C48)</f>
        <v>204.06375</v>
      </c>
      <c r="G11" s="74">
        <f>G9+(G9*C46)+((G9+(G9*C46))*C48)</f>
        <v>150.06750000000002</v>
      </c>
      <c r="H11" s="74">
        <f>H9+(H9*C46)+((H9+(H9*C46))*C48)</f>
        <v>122.0175</v>
      </c>
      <c r="I11" s="74">
        <f>I9+(I9*C46)+((I9+(I9*C46))*C48)</f>
        <v>91.86375000000001</v>
      </c>
      <c r="J11" s="74">
        <f>J9+(J9*C46)+((J9+(J9*C46))*C48)</f>
        <v>84.851250000000007</v>
      </c>
      <c r="K11" s="72"/>
    </row>
    <row r="12" spans="1:11" ht="15.6" x14ac:dyDescent="0.25">
      <c r="A12" s="476" t="s">
        <v>400</v>
      </c>
      <c r="B12" s="477"/>
      <c r="C12" s="477"/>
      <c r="D12" s="75"/>
      <c r="E12" s="104">
        <f>E10+(E10*C46)+((E10+(E10*C46))*C48)</f>
        <v>226.78424999999999</v>
      </c>
      <c r="F12" s="104">
        <f>F10+(F10*C46)+((F10+(F10*C46))*C48)</f>
        <v>210.17865</v>
      </c>
      <c r="G12" s="104">
        <f>G10+(G10*C46)+((G10+(G10*C46))*C48)</f>
        <v>154.55549999999999</v>
      </c>
      <c r="H12" s="104">
        <f>H10+(H10*C46)+((H10+(H10*C46))*C48)</f>
        <v>125.66399999999999</v>
      </c>
      <c r="I12" s="104">
        <f>I10+(I10*C46)+((I10+(I10*C46))*C48)</f>
        <v>94.612649999999988</v>
      </c>
      <c r="J12" s="104">
        <f>J10+(J10*C46)+((J10+(J10*C46))*C48)</f>
        <v>87.403800000000004</v>
      </c>
      <c r="K12" s="76"/>
    </row>
    <row r="13" spans="1:11" ht="16.2" thickBot="1" x14ac:dyDescent="0.3">
      <c r="A13" s="52"/>
      <c r="B13" s="59"/>
      <c r="C13" s="59"/>
      <c r="D13" s="59"/>
      <c r="E13" s="59"/>
      <c r="F13" s="59"/>
      <c r="G13" s="59"/>
      <c r="H13" s="59"/>
      <c r="I13" s="59"/>
      <c r="J13" s="59"/>
      <c r="K13" s="60"/>
    </row>
    <row r="14" spans="1:11" ht="15.6" x14ac:dyDescent="0.25">
      <c r="A14" s="55"/>
      <c r="B14" s="56"/>
      <c r="C14" s="56"/>
      <c r="D14" s="56"/>
      <c r="E14" s="56"/>
      <c r="F14" s="56"/>
      <c r="G14" s="56"/>
      <c r="H14" s="56"/>
      <c r="I14" s="56"/>
      <c r="J14" s="56"/>
      <c r="K14" s="57"/>
    </row>
    <row r="15" spans="1:11" ht="15.6" x14ac:dyDescent="0.25">
      <c r="A15" s="478" t="s">
        <v>401</v>
      </c>
      <c r="B15" s="415"/>
      <c r="C15" s="415"/>
      <c r="D15" s="415"/>
      <c r="E15" s="415"/>
      <c r="F15" s="415"/>
      <c r="G15" s="415"/>
      <c r="H15" s="415"/>
      <c r="I15" s="415"/>
      <c r="J15" s="415"/>
      <c r="K15" s="479"/>
    </row>
    <row r="16" spans="1:11" ht="15.6" x14ac:dyDescent="0.25">
      <c r="A16" s="38"/>
      <c r="B16" s="11"/>
      <c r="C16" s="11"/>
      <c r="D16" s="11"/>
      <c r="E16" s="11"/>
      <c r="F16" s="11"/>
      <c r="G16" s="11"/>
      <c r="H16" s="11"/>
      <c r="I16" s="11"/>
      <c r="J16" s="11"/>
      <c r="K16" s="39"/>
    </row>
    <row r="17" spans="1:11" ht="15.6" x14ac:dyDescent="0.25">
      <c r="A17" s="58"/>
      <c r="B17" s="411" t="s">
        <v>402</v>
      </c>
      <c r="C17" s="411"/>
      <c r="D17" s="40" t="s">
        <v>224</v>
      </c>
      <c r="E17" s="41" t="s">
        <v>225</v>
      </c>
      <c r="F17" s="41" t="s">
        <v>226</v>
      </c>
      <c r="G17" s="41" t="s">
        <v>227</v>
      </c>
      <c r="H17" s="41" t="s">
        <v>228</v>
      </c>
      <c r="I17" s="42" t="s">
        <v>229</v>
      </c>
      <c r="J17" s="253" t="s">
        <v>403</v>
      </c>
      <c r="K17" s="77" t="s">
        <v>404</v>
      </c>
    </row>
    <row r="18" spans="1:11" ht="15.6" x14ac:dyDescent="0.25">
      <c r="A18" s="43">
        <v>100</v>
      </c>
      <c r="B18" s="470" t="s">
        <v>223</v>
      </c>
      <c r="C18" s="471"/>
      <c r="D18" s="44">
        <f>'Form 1.3 Work Hour Estimate'!F23</f>
        <v>0</v>
      </c>
      <c r="E18" s="44">
        <f>'Form 1.3 Work Hour Estimate'!G23</f>
        <v>0</v>
      </c>
      <c r="F18" s="44">
        <f>'Form 1.3 Work Hour Estimate'!H23</f>
        <v>0</v>
      </c>
      <c r="G18" s="44">
        <f>'Form 1.3 Work Hour Estimate'!I23</f>
        <v>0</v>
      </c>
      <c r="H18" s="44">
        <f>'Form 1.3 Work Hour Estimate'!J23</f>
        <v>0</v>
      </c>
      <c r="I18" s="44">
        <f>'Form 1.3 Work Hour Estimate'!K23</f>
        <v>0</v>
      </c>
      <c r="J18" s="44">
        <f>'Form 1.3 Work Hour Estimate'!L23</f>
        <v>0</v>
      </c>
      <c r="K18" s="78">
        <f t="shared" ref="K18:K32" si="0">+(+$E$11*D18)+(+$F$11*E18)+($G$11*F18)+($H$11*G18)+($I$11*H18)+($J$11*I18)</f>
        <v>0</v>
      </c>
    </row>
    <row r="19" spans="1:11" ht="15.6" x14ac:dyDescent="0.25">
      <c r="A19" s="46">
        <v>150</v>
      </c>
      <c r="B19" s="398" t="s">
        <v>238</v>
      </c>
      <c r="C19" s="420"/>
      <c r="D19" s="47">
        <f>'Form 1.3 Work Hour Estimate'!F66</f>
        <v>0</v>
      </c>
      <c r="E19" s="47">
        <f>'Form 1.3 Work Hour Estimate'!G66</f>
        <v>0</v>
      </c>
      <c r="F19" s="47">
        <f>'Form 1.3 Work Hour Estimate'!H66</f>
        <v>0</v>
      </c>
      <c r="G19" s="47">
        <f>'Form 1.3 Work Hour Estimate'!I66</f>
        <v>0</v>
      </c>
      <c r="H19" s="47">
        <f>'Form 1.3 Work Hour Estimate'!J66</f>
        <v>0</v>
      </c>
      <c r="I19" s="47">
        <f>'Form 1.3 Work Hour Estimate'!K66</f>
        <v>0</v>
      </c>
      <c r="J19" s="47">
        <f>'Form 1.3 Work Hour Estimate'!L66</f>
        <v>0</v>
      </c>
      <c r="K19" s="78">
        <f t="shared" si="0"/>
        <v>0</v>
      </c>
    </row>
    <row r="20" spans="1:11" ht="15.6" x14ac:dyDescent="0.25">
      <c r="A20" s="46">
        <v>200</v>
      </c>
      <c r="B20" s="398" t="s">
        <v>405</v>
      </c>
      <c r="C20" s="420"/>
      <c r="D20" s="47">
        <f>'Form 1.3 Work Hour Estimate'!F83</f>
        <v>0</v>
      </c>
      <c r="E20" s="47">
        <f>'Form 1.3 Work Hour Estimate'!G83</f>
        <v>0</v>
      </c>
      <c r="F20" s="47">
        <f>'Form 1.3 Work Hour Estimate'!H83</f>
        <v>0</v>
      </c>
      <c r="G20" s="47">
        <f>'Form 1.3 Work Hour Estimate'!I83</f>
        <v>0</v>
      </c>
      <c r="H20" s="47">
        <f>'Form 1.3 Work Hour Estimate'!J83</f>
        <v>0</v>
      </c>
      <c r="I20" s="47">
        <f>'Form 1.3 Work Hour Estimate'!K83</f>
        <v>0</v>
      </c>
      <c r="J20" s="47">
        <f>'Form 1.3 Work Hour Estimate'!L83</f>
        <v>0</v>
      </c>
      <c r="K20" s="78">
        <f t="shared" si="0"/>
        <v>0</v>
      </c>
    </row>
    <row r="21" spans="1:11" ht="15.6" x14ac:dyDescent="0.25">
      <c r="A21" s="46">
        <v>220</v>
      </c>
      <c r="B21" s="398" t="s">
        <v>281</v>
      </c>
      <c r="C21" s="420"/>
      <c r="D21" s="47">
        <f>'Form 1.3 Work Hour Estimate'!F92</f>
        <v>0</v>
      </c>
      <c r="E21" s="47">
        <f>'Form 1.3 Work Hour Estimate'!G92</f>
        <v>0</v>
      </c>
      <c r="F21" s="47">
        <f>'Form 1.3 Work Hour Estimate'!H92</f>
        <v>0</v>
      </c>
      <c r="G21" s="47">
        <f>'Form 1.3 Work Hour Estimate'!I92</f>
        <v>0</v>
      </c>
      <c r="H21" s="47">
        <f>'Form 1.3 Work Hour Estimate'!J92</f>
        <v>0</v>
      </c>
      <c r="I21" s="47">
        <f>'Form 1.3 Work Hour Estimate'!K92</f>
        <v>0</v>
      </c>
      <c r="J21" s="47">
        <f>'Form 1.3 Work Hour Estimate'!L92</f>
        <v>0</v>
      </c>
      <c r="K21" s="78">
        <f t="shared" si="0"/>
        <v>0</v>
      </c>
    </row>
    <row r="22" spans="1:11" ht="15.6" x14ac:dyDescent="0.25">
      <c r="A22" s="46">
        <v>230</v>
      </c>
      <c r="B22" s="398" t="s">
        <v>473</v>
      </c>
      <c r="C22" s="420"/>
      <c r="D22" s="47">
        <f>'Form 1.3 Work Hour Estimate'!F98</f>
        <v>0</v>
      </c>
      <c r="E22" s="47">
        <f>'Form 1.3 Work Hour Estimate'!G98</f>
        <v>0</v>
      </c>
      <c r="F22" s="47">
        <f>'Form 1.3 Work Hour Estimate'!H98</f>
        <v>0</v>
      </c>
      <c r="G22" s="47">
        <f>'Form 1.3 Work Hour Estimate'!I98</f>
        <v>0</v>
      </c>
      <c r="H22" s="47">
        <f>'Form 1.3 Work Hour Estimate'!J98</f>
        <v>0</v>
      </c>
      <c r="I22" s="47">
        <f>'Form 1.3 Work Hour Estimate'!K98</f>
        <v>0</v>
      </c>
      <c r="J22" s="47">
        <f>'Form 1.3 Work Hour Estimate'!L98</f>
        <v>0</v>
      </c>
      <c r="K22" s="78">
        <f>+(+$E$11*D22)+(+$F$11*E22)+($G$11*F22)+($H$11*G22)+($I$11*H22)+($J$11*I22)</f>
        <v>0</v>
      </c>
    </row>
    <row r="23" spans="1:11" ht="15.6" x14ac:dyDescent="0.25">
      <c r="A23" s="46">
        <v>300</v>
      </c>
      <c r="B23" s="398" t="s">
        <v>288</v>
      </c>
      <c r="C23" s="420"/>
      <c r="D23" s="47">
        <f>'Form 1.3 Work Hour Estimate'!F138</f>
        <v>0</v>
      </c>
      <c r="E23" s="47">
        <f>'Form 1.3 Work Hour Estimate'!G138</f>
        <v>0</v>
      </c>
      <c r="F23" s="47">
        <f>'Form 1.3 Work Hour Estimate'!H138</f>
        <v>0</v>
      </c>
      <c r="G23" s="47">
        <f>'Form 1.3 Work Hour Estimate'!I138</f>
        <v>0</v>
      </c>
      <c r="H23" s="47">
        <f>'Form 1.3 Work Hour Estimate'!J138</f>
        <v>0</v>
      </c>
      <c r="I23" s="47">
        <f>'Form 1.3 Work Hour Estimate'!K138</f>
        <v>0</v>
      </c>
      <c r="J23" s="47">
        <f>'Form 1.3 Work Hour Estimate'!L138</f>
        <v>0</v>
      </c>
      <c r="K23" s="78">
        <f t="shared" si="0"/>
        <v>0</v>
      </c>
    </row>
    <row r="24" spans="1:11" ht="15.6" x14ac:dyDescent="0.25">
      <c r="A24" s="46">
        <v>350</v>
      </c>
      <c r="B24" s="398" t="s">
        <v>312</v>
      </c>
      <c r="C24" s="420"/>
      <c r="D24" s="47">
        <f>'Form 1.3 Work Hour Estimate'!F146</f>
        <v>0</v>
      </c>
      <c r="E24" s="47">
        <f>'Form 1.3 Work Hour Estimate'!G146</f>
        <v>0</v>
      </c>
      <c r="F24" s="47">
        <f>'Form 1.3 Work Hour Estimate'!H146</f>
        <v>0</v>
      </c>
      <c r="G24" s="47">
        <f>'Form 1.3 Work Hour Estimate'!I146</f>
        <v>0</v>
      </c>
      <c r="H24" s="47">
        <f>'Form 1.3 Work Hour Estimate'!J146</f>
        <v>0</v>
      </c>
      <c r="I24" s="47">
        <f>'Form 1.3 Work Hour Estimate'!K146</f>
        <v>0</v>
      </c>
      <c r="J24" s="47">
        <f>'Form 1.3 Work Hour Estimate'!L146</f>
        <v>0</v>
      </c>
      <c r="K24" s="78">
        <f t="shared" si="0"/>
        <v>0</v>
      </c>
    </row>
    <row r="25" spans="1:11" ht="15.6" x14ac:dyDescent="0.25">
      <c r="A25" s="46">
        <v>400</v>
      </c>
      <c r="B25" s="398" t="s">
        <v>316</v>
      </c>
      <c r="C25" s="420"/>
      <c r="D25" s="47">
        <f>'Form 1.3 Work Hour Estimate'!F183</f>
        <v>0</v>
      </c>
      <c r="E25" s="47">
        <f>'Form 1.3 Work Hour Estimate'!G183</f>
        <v>0</v>
      </c>
      <c r="F25" s="47">
        <f>'Form 1.3 Work Hour Estimate'!H183</f>
        <v>0</v>
      </c>
      <c r="G25" s="47">
        <f>'Form 1.3 Work Hour Estimate'!I183</f>
        <v>0</v>
      </c>
      <c r="H25" s="47">
        <f>'Form 1.3 Work Hour Estimate'!J183</f>
        <v>0</v>
      </c>
      <c r="I25" s="47">
        <f>'Form 1.3 Work Hour Estimate'!K183</f>
        <v>0</v>
      </c>
      <c r="J25" s="47">
        <f>'Form 1.3 Work Hour Estimate'!L183</f>
        <v>0</v>
      </c>
      <c r="K25" s="78">
        <f t="shared" si="0"/>
        <v>0</v>
      </c>
    </row>
    <row r="26" spans="1:11" ht="15.6" x14ac:dyDescent="0.25">
      <c r="A26" s="46">
        <v>450</v>
      </c>
      <c r="B26" s="398" t="s">
        <v>338</v>
      </c>
      <c r="C26" s="420"/>
      <c r="D26" s="47">
        <f>'Form 1.3 Work Hour Estimate'!F201</f>
        <v>0</v>
      </c>
      <c r="E26" s="47">
        <f>'Form 1.3 Work Hour Estimate'!G201</f>
        <v>0</v>
      </c>
      <c r="F26" s="47">
        <f>'Form 1.3 Work Hour Estimate'!H201</f>
        <v>0</v>
      </c>
      <c r="G26" s="47">
        <f>'Form 1.3 Work Hour Estimate'!I201</f>
        <v>0</v>
      </c>
      <c r="H26" s="47">
        <f>'Form 1.3 Work Hour Estimate'!J201</f>
        <v>0</v>
      </c>
      <c r="I26" s="47">
        <f>'Form 1.3 Work Hour Estimate'!K201</f>
        <v>0</v>
      </c>
      <c r="J26" s="47">
        <f>'Form 1.3 Work Hour Estimate'!L201</f>
        <v>0</v>
      </c>
      <c r="K26" s="78">
        <f t="shared" si="0"/>
        <v>0</v>
      </c>
    </row>
    <row r="27" spans="1:11" ht="15.6" x14ac:dyDescent="0.25">
      <c r="A27" s="46">
        <v>500</v>
      </c>
      <c r="B27" s="398" t="s">
        <v>343</v>
      </c>
      <c r="C27" s="420"/>
      <c r="D27" s="47">
        <f>'Form 1.3 Work Hour Estimate'!F211</f>
        <v>0</v>
      </c>
      <c r="E27" s="47">
        <f>'Form 1.3 Work Hour Estimate'!G211</f>
        <v>0</v>
      </c>
      <c r="F27" s="47">
        <f>'Form 1.3 Work Hour Estimate'!H211</f>
        <v>0</v>
      </c>
      <c r="G27" s="47">
        <f>'Form 1.3 Work Hour Estimate'!I211</f>
        <v>0</v>
      </c>
      <c r="H27" s="47">
        <f>'Form 1.3 Work Hour Estimate'!J211</f>
        <v>0</v>
      </c>
      <c r="I27" s="47">
        <f>'Form 1.3 Work Hour Estimate'!K211</f>
        <v>0</v>
      </c>
      <c r="J27" s="47">
        <f>'Form 1.3 Work Hour Estimate'!L211</f>
        <v>0</v>
      </c>
      <c r="K27" s="78">
        <f t="shared" si="0"/>
        <v>0</v>
      </c>
    </row>
    <row r="28" spans="1:11" ht="15.6" x14ac:dyDescent="0.25">
      <c r="A28" s="46">
        <v>600</v>
      </c>
      <c r="B28" s="398" t="s">
        <v>348</v>
      </c>
      <c r="C28" s="420"/>
      <c r="D28" s="47">
        <f>'Form 1.3 Work Hour Estimate'!F225</f>
        <v>0</v>
      </c>
      <c r="E28" s="47">
        <f>'Form 1.3 Work Hour Estimate'!G225</f>
        <v>0</v>
      </c>
      <c r="F28" s="47">
        <f>'Form 1.3 Work Hour Estimate'!H225</f>
        <v>0</v>
      </c>
      <c r="G28" s="47">
        <f>'Form 1.3 Work Hour Estimate'!I225</f>
        <v>0</v>
      </c>
      <c r="H28" s="47">
        <f>'Form 1.3 Work Hour Estimate'!J225</f>
        <v>0</v>
      </c>
      <c r="I28" s="47">
        <f>'Form 1.3 Work Hour Estimate'!K225</f>
        <v>0</v>
      </c>
      <c r="J28" s="47">
        <f>'Form 1.3 Work Hour Estimate'!L225</f>
        <v>0</v>
      </c>
      <c r="K28" s="78">
        <f t="shared" si="0"/>
        <v>0</v>
      </c>
    </row>
    <row r="29" spans="1:11" ht="15.6" x14ac:dyDescent="0.25">
      <c r="A29" s="46">
        <v>700</v>
      </c>
      <c r="B29" s="398" t="s">
        <v>355</v>
      </c>
      <c r="C29" s="420"/>
      <c r="D29" s="47">
        <f>'Form 1.3 Work Hour Estimate'!F238</f>
        <v>0</v>
      </c>
      <c r="E29" s="47">
        <f>'Form 1.3 Work Hour Estimate'!G238</f>
        <v>0</v>
      </c>
      <c r="F29" s="47">
        <f>'Form 1.3 Work Hour Estimate'!H238</f>
        <v>0</v>
      </c>
      <c r="G29" s="47">
        <f>'Form 1.3 Work Hour Estimate'!I238</f>
        <v>0</v>
      </c>
      <c r="H29" s="47">
        <f>'Form 1.3 Work Hour Estimate'!J238</f>
        <v>0</v>
      </c>
      <c r="I29" s="47">
        <f>'Form 1.3 Work Hour Estimate'!K238</f>
        <v>0</v>
      </c>
      <c r="J29" s="47">
        <f>'Form 1.3 Work Hour Estimate'!L238</f>
        <v>0</v>
      </c>
      <c r="K29" s="78">
        <f t="shared" si="0"/>
        <v>0</v>
      </c>
    </row>
    <row r="30" spans="1:11" ht="15.6" x14ac:dyDescent="0.25">
      <c r="A30" s="46">
        <v>710</v>
      </c>
      <c r="B30" s="398" t="s">
        <v>364</v>
      </c>
      <c r="C30" s="420"/>
      <c r="D30" s="47">
        <f>'Form 1.3 Work Hour Estimate'!F250</f>
        <v>0</v>
      </c>
      <c r="E30" s="47">
        <f>'Form 1.3 Work Hour Estimate'!G250</f>
        <v>0</v>
      </c>
      <c r="F30" s="47">
        <f>'Form 1.3 Work Hour Estimate'!H250</f>
        <v>0</v>
      </c>
      <c r="G30" s="47">
        <f>'Form 1.3 Work Hour Estimate'!I250</f>
        <v>0</v>
      </c>
      <c r="H30" s="47">
        <f>'Form 1.3 Work Hour Estimate'!J250</f>
        <v>0</v>
      </c>
      <c r="I30" s="47">
        <f>'Form 1.3 Work Hour Estimate'!K250</f>
        <v>0</v>
      </c>
      <c r="J30" s="47">
        <f>'Form 1.3 Work Hour Estimate'!L250</f>
        <v>0</v>
      </c>
      <c r="K30" s="78">
        <f t="shared" si="0"/>
        <v>0</v>
      </c>
    </row>
    <row r="31" spans="1:11" ht="15.6" x14ac:dyDescent="0.25">
      <c r="A31" s="46">
        <v>750</v>
      </c>
      <c r="B31" s="398" t="s">
        <v>369</v>
      </c>
      <c r="C31" s="420"/>
      <c r="D31" s="47">
        <f>'Form 1.3 Work Hour Estimate'!F268</f>
        <v>0</v>
      </c>
      <c r="E31" s="47">
        <f>'Form 1.3 Work Hour Estimate'!G268</f>
        <v>0</v>
      </c>
      <c r="F31" s="47">
        <f>'Form 1.3 Work Hour Estimate'!H268</f>
        <v>0</v>
      </c>
      <c r="G31" s="47">
        <f>'Form 1.3 Work Hour Estimate'!I268</f>
        <v>0</v>
      </c>
      <c r="H31" s="47">
        <f>'Form 1.3 Work Hour Estimate'!J268</f>
        <v>0</v>
      </c>
      <c r="I31" s="47">
        <f>'Form 1.3 Work Hour Estimate'!K268</f>
        <v>0</v>
      </c>
      <c r="J31" s="47">
        <f>'Form 1.3 Work Hour Estimate'!L268</f>
        <v>0</v>
      </c>
      <c r="K31" s="78">
        <f t="shared" si="0"/>
        <v>0</v>
      </c>
    </row>
    <row r="32" spans="1:11" ht="15.6" x14ac:dyDescent="0.25">
      <c r="A32" s="46">
        <v>800</v>
      </c>
      <c r="B32" s="398" t="s">
        <v>380</v>
      </c>
      <c r="C32" s="420"/>
      <c r="D32" s="47">
        <f>'Form 1.3 Work Hour Estimate'!F281</f>
        <v>0</v>
      </c>
      <c r="E32" s="47">
        <f>'Form 1.3 Work Hour Estimate'!G281</f>
        <v>0</v>
      </c>
      <c r="F32" s="47">
        <f>'Form 1.3 Work Hour Estimate'!H281</f>
        <v>0</v>
      </c>
      <c r="G32" s="47">
        <f>'Form 1.3 Work Hour Estimate'!I281</f>
        <v>0</v>
      </c>
      <c r="H32" s="47">
        <f>'Form 1.3 Work Hour Estimate'!J281</f>
        <v>0</v>
      </c>
      <c r="I32" s="47">
        <f>'Form 1.3 Work Hour Estimate'!K281</f>
        <v>0</v>
      </c>
      <c r="J32" s="47">
        <f>'Form 1.3 Work Hour Estimate'!L281</f>
        <v>0</v>
      </c>
      <c r="K32" s="78">
        <f t="shared" si="0"/>
        <v>0</v>
      </c>
    </row>
    <row r="33" spans="1:11" ht="15.6" x14ac:dyDescent="0.25">
      <c r="A33" s="46">
        <v>900</v>
      </c>
      <c r="B33" s="398" t="s">
        <v>388</v>
      </c>
      <c r="C33" s="420"/>
      <c r="D33" s="47">
        <f>'Form 1.3 Work Hour Estimate'!F295</f>
        <v>0</v>
      </c>
      <c r="E33" s="47">
        <f>'Form 1.3 Work Hour Estimate'!G295</f>
        <v>0</v>
      </c>
      <c r="F33" s="47">
        <f>'Form 1.3 Work Hour Estimate'!H295</f>
        <v>0</v>
      </c>
      <c r="G33" s="47">
        <f>'Form 1.3 Work Hour Estimate'!I295</f>
        <v>0</v>
      </c>
      <c r="H33" s="47">
        <f>'Form 1.3 Work Hour Estimate'!J295</f>
        <v>0</v>
      </c>
      <c r="I33" s="47">
        <f>'Form 1.3 Work Hour Estimate'!K295</f>
        <v>0</v>
      </c>
      <c r="J33" s="47">
        <f>'Form 1.3 Work Hour Estimate'!L295</f>
        <v>0</v>
      </c>
      <c r="K33" s="78">
        <f>+(+$E$12*D33)+(+$F$12*E33)+($G$12*F33)+($H$12*G33)+($I$12*H33)+($J$12*I33)</f>
        <v>0</v>
      </c>
    </row>
    <row r="34" spans="1:11" ht="15.6" x14ac:dyDescent="0.25">
      <c r="A34" s="80"/>
      <c r="B34" s="472"/>
      <c r="C34" s="473"/>
      <c r="D34" s="47"/>
      <c r="E34" s="47"/>
      <c r="F34" s="47"/>
      <c r="G34" s="47"/>
      <c r="H34" s="47"/>
      <c r="I34" s="48"/>
      <c r="J34" s="11"/>
      <c r="K34" s="72"/>
    </row>
    <row r="35" spans="1:11" ht="16.2" thickBot="1" x14ac:dyDescent="0.3">
      <c r="A35" s="467" t="s">
        <v>406</v>
      </c>
      <c r="B35" s="468"/>
      <c r="C35" s="469"/>
      <c r="D35" s="62">
        <f t="shared" ref="D35:J35" si="1">SUM(D18:D34)</f>
        <v>0</v>
      </c>
      <c r="E35" s="62">
        <f t="shared" si="1"/>
        <v>0</v>
      </c>
      <c r="F35" s="62">
        <f t="shared" si="1"/>
        <v>0</v>
      </c>
      <c r="G35" s="62">
        <f t="shared" si="1"/>
        <v>0</v>
      </c>
      <c r="H35" s="62">
        <f t="shared" si="1"/>
        <v>0</v>
      </c>
      <c r="I35" s="62">
        <f t="shared" si="1"/>
        <v>0</v>
      </c>
      <c r="J35" s="62">
        <f t="shared" si="1"/>
        <v>0</v>
      </c>
      <c r="K35" s="81"/>
    </row>
    <row r="36" spans="1:11" ht="16.8" thickTop="1" thickBot="1" x14ac:dyDescent="0.3">
      <c r="A36" s="51"/>
      <c r="B36" s="13"/>
      <c r="C36" s="13"/>
      <c r="D36" s="13"/>
      <c r="E36" s="13"/>
      <c r="F36" s="13"/>
      <c r="G36" s="13"/>
      <c r="H36" s="13"/>
      <c r="I36" s="109"/>
      <c r="J36" s="99" t="s">
        <v>407</v>
      </c>
      <c r="K36" s="87">
        <f>SUM(K18:K33)</f>
        <v>0</v>
      </c>
    </row>
    <row r="37" spans="1:11" ht="15.6" x14ac:dyDescent="0.25">
      <c r="A37" s="51"/>
      <c r="B37" s="13"/>
      <c r="C37" s="13"/>
      <c r="D37" s="260"/>
      <c r="E37" s="100"/>
      <c r="F37" s="100"/>
      <c r="G37" s="100"/>
      <c r="H37" s="102"/>
      <c r="I37" s="103"/>
      <c r="J37" s="101"/>
      <c r="K37" s="86"/>
    </row>
    <row r="38" spans="1:11" ht="15.6" x14ac:dyDescent="0.25">
      <c r="A38" s="456" t="s">
        <v>408</v>
      </c>
      <c r="B38" s="419"/>
      <c r="C38" s="457"/>
      <c r="D38" s="82" t="e">
        <f t="shared" ref="D38:I38" si="2">+(D35/$J$35)*100</f>
        <v>#DIV/0!</v>
      </c>
      <c r="E38" s="83" t="e">
        <f t="shared" si="2"/>
        <v>#DIV/0!</v>
      </c>
      <c r="F38" s="83" t="e">
        <f t="shared" si="2"/>
        <v>#DIV/0!</v>
      </c>
      <c r="G38" s="83" t="e">
        <f t="shared" si="2"/>
        <v>#DIV/0!</v>
      </c>
      <c r="H38" s="83" t="e">
        <f t="shared" si="2"/>
        <v>#DIV/0!</v>
      </c>
      <c r="I38" s="108" t="e">
        <f t="shared" si="2"/>
        <v>#DIV/0!</v>
      </c>
      <c r="J38" s="11"/>
      <c r="K38" s="13"/>
    </row>
    <row r="39" spans="1:11" ht="15.6" x14ac:dyDescent="0.25">
      <c r="A39" s="456" t="s">
        <v>409</v>
      </c>
      <c r="B39" s="419"/>
      <c r="C39" s="457"/>
      <c r="D39" s="105" t="s">
        <v>410</v>
      </c>
      <c r="E39" s="106" t="s">
        <v>411</v>
      </c>
      <c r="F39" s="106" t="s">
        <v>412</v>
      </c>
      <c r="G39" s="106" t="s">
        <v>413</v>
      </c>
      <c r="H39" s="106" t="s">
        <v>411</v>
      </c>
      <c r="I39" s="107" t="s">
        <v>411</v>
      </c>
      <c r="J39" s="11"/>
      <c r="K39" s="13"/>
    </row>
    <row r="40" spans="1:11" ht="15.6" x14ac:dyDescent="0.25">
      <c r="A40" s="51"/>
      <c r="B40" s="13"/>
      <c r="C40" s="13"/>
      <c r="D40" s="13"/>
      <c r="E40" s="13"/>
      <c r="F40" s="13"/>
      <c r="G40" s="13"/>
      <c r="H40" s="13"/>
      <c r="I40" s="13"/>
      <c r="J40" s="13"/>
      <c r="K40" s="13"/>
    </row>
    <row r="41" spans="1:11" ht="15.6" x14ac:dyDescent="0.25">
      <c r="A41" s="51"/>
      <c r="B41" s="13"/>
      <c r="C41" s="13"/>
      <c r="D41" s="13"/>
      <c r="E41" s="13"/>
      <c r="F41" s="13"/>
      <c r="G41" s="13"/>
      <c r="H41" s="13"/>
      <c r="I41" s="11"/>
      <c r="J41" s="11"/>
      <c r="K41" s="11"/>
    </row>
    <row r="42" spans="1:11" ht="15.6" x14ac:dyDescent="0.25">
      <c r="A42" s="51"/>
      <c r="B42" s="13"/>
      <c r="C42" s="13"/>
      <c r="D42" s="13"/>
      <c r="E42" s="13"/>
      <c r="F42" s="13"/>
      <c r="G42" s="13"/>
      <c r="H42" s="13"/>
      <c r="I42" s="13"/>
      <c r="J42" s="13"/>
      <c r="K42" s="86"/>
    </row>
    <row r="43" spans="1:11" ht="15.6" x14ac:dyDescent="0.25">
      <c r="A43" s="51"/>
      <c r="B43" s="13"/>
      <c r="C43" s="13"/>
      <c r="D43" s="13"/>
      <c r="E43" s="13"/>
      <c r="F43" s="458" t="s">
        <v>414</v>
      </c>
      <c r="G43" s="459"/>
      <c r="H43" s="458" t="s">
        <v>415</v>
      </c>
      <c r="I43" s="460"/>
      <c r="J43" s="84"/>
      <c r="K43" s="110" t="s">
        <v>416</v>
      </c>
    </row>
    <row r="44" spans="1:11" ht="15.6" x14ac:dyDescent="0.3">
      <c r="A44" s="461" t="s">
        <v>417</v>
      </c>
      <c r="B44" s="424"/>
      <c r="C44" s="111"/>
      <c r="D44" s="111"/>
      <c r="E44" s="111"/>
      <c r="F44" s="462">
        <f>(SUM(D18:D32)*E9)+(SUM(E18:E32)*F9)+(SUM(F18:F32)*G9)+(SUM(G18:G32)*H9)+(SUM(H18:H32)*I9)+(SUM(I18:I32)*J9)</f>
        <v>0</v>
      </c>
      <c r="G44" s="463"/>
      <c r="H44" s="462">
        <f>(D33*E10)+(E33*F10)+(F33*G10)+(G33*H10)+(H33*I10)+(I33*J10)</f>
        <v>0</v>
      </c>
      <c r="I44" s="463"/>
      <c r="J44" s="112"/>
      <c r="K44" s="113">
        <f>F44+H44</f>
        <v>0</v>
      </c>
    </row>
    <row r="45" spans="1:11" ht="15.6" x14ac:dyDescent="0.25">
      <c r="A45" s="46"/>
      <c r="B45" s="47"/>
      <c r="C45" s="47"/>
      <c r="D45" s="47"/>
      <c r="E45" s="47"/>
      <c r="F45" s="95"/>
      <c r="G45" s="95"/>
      <c r="H45" s="95"/>
      <c r="I45" s="95"/>
      <c r="J45" s="94"/>
      <c r="K45" s="88"/>
    </row>
    <row r="46" spans="1:11" ht="15.6" x14ac:dyDescent="0.25">
      <c r="A46" s="452" t="s">
        <v>418</v>
      </c>
      <c r="B46" s="420"/>
      <c r="C46" s="73">
        <v>1.55</v>
      </c>
      <c r="D46" s="85"/>
      <c r="E46" s="85"/>
      <c r="F46" s="454">
        <f>F44*C46</f>
        <v>0</v>
      </c>
      <c r="G46" s="464"/>
      <c r="H46" s="454">
        <f>H44*C46</f>
        <v>0</v>
      </c>
      <c r="I46" s="464"/>
      <c r="J46" s="92"/>
      <c r="K46" s="89">
        <f>F46+H46</f>
        <v>0</v>
      </c>
    </row>
    <row r="47" spans="1:11" ht="15.6" x14ac:dyDescent="0.25">
      <c r="A47" s="46"/>
      <c r="B47" s="47"/>
      <c r="C47" s="47"/>
      <c r="D47" s="47"/>
      <c r="E47" s="47"/>
      <c r="F47" s="95"/>
      <c r="G47" s="95"/>
      <c r="H47" s="95"/>
      <c r="I47" s="95"/>
      <c r="J47" s="94"/>
      <c r="K47" s="88"/>
    </row>
    <row r="48" spans="1:11" ht="16.2" thickBot="1" x14ac:dyDescent="0.3">
      <c r="A48" s="452" t="s">
        <v>419</v>
      </c>
      <c r="B48" s="420"/>
      <c r="C48" s="73">
        <v>0.1</v>
      </c>
      <c r="D48" s="85"/>
      <c r="E48" s="85"/>
      <c r="F48" s="455">
        <f>(F44+F46)*C48</f>
        <v>0</v>
      </c>
      <c r="G48" s="455"/>
      <c r="H48" s="455">
        <f>(H44+H46)*C48</f>
        <v>0</v>
      </c>
      <c r="I48" s="455"/>
      <c r="J48" s="92"/>
      <c r="K48" s="90">
        <f>F48+H48</f>
        <v>0</v>
      </c>
    </row>
    <row r="49" spans="1:11" ht="15.6" x14ac:dyDescent="0.25">
      <c r="A49" s="46"/>
      <c r="B49" s="47"/>
      <c r="C49" s="47"/>
      <c r="D49" s="47"/>
      <c r="E49" s="47"/>
      <c r="F49" s="95"/>
      <c r="G49" s="95"/>
      <c r="H49" s="95"/>
      <c r="I49" s="95"/>
      <c r="J49" s="94"/>
      <c r="K49" s="89"/>
    </row>
    <row r="50" spans="1:11" ht="15.6" x14ac:dyDescent="0.25">
      <c r="A50" s="452" t="s">
        <v>420</v>
      </c>
      <c r="B50" s="399"/>
      <c r="C50" s="453"/>
      <c r="D50" s="79"/>
      <c r="E50" s="79"/>
      <c r="F50" s="454">
        <f>F44+F46+F48</f>
        <v>0</v>
      </c>
      <c r="G50" s="454"/>
      <c r="H50" s="454">
        <f>H44+H46+H48</f>
        <v>0</v>
      </c>
      <c r="I50" s="454"/>
      <c r="J50" s="92"/>
      <c r="K50" s="89">
        <f>F50+H50</f>
        <v>0</v>
      </c>
    </row>
    <row r="51" spans="1:11" ht="15.6" x14ac:dyDescent="0.25">
      <c r="A51" s="46"/>
      <c r="B51" s="47"/>
      <c r="C51" s="47"/>
      <c r="D51" s="47"/>
      <c r="E51" s="47"/>
      <c r="F51" s="95"/>
      <c r="G51" s="95"/>
      <c r="H51" s="95"/>
      <c r="I51" s="95"/>
      <c r="J51" s="92"/>
      <c r="K51" s="89"/>
    </row>
    <row r="52" spans="1:11" ht="16.2" thickBot="1" x14ac:dyDescent="0.3">
      <c r="A52" s="452" t="s">
        <v>421</v>
      </c>
      <c r="B52" s="399"/>
      <c r="C52" s="420"/>
      <c r="D52" s="79"/>
      <c r="E52" s="79"/>
      <c r="F52" s="454">
        <v>0</v>
      </c>
      <c r="G52" s="454"/>
      <c r="H52" s="454">
        <v>0</v>
      </c>
      <c r="I52" s="454"/>
      <c r="J52" s="94"/>
      <c r="K52" s="90">
        <f>F52+H52</f>
        <v>0</v>
      </c>
    </row>
    <row r="53" spans="1:11" ht="15.6" x14ac:dyDescent="0.25">
      <c r="A53" s="46"/>
      <c r="B53" s="47"/>
      <c r="C53" s="47"/>
      <c r="D53" s="47"/>
      <c r="E53" s="47"/>
      <c r="F53" s="95"/>
      <c r="G53" s="95"/>
      <c r="H53" s="95"/>
      <c r="I53" s="95"/>
      <c r="J53" s="94"/>
      <c r="K53" s="89"/>
    </row>
    <row r="54" spans="1:11" ht="16.2" thickBot="1" x14ac:dyDescent="0.3">
      <c r="A54" s="452" t="s">
        <v>422</v>
      </c>
      <c r="B54" s="399"/>
      <c r="C54" s="420"/>
      <c r="D54" s="79"/>
      <c r="E54" s="79"/>
      <c r="F54" s="454">
        <f>F50+F52</f>
        <v>0</v>
      </c>
      <c r="G54" s="454"/>
      <c r="H54" s="454">
        <f>H50+H52</f>
        <v>0</v>
      </c>
      <c r="I54" s="454"/>
      <c r="J54" s="92"/>
      <c r="K54" s="90">
        <f>F54+H54</f>
        <v>0</v>
      </c>
    </row>
    <row r="55" spans="1:11" ht="15.6" x14ac:dyDescent="0.25">
      <c r="A55" s="46"/>
      <c r="B55" s="47"/>
      <c r="C55" s="47"/>
      <c r="D55" s="47"/>
      <c r="E55" s="47"/>
      <c r="F55" s="95"/>
      <c r="G55" s="95"/>
      <c r="H55" s="95"/>
      <c r="I55" s="95"/>
      <c r="J55" s="96"/>
      <c r="K55" s="89"/>
    </row>
    <row r="56" spans="1:11" ht="15.6" x14ac:dyDescent="0.25">
      <c r="A56" s="46"/>
      <c r="B56" s="47"/>
      <c r="C56" s="47"/>
      <c r="D56" s="47"/>
      <c r="E56" s="47"/>
      <c r="F56" s="93"/>
      <c r="G56" s="93"/>
      <c r="H56" s="93"/>
      <c r="I56" s="93"/>
      <c r="J56" s="97"/>
      <c r="K56" s="88"/>
    </row>
    <row r="57" spans="1:11" ht="16.2" thickBot="1" x14ac:dyDescent="0.3">
      <c r="A57" s="452" t="s">
        <v>423</v>
      </c>
      <c r="B57" s="399"/>
      <c r="C57" s="420"/>
      <c r="D57" s="79"/>
      <c r="E57" s="79"/>
      <c r="F57" s="93"/>
      <c r="G57" s="93"/>
      <c r="H57" s="93"/>
      <c r="I57" s="93"/>
      <c r="J57" s="98"/>
      <c r="K57" s="91">
        <f>+K54</f>
        <v>0</v>
      </c>
    </row>
    <row r="58" spans="1:11" ht="16.2" thickTop="1" x14ac:dyDescent="0.25">
      <c r="A58" s="114"/>
      <c r="B58" s="115"/>
      <c r="C58" s="115"/>
      <c r="D58" s="115"/>
      <c r="E58" s="115"/>
      <c r="F58" s="115"/>
      <c r="G58" s="115"/>
      <c r="H58" s="115"/>
      <c r="I58" s="116" t="s">
        <v>424</v>
      </c>
      <c r="J58" s="117"/>
      <c r="K58" s="118">
        <f>ROUNDDOWN(K57, -2)</f>
        <v>0</v>
      </c>
    </row>
    <row r="91" spans="1:2" x14ac:dyDescent="0.25">
      <c r="A91" t="s">
        <v>281</v>
      </c>
    </row>
    <row r="93" spans="1:2" x14ac:dyDescent="0.25">
      <c r="B93" t="s">
        <v>282</v>
      </c>
    </row>
    <row r="95" spans="1:2" x14ac:dyDescent="0.25">
      <c r="B95" t="s">
        <v>284</v>
      </c>
    </row>
  </sheetData>
  <customSheetViews>
    <customSheetView guid="{E0554C7E-0007-4AA2-B865-AA3CD924228B}" showPageBreaks="1" fitToPage="1" printArea="1" view="pageBreakPreview" showRuler="0" topLeftCell="A31">
      <selection activeCell="A13" sqref="A13:I14"/>
      <pageMargins left="0" right="0" top="0" bottom="0" header="0" footer="0"/>
      <printOptions horizontalCentered="1" gridLines="1"/>
      <pageSetup scale="65" orientation="portrait" r:id="rId1"/>
      <headerFooter alignWithMargins="0">
        <oddHeader>&amp;C&amp;"Times New Roman,Bold"&amp;16MassDOT - HIGHWAY DIVISION
SCOPING WORKBOOK &amp;A</oddHeader>
        <oddFooter>&amp;L&amp;"Times New Roman,Bold"&amp;11SCOPING WORKBOOK
Rev. 7/2010
&amp;C&amp;"Times New Roman,Regular"&amp;12&amp;P of 13</oddFooter>
      </headerFooter>
    </customSheetView>
    <customSheetView guid="{B4B4FED4-FE06-43B2-A220-B3906189C13F}" showPageBreaks="1" fitToPage="1" printArea="1" view="pageBreakPreview" showRuler="0" topLeftCell="A31">
      <selection activeCell="A36" sqref="A36"/>
      <pageMargins left="0" right="0" top="0" bottom="0" header="0" footer="0"/>
      <printOptions horizontalCentered="1" gridLines="1"/>
      <pageSetup scale="65" orientation="portrait" r:id="rId2"/>
      <headerFooter alignWithMargins="0">
        <oddHeader>&amp;C&amp;"Times New Roman,Bold"&amp;16MassDOT - HIGHWAY DIVISION
SCOPING WORKBOOK &amp;A</oddHeader>
        <oddFooter>&amp;L&amp;"Times New Roman,Bold"&amp;11SCOPING WORKBOOK
Rev. 7/2010
&amp;C&amp;"Times New Roman,Regular"&amp;12&amp;P of 13</oddFooter>
      </headerFooter>
    </customSheetView>
  </customSheetViews>
  <mergeCells count="61">
    <mergeCell ref="B31:C31"/>
    <mergeCell ref="B33:C33"/>
    <mergeCell ref="B24:C24"/>
    <mergeCell ref="B25:C25"/>
    <mergeCell ref="B26:C26"/>
    <mergeCell ref="B28:C28"/>
    <mergeCell ref="B30:C30"/>
    <mergeCell ref="I4:K4"/>
    <mergeCell ref="A11:C11"/>
    <mergeCell ref="A12:C12"/>
    <mergeCell ref="A15:K15"/>
    <mergeCell ref="A1:E1"/>
    <mergeCell ref="A6:K6"/>
    <mergeCell ref="A9:C9"/>
    <mergeCell ref="A10:C10"/>
    <mergeCell ref="A3:B3"/>
    <mergeCell ref="A2:B2"/>
    <mergeCell ref="C2:F2"/>
    <mergeCell ref="G2:H2"/>
    <mergeCell ref="I2:K2"/>
    <mergeCell ref="C3:F3"/>
    <mergeCell ref="G3:H3"/>
    <mergeCell ref="I3:K3"/>
    <mergeCell ref="A4:B4"/>
    <mergeCell ref="C4:D4"/>
    <mergeCell ref="G4:H4"/>
    <mergeCell ref="A35:C35"/>
    <mergeCell ref="A38:C38"/>
    <mergeCell ref="B17:C17"/>
    <mergeCell ref="B18:C18"/>
    <mergeCell ref="B27:C27"/>
    <mergeCell ref="B29:C29"/>
    <mergeCell ref="B32:C32"/>
    <mergeCell ref="B34:C34"/>
    <mergeCell ref="B19:C19"/>
    <mergeCell ref="B20:C20"/>
    <mergeCell ref="B21:C21"/>
    <mergeCell ref="B22:C22"/>
    <mergeCell ref="B23:C23"/>
    <mergeCell ref="A48:B48"/>
    <mergeCell ref="F48:G48"/>
    <mergeCell ref="H48:I48"/>
    <mergeCell ref="A39:C39"/>
    <mergeCell ref="F43:G43"/>
    <mergeCell ref="H43:I43"/>
    <mergeCell ref="A44:B44"/>
    <mergeCell ref="F44:G44"/>
    <mergeCell ref="H44:I44"/>
    <mergeCell ref="A46:B46"/>
    <mergeCell ref="F46:G46"/>
    <mergeCell ref="H46:I46"/>
    <mergeCell ref="A57:C57"/>
    <mergeCell ref="A50:C50"/>
    <mergeCell ref="F50:G50"/>
    <mergeCell ref="H50:I50"/>
    <mergeCell ref="A52:C52"/>
    <mergeCell ref="F52:G52"/>
    <mergeCell ref="H52:I52"/>
    <mergeCell ref="A54:C54"/>
    <mergeCell ref="F54:G54"/>
    <mergeCell ref="H54:I54"/>
  </mergeCells>
  <phoneticPr fontId="16" type="noConversion"/>
  <hyperlinks>
    <hyperlink ref="A1" location="Sheet1!A1" display="CLICK HERE FOR PRINTING INSTRUCTIONS" xr:uid="{00000000-0004-0000-0500-000000000000}"/>
    <hyperlink ref="A1:E1" location="'Printing Instructions'!A1" display="CLICK HERE FOR PRINTING INSTRUCTIONS " xr:uid="{00000000-0004-0000-0500-000001000000}"/>
  </hyperlinks>
  <pageMargins left="0.75" right="0.75" top="1" bottom="1" header="0.5" footer="0.5"/>
  <pageSetup scale="63" fitToHeight="0" orientation="portrait" r:id="rId3"/>
  <headerFooter alignWithMargins="0">
    <oddHeader>&amp;CSTANDARDIZED SCOPE OF SERVICES AND
WORK HOUR ESTIMATE FORMS
FOR CONSULTANT SERVICES</oddHeader>
    <oddFooter>&amp;LRev 05/2023&amp;R&amp;A</oddFooter>
  </headerFooter>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93"/>
  <sheetViews>
    <sheetView view="pageBreakPreview" zoomScaleNormal="100" zoomScaleSheetLayoutView="100" workbookViewId="0">
      <selection activeCell="E11" sqref="E11"/>
    </sheetView>
  </sheetViews>
  <sheetFormatPr defaultRowHeight="13.2" x14ac:dyDescent="0.25"/>
  <cols>
    <col min="1" max="1" width="1.6640625" customWidth="1"/>
    <col min="2" max="2" width="19.6640625" customWidth="1"/>
    <col min="3" max="3" width="11.6640625" customWidth="1"/>
    <col min="4" max="4" width="21" customWidth="1"/>
    <col min="5" max="5" width="20" customWidth="1"/>
    <col min="6" max="6" width="17.88671875" bestFit="1" customWidth="1"/>
  </cols>
  <sheetData>
    <row r="1" spans="1:7" ht="21" x14ac:dyDescent="0.4">
      <c r="A1" s="350" t="s">
        <v>26</v>
      </c>
      <c r="B1" s="350"/>
      <c r="C1" s="350"/>
      <c r="D1" s="350"/>
      <c r="E1" s="350"/>
    </row>
    <row r="4" spans="1:7" ht="13.8" thickBot="1" x14ac:dyDescent="0.3"/>
    <row r="5" spans="1:7" ht="35.25" customHeight="1" x14ac:dyDescent="0.3">
      <c r="B5" s="29" t="s">
        <v>425</v>
      </c>
      <c r="C5" s="489" t="s">
        <v>426</v>
      </c>
      <c r="D5" s="489"/>
      <c r="E5" s="489"/>
      <c r="F5" s="30"/>
    </row>
    <row r="6" spans="1:7" ht="17.25" customHeight="1" thickBot="1" x14ac:dyDescent="0.35">
      <c r="B6" s="31">
        <f>'Form1.1 Project Definition'!F3</f>
        <v>0</v>
      </c>
      <c r="C6" s="32"/>
      <c r="D6" s="32"/>
      <c r="E6" s="32"/>
      <c r="F6" s="33"/>
    </row>
    <row r="7" spans="1:7" ht="34.200000000000003" thickTop="1" x14ac:dyDescent="0.3">
      <c r="A7" t="s">
        <v>200</v>
      </c>
      <c r="B7" s="490"/>
      <c r="C7" s="491"/>
      <c r="D7" s="17" t="s">
        <v>427</v>
      </c>
      <c r="E7" s="17" t="s">
        <v>388</v>
      </c>
      <c r="F7" s="21" t="s">
        <v>416</v>
      </c>
    </row>
    <row r="8" spans="1:7" ht="16.8" x14ac:dyDescent="0.3">
      <c r="B8" s="494" t="s">
        <v>428</v>
      </c>
      <c r="C8" s="495"/>
      <c r="D8" s="18">
        <f>(SUM('Form 1.4 Summary Table'!D18:D32)*'Form 1.4 Summary Table'!E9)+(SUM('Form 1.4 Summary Table'!E18:E32)*'Form 1.4 Summary Table'!F9)+(SUM('Form 1.4 Summary Table'!F18:F32)*'Form 1.4 Summary Table'!G9)+(SUM('Form 1.4 Summary Table'!G18:G32)*'Form 1.4 Summary Table'!H9)+(SUM('Form 1.4 Summary Table'!H18:H32)*'Form 1.4 Summary Table'!I9)+(SUM('Form 1.4 Summary Table'!I18:I32)*'Form 1.4 Summary Table'!J9)</f>
        <v>0</v>
      </c>
      <c r="E8" s="18">
        <f>'Form 1.4 Summary Table'!D33*'Form 1.4 Summary Table'!E10+'Form 1.4 Summary Table'!E33*'Form 1.4 Summary Table'!F10+'Form 1.4 Summary Table'!F33*'Form 1.4 Summary Table'!G10+'Form 1.4 Summary Table'!G33*'Form 1.4 Summary Table'!H10+'Form 1.4 Summary Table'!H33*'Form 1.4 Summary Table'!I10+'Form 1.4 Summary Table'!I33*'Form 1.4 Summary Table'!J10</f>
        <v>0</v>
      </c>
      <c r="F8" s="22">
        <f>E8+D8</f>
        <v>0</v>
      </c>
      <c r="G8" s="37"/>
    </row>
    <row r="9" spans="1:7" ht="16.8" x14ac:dyDescent="0.3">
      <c r="B9" s="23" t="s">
        <v>429</v>
      </c>
      <c r="C9" s="34">
        <f>'Form 1.4 Summary Table'!C46</f>
        <v>1.55</v>
      </c>
      <c r="D9" s="18">
        <f>D8*C9</f>
        <v>0</v>
      </c>
      <c r="E9" s="18">
        <f>E8*C9</f>
        <v>0</v>
      </c>
      <c r="F9" s="22">
        <f>E9+D9</f>
        <v>0</v>
      </c>
    </row>
    <row r="10" spans="1:7" ht="17.399999999999999" thickBot="1" x14ac:dyDescent="0.35">
      <c r="B10" s="24" t="s">
        <v>430</v>
      </c>
      <c r="C10" s="35">
        <f>'Form 1.4 Summary Table'!C48</f>
        <v>0.1</v>
      </c>
      <c r="D10" s="20">
        <f>(D9+D8)*C10</f>
        <v>0</v>
      </c>
      <c r="E10" s="20">
        <f>(E8+E9)*C10</f>
        <v>0</v>
      </c>
      <c r="F10" s="25">
        <f>D10+E10</f>
        <v>0</v>
      </c>
    </row>
    <row r="11" spans="1:7" ht="17.399999999999999" thickTop="1" x14ac:dyDescent="0.3">
      <c r="B11" s="490" t="s">
        <v>420</v>
      </c>
      <c r="C11" s="491"/>
      <c r="D11" s="19">
        <f>D8+D9+D10</f>
        <v>0</v>
      </c>
      <c r="E11" s="19">
        <f>E8+E9+E10</f>
        <v>0</v>
      </c>
      <c r="F11" s="26">
        <f>D11+E11</f>
        <v>0</v>
      </c>
    </row>
    <row r="12" spans="1:7" ht="17.399999999999999" thickBot="1" x14ac:dyDescent="0.35">
      <c r="B12" s="496" t="s">
        <v>431</v>
      </c>
      <c r="C12" s="497"/>
      <c r="D12" s="20">
        <f>'Form 1.4 Summary Table'!F52</f>
        <v>0</v>
      </c>
      <c r="E12" s="20">
        <f>'Form 1.4 Summary Table'!H52</f>
        <v>0</v>
      </c>
      <c r="F12" s="25">
        <f>SUM(D12:E12)</f>
        <v>0</v>
      </c>
    </row>
    <row r="13" spans="1:7" ht="17.399999999999999" thickTop="1" x14ac:dyDescent="0.3">
      <c r="B13" s="490" t="s">
        <v>432</v>
      </c>
      <c r="C13" s="491"/>
      <c r="D13" s="19">
        <f>D11+D12</f>
        <v>0</v>
      </c>
      <c r="E13" s="19">
        <f>E11+E12</f>
        <v>0</v>
      </c>
      <c r="F13" s="26">
        <f>F11+F12</f>
        <v>0</v>
      </c>
    </row>
    <row r="14" spans="1:7" ht="17.399999999999999" thickBot="1" x14ac:dyDescent="0.35">
      <c r="B14" s="492" t="s">
        <v>423</v>
      </c>
      <c r="C14" s="493"/>
      <c r="D14" s="27"/>
      <c r="E14" s="27"/>
      <c r="F14" s="28">
        <f>F13</f>
        <v>0</v>
      </c>
    </row>
    <row r="16" spans="1:7" x14ac:dyDescent="0.25">
      <c r="C16" s="36"/>
    </row>
    <row r="89" spans="1:2" x14ac:dyDescent="0.25">
      <c r="A89" t="s">
        <v>281</v>
      </c>
    </row>
    <row r="91" spans="1:2" x14ac:dyDescent="0.25">
      <c r="B91" t="s">
        <v>282</v>
      </c>
    </row>
    <row r="93" spans="1:2" x14ac:dyDescent="0.25">
      <c r="B93" t="s">
        <v>284</v>
      </c>
    </row>
  </sheetData>
  <customSheetViews>
    <customSheetView guid="{E0554C7E-0007-4AA2-B865-AA3CD924228B}" showPageBreaks="1" fitToPage="1" printArea="1" view="pageBreakPreview" showRuler="0">
      <selection activeCell="A13" sqref="A13:I14"/>
      <pageMargins left="0" right="0" top="0" bottom="0" header="0" footer="0"/>
      <printOptions horizontalCentered="1" gridLines="1"/>
      <pageSetup orientation="portrait" r:id="rId1"/>
      <headerFooter alignWithMargins="0">
        <oddHeader xml:space="preserve">&amp;C&amp;"Times New Roman,Bold"&amp;16MassDOT - HIGHWAY DIVISION
SCOPING WORKBOOK </oddHeader>
        <oddFooter>&amp;L&amp;"Times New Roman,Bold"&amp;11SCOPING WORKBOOK
&amp;"Times New Roman,Regular"&amp;D&amp;C&amp;"Times New Roman,Regular"&amp;12Exhibit B</oddFooter>
      </headerFooter>
    </customSheetView>
    <customSheetView guid="{B4B4FED4-FE06-43B2-A220-B3906189C13F}" showPageBreaks="1" fitToPage="1" printArea="1" view="pageBreakPreview" showRuler="0">
      <selection sqref="A1:E1"/>
      <pageMargins left="0" right="0" top="0" bottom="0" header="0" footer="0"/>
      <printOptions horizontalCentered="1" gridLines="1"/>
      <pageSetup orientation="portrait" r:id="rId2"/>
      <headerFooter alignWithMargins="0">
        <oddHeader xml:space="preserve">&amp;C&amp;"Times New Roman,Bold"&amp;16MassDOT - HIGHWAY DIVISION
SCOPING WORKBOOK </oddHeader>
        <oddFooter>&amp;L&amp;"Times New Roman,Bold"&amp;11SCOPING WORKBOOK
Rev. 7/2010
&amp;"Times New Roman,Regular"&amp;D&amp;C&amp;"Times New Roman,Regular"&amp;12Exhibit B</oddFooter>
      </headerFooter>
    </customSheetView>
  </customSheetViews>
  <mergeCells count="8">
    <mergeCell ref="A1:E1"/>
    <mergeCell ref="C5:E5"/>
    <mergeCell ref="B13:C13"/>
    <mergeCell ref="B14:C14"/>
    <mergeCell ref="B7:C7"/>
    <mergeCell ref="B8:C8"/>
    <mergeCell ref="B11:C11"/>
    <mergeCell ref="B12:C12"/>
  </mergeCells>
  <phoneticPr fontId="16" type="noConversion"/>
  <hyperlinks>
    <hyperlink ref="A1" location="Sheet1!A1" display="CLICK HERE FOR PRINTING INSTRUCTIONS" xr:uid="{00000000-0004-0000-0600-000000000000}"/>
    <hyperlink ref="A1:E1" location="'Printing Instructions'!A1" display="CLICK HERE FOR PRINTING INSTRUCTIONS " xr:uid="{00000000-0004-0000-0600-000001000000}"/>
  </hyperlinks>
  <pageMargins left="0.75" right="0.75" top="1" bottom="1" header="0.5" footer="0.5"/>
  <pageSetup fitToHeight="0" orientation="portrait" r:id="rId3"/>
  <headerFooter alignWithMargins="0">
    <oddHeader>&amp;CSTANDARDIZED SCOPE OF SERVICES AND
WORK HOUR ESTIMATE FORMS
FOR CONSULTANT SERVICES</oddHeader>
    <oddFooter>&amp;LRev 05/2023&amp;R&amp;A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95"/>
  <sheetViews>
    <sheetView view="pageBreakPreview" zoomScaleNormal="100" zoomScaleSheetLayoutView="100" workbookViewId="0">
      <selection activeCell="E11" sqref="E11"/>
    </sheetView>
  </sheetViews>
  <sheetFormatPr defaultRowHeight="13.2" x14ac:dyDescent="0.25"/>
  <cols>
    <col min="1" max="1" width="1.6640625" customWidth="1"/>
    <col min="2" max="2" width="19.6640625" customWidth="1"/>
    <col min="3" max="3" width="11.6640625" customWidth="1"/>
    <col min="4" max="4" width="21" customWidth="1"/>
    <col min="5" max="5" width="20" customWidth="1"/>
    <col min="6" max="6" width="17.88671875" bestFit="1" customWidth="1"/>
  </cols>
  <sheetData>
    <row r="1" spans="1:7" ht="21" x14ac:dyDescent="0.4">
      <c r="A1" s="350" t="s">
        <v>26</v>
      </c>
      <c r="B1" s="350"/>
      <c r="C1" s="350"/>
      <c r="D1" s="350"/>
      <c r="E1" s="350"/>
    </row>
    <row r="4" spans="1:7" ht="13.8" thickBot="1" x14ac:dyDescent="0.3"/>
    <row r="5" spans="1:7" ht="35.25" customHeight="1" x14ac:dyDescent="0.3">
      <c r="B5" s="29" t="s">
        <v>425</v>
      </c>
      <c r="C5" s="489" t="s">
        <v>433</v>
      </c>
      <c r="D5" s="489"/>
      <c r="E5" s="489"/>
      <c r="F5" s="30"/>
    </row>
    <row r="6" spans="1:7" ht="17.25" customHeight="1" thickBot="1" x14ac:dyDescent="0.35">
      <c r="B6" s="31">
        <f>'Form1.1 Project Definition'!F3</f>
        <v>0</v>
      </c>
      <c r="C6" s="32"/>
      <c r="D6" s="32"/>
      <c r="E6" s="32"/>
      <c r="F6" s="33"/>
    </row>
    <row r="7" spans="1:7" ht="34.200000000000003" thickTop="1" x14ac:dyDescent="0.3">
      <c r="A7" t="s">
        <v>200</v>
      </c>
      <c r="B7" s="490"/>
      <c r="C7" s="491"/>
      <c r="D7" s="17" t="s">
        <v>427</v>
      </c>
      <c r="E7" s="17" t="s">
        <v>388</v>
      </c>
      <c r="F7" s="21" t="s">
        <v>416</v>
      </c>
    </row>
    <row r="8" spans="1:7" ht="16.8" x14ac:dyDescent="0.3">
      <c r="B8" s="494" t="s">
        <v>428</v>
      </c>
      <c r="C8" s="495"/>
      <c r="D8" s="18"/>
      <c r="E8" s="18">
        <f>'Form 1.4 Summary Table'!D33*'Form 1.4 Summary Table'!E10+'Form 1.4 Summary Table'!E33*'Form 1.4 Summary Table'!F10+'Form 1.4 Summary Table'!F33*'Form 1.4 Summary Table'!G10+'Form 1.4 Summary Table'!G33*'Form 1.4 Summary Table'!H10+'Form 1.4 Summary Table'!H33*'Form 1.4 Summary Table'!I10+'Form 1.4 Summary Table'!I33*'Form 1.4 Summary Table'!J10</f>
        <v>0</v>
      </c>
      <c r="F8" s="22">
        <f>E8+D8</f>
        <v>0</v>
      </c>
      <c r="G8" s="37"/>
    </row>
    <row r="9" spans="1:7" ht="16.8" x14ac:dyDescent="0.3">
      <c r="B9" s="23" t="s">
        <v>429</v>
      </c>
      <c r="C9" s="34">
        <f>'Form 1.4 Summary Table'!C46</f>
        <v>1.55</v>
      </c>
      <c r="D9" s="18"/>
      <c r="E9" s="18">
        <f>E8*C9</f>
        <v>0</v>
      </c>
      <c r="F9" s="22">
        <f>E9+D9</f>
        <v>0</v>
      </c>
    </row>
    <row r="10" spans="1:7" ht="17.399999999999999" thickBot="1" x14ac:dyDescent="0.35">
      <c r="B10" s="24" t="s">
        <v>430</v>
      </c>
      <c r="C10" s="35">
        <f>'Form 1.4 Summary Table'!C48</f>
        <v>0.1</v>
      </c>
      <c r="D10" s="20"/>
      <c r="E10" s="20">
        <f>(E8+E9)*C10</f>
        <v>0</v>
      </c>
      <c r="F10" s="25">
        <f>D10+E10</f>
        <v>0</v>
      </c>
    </row>
    <row r="11" spans="1:7" ht="17.399999999999999" thickTop="1" x14ac:dyDescent="0.3">
      <c r="B11" s="490" t="s">
        <v>420</v>
      </c>
      <c r="C11" s="491"/>
      <c r="D11" s="19">
        <f>'Form 1.4 Summary Table'!F50</f>
        <v>0</v>
      </c>
      <c r="E11" s="19">
        <f>E8+E9+E10</f>
        <v>0</v>
      </c>
      <c r="F11" s="26">
        <f>D11+E11</f>
        <v>0</v>
      </c>
    </row>
    <row r="12" spans="1:7" ht="17.399999999999999" thickBot="1" x14ac:dyDescent="0.35">
      <c r="B12" s="496" t="s">
        <v>431</v>
      </c>
      <c r="C12" s="497"/>
      <c r="D12" s="20">
        <f>'Form 1.4 Summary Table'!F52</f>
        <v>0</v>
      </c>
      <c r="E12" s="20">
        <f>'Form 1.4 Summary Table'!H52</f>
        <v>0</v>
      </c>
      <c r="F12" s="25">
        <f>SUM(D12:E12)</f>
        <v>0</v>
      </c>
    </row>
    <row r="13" spans="1:7" ht="17.399999999999999" thickTop="1" x14ac:dyDescent="0.3">
      <c r="B13" s="490" t="s">
        <v>432</v>
      </c>
      <c r="C13" s="491"/>
      <c r="D13" s="19">
        <f>D11+D12</f>
        <v>0</v>
      </c>
      <c r="E13" s="19">
        <f>E11+E12</f>
        <v>0</v>
      </c>
      <c r="F13" s="26">
        <f>F11+F12</f>
        <v>0</v>
      </c>
    </row>
    <row r="14" spans="1:7" ht="17.399999999999999" thickBot="1" x14ac:dyDescent="0.35">
      <c r="B14" s="492" t="s">
        <v>423</v>
      </c>
      <c r="C14" s="493"/>
      <c r="D14" s="27"/>
      <c r="E14" s="27"/>
      <c r="F14" s="28">
        <f>F13</f>
        <v>0</v>
      </c>
    </row>
    <row r="91" spans="1:2" x14ac:dyDescent="0.25">
      <c r="A91" t="s">
        <v>281</v>
      </c>
    </row>
    <row r="93" spans="1:2" x14ac:dyDescent="0.25">
      <c r="B93" t="s">
        <v>282</v>
      </c>
    </row>
    <row r="95" spans="1:2" x14ac:dyDescent="0.25">
      <c r="B95" t="s">
        <v>284</v>
      </c>
    </row>
  </sheetData>
  <customSheetViews>
    <customSheetView guid="{E0554C7E-0007-4AA2-B865-AA3CD924228B}" showPageBreaks="1" fitToPage="1" printArea="1" view="pageBreakPreview" showRuler="0">
      <selection sqref="A1:E1"/>
      <pageMargins left="0" right="0" top="0" bottom="0" header="0" footer="0"/>
      <printOptions horizontalCentered="1" gridLines="1"/>
      <pageSetup orientation="portrait" r:id="rId1"/>
      <headerFooter alignWithMargins="0">
        <oddHeader xml:space="preserve">&amp;C&amp;"Times New Roman,Bold"&amp;16MassDOT - HIGHWAY DIVISION
SCOPING WORKBOOK </oddHeader>
        <oddFooter>&amp;L&amp;"Times New Roman,Bold"&amp;11SCOPING WORKBOOK
&amp;"Times New Roman,Regular"&amp;D&amp;C&amp;"Times New Roman,Regular"&amp;12Exhibit B</oddFooter>
      </headerFooter>
    </customSheetView>
    <customSheetView guid="{B4B4FED4-FE06-43B2-A220-B3906189C13F}" showPageBreaks="1" fitToPage="1" printArea="1" view="pageBreakPreview" showRuler="0">
      <selection sqref="A1:E1"/>
      <pageMargins left="0" right="0" top="0" bottom="0" header="0" footer="0"/>
      <printOptions horizontalCentered="1" gridLines="1"/>
      <pageSetup orientation="portrait" r:id="rId2"/>
      <headerFooter alignWithMargins="0">
        <oddHeader xml:space="preserve">&amp;C&amp;"Times New Roman,Bold"&amp;16MassDOT - HIGHWAY DIVISION
SCOPING WORKBOOK </oddHeader>
        <oddFooter>&amp;L&amp;"Times New Roman,Bold"&amp;11SCOPING WORKBOOK
Rev. 7/2010
&amp;"Times New Roman,Regular"&amp;D&amp;C&amp;"Times New Roman,Regular"&amp;12Exhibit B</oddFooter>
      </headerFooter>
    </customSheetView>
  </customSheetViews>
  <mergeCells count="8">
    <mergeCell ref="A1:E1"/>
    <mergeCell ref="B14:C14"/>
    <mergeCell ref="C5:E5"/>
    <mergeCell ref="B7:C7"/>
    <mergeCell ref="B12:C12"/>
    <mergeCell ref="B13:C13"/>
    <mergeCell ref="B11:C11"/>
    <mergeCell ref="B8:C8"/>
  </mergeCells>
  <phoneticPr fontId="16" type="noConversion"/>
  <hyperlinks>
    <hyperlink ref="A1" location="Sheet1!A1" display="CLICK HERE FOR PRINTING INSTRUCTIONS" xr:uid="{00000000-0004-0000-0700-000000000000}"/>
    <hyperlink ref="A1:E1" location="'Printing Instructions'!A1" display="CLICK HERE FOR PRINTING INSTRUCTIONS " xr:uid="{00000000-0004-0000-0700-000001000000}"/>
  </hyperlinks>
  <pageMargins left="0.75" right="0.75" top="1" bottom="1" header="0.5" footer="0.5"/>
  <pageSetup fitToHeight="0" orientation="portrait" r:id="rId3"/>
  <headerFooter alignWithMargins="0">
    <oddHeader>&amp;CSTANDARDIZED SCOPE OF SERVICES AND
WORK HOUR ESTIMATE FORMS
FOR CONSULTANT SERVICES</oddHeader>
    <oddFooter>&amp;L05/2023&amp;R&amp;A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fc63dc95-5ab6-4a54-98ff-cb3af3196331">SFCQQCFYVQCE-455606054-1408</_dlc_DocId>
    <_dlc_DocIdUrl xmlns="fc63dc95-5ab6-4a54-98ff-cb3af3196331">
      <Url>https://massgov.sharepoint.com/sites/DOT-Highway/ProgramManagement/_layouts/15/DocIdRedir.aspx?ID=SFCQQCFYVQCE-455606054-1408</Url>
      <Description>SFCQQCFYVQCE-455606054-1408</Description>
    </_dlc_DocIdUrl>
    <lcf76f155ced4ddcb4097134ff3c332f xmlns="eb101ee9-654d-4292-a7b3-d590626a04a0">
      <Terms xmlns="http://schemas.microsoft.com/office/infopath/2007/PartnerControls"/>
    </lcf76f155ced4ddcb4097134ff3c332f>
    <TaxCatchAll xmlns="fc63dc95-5ab6-4a54-98ff-cb3af3196331" xsi:nil="true"/>
    <SharedWithUsers xmlns="552c7f1e-9217-4f19-9dc2-be67c189491f">
      <UserInfo>
        <DisplayName>Freeman, Jonathan E. (DOT)</DisplayName>
        <AccountId>1088</AccountId>
        <AccountType/>
      </UserInfo>
      <UserInfo>
        <DisplayName>Sousa, Kayla A. (DOT)</DisplayName>
        <AccountId>5426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C7059A8B34D973AD8E251D6A582" ma:contentTypeVersion="14" ma:contentTypeDescription="Create a new document." ma:contentTypeScope="" ma:versionID="dcb9a7da2c97b1bf1542515ab7f21aed">
  <xsd:schema xmlns:xsd="http://www.w3.org/2001/XMLSchema" xmlns:xs="http://www.w3.org/2001/XMLSchema" xmlns:p="http://schemas.microsoft.com/office/2006/metadata/properties" xmlns:ns2="fc63dc95-5ab6-4a54-98ff-cb3af3196331" xmlns:ns3="eb101ee9-654d-4292-a7b3-d590626a04a0" xmlns:ns4="552c7f1e-9217-4f19-9dc2-be67c189491f" targetNamespace="http://schemas.microsoft.com/office/2006/metadata/properties" ma:root="true" ma:fieldsID="d44c8a588e80830c05997fd3531fd2fc" ns2:_="" ns3:_="" ns4:_="">
    <xsd:import namespace="fc63dc95-5ab6-4a54-98ff-cb3af3196331"/>
    <xsd:import namespace="eb101ee9-654d-4292-a7b3-d590626a04a0"/>
    <xsd:import namespace="552c7f1e-9217-4f19-9dc2-be67c189491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3dc95-5ab6-4a54-98ff-cb3af319633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bd3ab121-cc2a-4eb6-be53-f72aeb36127c}" ma:internalName="TaxCatchAll" ma:showField="CatchAllData" ma:web="fc63dc95-5ab6-4a54-98ff-cb3af31963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101ee9-654d-4292-a7b3-d590626a04a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2c7f1e-9217-4f19-9dc2-be67c189491f"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7E68BF9-5C0D-417B-8218-CEA807FD4EA1}">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552c7f1e-9217-4f19-9dc2-be67c189491f"/>
    <ds:schemaRef ds:uri="fc63dc95-5ab6-4a54-98ff-cb3af3196331"/>
    <ds:schemaRef ds:uri="http://purl.org/dc/elements/1.1/"/>
    <ds:schemaRef ds:uri="http://schemas.microsoft.com/office/2006/metadata/properties"/>
    <ds:schemaRef ds:uri="eb101ee9-654d-4292-a7b3-d590626a04a0"/>
    <ds:schemaRef ds:uri="http://www.w3.org/XML/1998/namespace"/>
    <ds:schemaRef ds:uri="http://purl.org/dc/dcmitype/"/>
  </ds:schemaRefs>
</ds:datastoreItem>
</file>

<file path=customXml/itemProps2.xml><?xml version="1.0" encoding="utf-8"?>
<ds:datastoreItem xmlns:ds="http://schemas.openxmlformats.org/officeDocument/2006/customXml" ds:itemID="{4530027A-15F2-49E5-B61C-84DF36344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3dc95-5ab6-4a54-98ff-cb3af3196331"/>
    <ds:schemaRef ds:uri="eb101ee9-654d-4292-a7b3-d590626a04a0"/>
    <ds:schemaRef ds:uri="552c7f1e-9217-4f19-9dc2-be67c18949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E06FE1-8041-494C-B0EC-8C20B8FACEF2}">
  <ds:schemaRefs>
    <ds:schemaRef ds:uri="http://schemas.microsoft.com/sharepoint/v3/contenttype/forms"/>
  </ds:schemaRefs>
</ds:datastoreItem>
</file>

<file path=customXml/itemProps4.xml><?xml version="1.0" encoding="utf-8"?>
<ds:datastoreItem xmlns:ds="http://schemas.openxmlformats.org/officeDocument/2006/customXml" ds:itemID="{D770B190-3E81-4B4E-ADA3-1566CB93E04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Printing Instructions</vt:lpstr>
      <vt:lpstr>Revision Notes</vt:lpstr>
      <vt:lpstr>Form1.1 Project Definition</vt:lpstr>
      <vt:lpstr>Form 1.2 Environmental Scope</vt:lpstr>
      <vt:lpstr>Form 1.3 Work Hour Estimate</vt:lpstr>
      <vt:lpstr>Form 1.4 Summary Table</vt:lpstr>
      <vt:lpstr>Exhibit B, Budget - Cost Plus</vt:lpstr>
      <vt:lpstr>Exhibit B, Budget - Lump Sum</vt:lpstr>
      <vt:lpstr>'Exhibit B, Budget - Cost Plus'!Print_Area</vt:lpstr>
      <vt:lpstr>'Exhibit B, Budget - Lump Sum'!Print_Area</vt:lpstr>
      <vt:lpstr>'Form 1.2 Environmental Scope'!Print_Area</vt:lpstr>
      <vt:lpstr>'Form 1.3 Work Hour Estimate'!Print_Area</vt:lpstr>
      <vt:lpstr>'Form 1.4 Summary Table'!Print_Area</vt:lpstr>
      <vt:lpstr>'Form1.1 Project Definition'!Print_Area</vt:lpstr>
      <vt:lpstr>'Printing Instructions'!Print_Area</vt:lpstr>
      <vt:lpstr>'Form 1.2 Environmental Scope'!Print_Titles</vt:lpstr>
      <vt:lpstr>'Form 1.3 Work Hour Estimate'!Print_Titles</vt:lpstr>
      <vt:lpstr>'Form1.1 Project Definition'!Print_Titles</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Commonwealth of Massachusetts</dc:creator>
  <cp:keywords/>
  <dc:description/>
  <cp:lastModifiedBy>DiPaolo, Thomas A. (DOT)</cp:lastModifiedBy>
  <cp:revision/>
  <cp:lastPrinted>2024-01-11T17:49:09Z</cp:lastPrinted>
  <dcterms:created xsi:type="dcterms:W3CDTF">2003-05-30T15:48:26Z</dcterms:created>
  <dcterms:modified xsi:type="dcterms:W3CDTF">2024-02-04T21:08:03Z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0x01010048D3FC7059A8B34D973AD8E251D6A582</vt:lpwstr>
  </property>
  <property fmtid="{D5CDD505-2E9C-101B-9397-08002B2CF9AE}" pid="4" name="MediaServiceImageTags">
    <vt:lpwstr/>
  </property>
  <property fmtid="{D5CDD505-2E9C-101B-9397-08002B2CF9AE}" pid="5" name="_dlc_DocIdItemGuid">
    <vt:lpwstr>18cc0ace-f5b6-46bf-a2df-428abb7ad79c</vt:lpwstr>
  </property>
</Properties>
</file>