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-90" windowWidth="16140" windowHeight="11760"/>
  </bookViews>
  <sheets>
    <sheet name="FY17 Budget Savings" sheetId="1" r:id="rId1"/>
    <sheet name="Sheet1" sheetId="2" state="hidden" r:id="rId2"/>
  </sheets>
  <externalReferences>
    <externalReference r:id="rId3"/>
  </externalReferences>
  <definedNames>
    <definedName name="_xlnm._FilterDatabase" localSheetId="0" hidden="1">'FY17 Budget Savings'!$A$1:$F$1</definedName>
    <definedName name="_xlnm._FilterDatabase" localSheetId="1" hidden="1">Sheet1!$A$7:$R$832</definedName>
    <definedName name="_xlnm.Print_Titles" localSheetId="0">'FY17 Budget Savings'!$1:$1</definedName>
    <definedName name="Z_469BD1C5_FBD3_4F36_A6BD_0AD74B079614_.wvu.FilterData" localSheetId="0" hidden="1">'FY17 Budget Savings'!$A$1:$F$143</definedName>
    <definedName name="Z_469BD1C5_FBD3_4F36_A6BD_0AD74B079614_.wvu.FilterData" localSheetId="1" hidden="1">Sheet1!$A$7:$R$832</definedName>
    <definedName name="Z_469BD1C5_FBD3_4F36_A6BD_0AD74B079614_.wvu.PrintTitles" localSheetId="0" hidden="1">'FY17 Budget Savings'!$1:$1</definedName>
  </definedNames>
  <calcPr calcId="145621"/>
  <customWorkbookViews>
    <customWorkbookView name="Scarlis, Alexander (ANF) - Personal View" guid="{469BD1C5-FBD3-4F36-A6BD-0AD74B079614}" mergeInterval="0" personalView="1" maximized="1" windowWidth="1920" windowHeight="855" activeSheetId="1" showComments="commIndAndComment"/>
  </customWorkbookViews>
</workbook>
</file>

<file path=xl/calcChain.xml><?xml version="1.0" encoding="utf-8"?>
<calcChain xmlns="http://schemas.openxmlformats.org/spreadsheetml/2006/main">
  <c r="G2" i="1" l="1"/>
  <c r="H2" i="1" s="1"/>
  <c r="G3" i="1"/>
  <c r="H3" i="1"/>
  <c r="G4" i="1"/>
  <c r="H4" i="1" s="1"/>
  <c r="G5" i="1"/>
  <c r="H5" i="1"/>
  <c r="G6" i="1"/>
  <c r="H6" i="1" s="1"/>
  <c r="G7" i="1"/>
  <c r="H7" i="1"/>
  <c r="G8" i="1"/>
  <c r="H8" i="1" s="1"/>
  <c r="G9" i="1"/>
  <c r="H9" i="1"/>
  <c r="G10" i="1"/>
  <c r="H10" i="1" s="1"/>
  <c r="G11" i="1"/>
  <c r="H11" i="1"/>
  <c r="G12" i="1"/>
  <c r="H12" i="1" s="1"/>
  <c r="G13" i="1"/>
  <c r="H13" i="1"/>
  <c r="G14" i="1"/>
  <c r="H14" i="1" s="1"/>
  <c r="G15" i="1"/>
  <c r="H15" i="1"/>
  <c r="G16" i="1"/>
  <c r="H16" i="1" s="1"/>
  <c r="G17" i="1"/>
  <c r="H17" i="1"/>
  <c r="G18" i="1"/>
  <c r="H18" i="1" s="1"/>
  <c r="G19" i="1"/>
  <c r="H19" i="1"/>
  <c r="G20" i="1"/>
  <c r="H20" i="1" s="1"/>
  <c r="G21" i="1"/>
  <c r="H21" i="1"/>
  <c r="G22" i="1"/>
  <c r="H22" i="1" s="1"/>
  <c r="G23" i="1"/>
  <c r="H23" i="1"/>
  <c r="G24" i="1"/>
  <c r="H24" i="1" s="1"/>
  <c r="G25" i="1"/>
  <c r="H25" i="1"/>
  <c r="G26" i="1"/>
  <c r="H26" i="1" s="1"/>
  <c r="G27" i="1"/>
  <c r="H27" i="1"/>
  <c r="G28" i="1"/>
  <c r="H28" i="1" s="1"/>
  <c r="G29" i="1"/>
  <c r="H29" i="1"/>
  <c r="G30" i="1"/>
  <c r="H30" i="1" s="1"/>
  <c r="G31" i="1"/>
  <c r="H31" i="1"/>
  <c r="G32" i="1"/>
  <c r="H32" i="1" s="1"/>
  <c r="G33" i="1"/>
  <c r="H33" i="1"/>
  <c r="G34" i="1"/>
  <c r="H34" i="1" s="1"/>
  <c r="G35" i="1"/>
  <c r="H35" i="1"/>
  <c r="G36" i="1"/>
  <c r="H36" i="1" s="1"/>
  <c r="G37" i="1"/>
  <c r="H37" i="1"/>
  <c r="G38" i="1"/>
  <c r="H38" i="1" s="1"/>
  <c r="G39" i="1"/>
  <c r="H39" i="1"/>
  <c r="G40" i="1"/>
  <c r="H40" i="1" s="1"/>
  <c r="G41" i="1"/>
  <c r="H41" i="1"/>
  <c r="G42" i="1"/>
  <c r="H42" i="1" s="1"/>
  <c r="G43" i="1"/>
  <c r="H43" i="1"/>
  <c r="G44" i="1"/>
  <c r="H44" i="1" s="1"/>
  <c r="G45" i="1"/>
  <c r="H45" i="1"/>
  <c r="G46" i="1"/>
  <c r="H46" i="1" s="1"/>
  <c r="G47" i="1"/>
  <c r="H47" i="1"/>
  <c r="G48" i="1"/>
  <c r="H48" i="1" s="1"/>
  <c r="G49" i="1"/>
  <c r="H49" i="1"/>
  <c r="G50" i="1"/>
  <c r="H50" i="1" s="1"/>
  <c r="G51" i="1"/>
  <c r="H51" i="1"/>
  <c r="G52" i="1"/>
  <c r="H52" i="1" s="1"/>
  <c r="G53" i="1"/>
  <c r="H53" i="1"/>
  <c r="G54" i="1"/>
  <c r="H54" i="1" s="1"/>
  <c r="G55" i="1"/>
  <c r="H55" i="1"/>
  <c r="G56" i="1"/>
  <c r="H56" i="1" s="1"/>
  <c r="G57" i="1"/>
  <c r="H57" i="1"/>
  <c r="G58" i="1"/>
  <c r="H58" i="1" s="1"/>
  <c r="G59" i="1"/>
  <c r="H59" i="1"/>
  <c r="G60" i="1"/>
  <c r="H60" i="1" s="1"/>
  <c r="G61" i="1"/>
  <c r="H61" i="1"/>
  <c r="G62" i="1"/>
  <c r="H62" i="1" s="1"/>
  <c r="G63" i="1"/>
  <c r="H63" i="1"/>
  <c r="G64" i="1"/>
  <c r="H64" i="1" s="1"/>
  <c r="G65" i="1"/>
  <c r="H65" i="1"/>
  <c r="G66" i="1"/>
  <c r="H66" i="1" s="1"/>
  <c r="G67" i="1"/>
  <c r="H67" i="1"/>
  <c r="G68" i="1"/>
  <c r="H68" i="1" s="1"/>
  <c r="G69" i="1"/>
  <c r="H69" i="1"/>
  <c r="G70" i="1"/>
  <c r="H70" i="1" s="1"/>
  <c r="G71" i="1"/>
  <c r="H71" i="1"/>
  <c r="G72" i="1"/>
  <c r="H72" i="1" s="1"/>
  <c r="G73" i="1"/>
  <c r="H73" i="1"/>
  <c r="G74" i="1"/>
  <c r="H74" i="1" s="1"/>
  <c r="G75" i="1"/>
  <c r="H75" i="1"/>
  <c r="G76" i="1"/>
  <c r="H76" i="1" s="1"/>
  <c r="G77" i="1"/>
  <c r="H77" i="1"/>
  <c r="G78" i="1"/>
  <c r="H78" i="1" s="1"/>
  <c r="G79" i="1"/>
  <c r="H79" i="1"/>
  <c r="G80" i="1"/>
  <c r="H80" i="1" s="1"/>
  <c r="G81" i="1"/>
  <c r="H81" i="1"/>
  <c r="G82" i="1"/>
  <c r="H82" i="1" s="1"/>
  <c r="G83" i="1"/>
  <c r="H83" i="1"/>
  <c r="G84" i="1"/>
  <c r="H84" i="1" s="1"/>
  <c r="G85" i="1"/>
  <c r="H85" i="1"/>
  <c r="G86" i="1"/>
  <c r="H86" i="1" s="1"/>
  <c r="G87" i="1"/>
  <c r="H87" i="1"/>
  <c r="G88" i="1"/>
  <c r="H88" i="1" s="1"/>
  <c r="G89" i="1"/>
  <c r="H89" i="1"/>
  <c r="G90" i="1"/>
  <c r="H90" i="1" s="1"/>
  <c r="G91" i="1"/>
  <c r="H91" i="1"/>
  <c r="G92" i="1"/>
  <c r="H92" i="1" s="1"/>
  <c r="G93" i="1"/>
  <c r="H93" i="1"/>
  <c r="G94" i="1"/>
  <c r="H94" i="1" s="1"/>
  <c r="G95" i="1"/>
  <c r="H95" i="1"/>
  <c r="G96" i="1"/>
  <c r="H96" i="1" s="1"/>
  <c r="G97" i="1"/>
  <c r="H97" i="1"/>
  <c r="G98" i="1"/>
  <c r="H98" i="1" s="1"/>
  <c r="G99" i="1"/>
  <c r="H99" i="1"/>
  <c r="G100" i="1"/>
  <c r="H100" i="1" s="1"/>
  <c r="G101" i="1"/>
  <c r="H101" i="1"/>
  <c r="G102" i="1"/>
  <c r="H102" i="1" s="1"/>
  <c r="G103" i="1"/>
  <c r="H103" i="1"/>
  <c r="G104" i="1"/>
  <c r="H104" i="1" s="1"/>
  <c r="G105" i="1"/>
  <c r="H105" i="1"/>
  <c r="G106" i="1"/>
  <c r="H106" i="1" s="1"/>
  <c r="G107" i="1"/>
  <c r="H107" i="1"/>
  <c r="G108" i="1"/>
  <c r="H108" i="1" s="1"/>
  <c r="G109" i="1"/>
  <c r="H109" i="1"/>
  <c r="G110" i="1"/>
  <c r="H110" i="1" s="1"/>
  <c r="G111" i="1"/>
  <c r="H111" i="1"/>
  <c r="G112" i="1"/>
  <c r="H112" i="1" s="1"/>
  <c r="G113" i="1"/>
  <c r="H113" i="1"/>
  <c r="G114" i="1"/>
  <c r="H114" i="1" s="1"/>
  <c r="G115" i="1"/>
  <c r="H115" i="1"/>
  <c r="G116" i="1"/>
  <c r="H116" i="1" s="1"/>
  <c r="G117" i="1"/>
  <c r="H117" i="1"/>
  <c r="G118" i="1"/>
  <c r="H118" i="1" s="1"/>
  <c r="G119" i="1"/>
  <c r="H119" i="1"/>
  <c r="G120" i="1"/>
  <c r="H120" i="1" s="1"/>
  <c r="G121" i="1"/>
  <c r="H121" i="1"/>
  <c r="G122" i="1"/>
  <c r="H122" i="1" s="1"/>
  <c r="G123" i="1"/>
  <c r="H123" i="1"/>
  <c r="G124" i="1"/>
  <c r="H124" i="1" s="1"/>
  <c r="G125" i="1"/>
  <c r="H125" i="1"/>
  <c r="G126" i="1"/>
  <c r="H126" i="1" s="1"/>
  <c r="G127" i="1"/>
  <c r="H127" i="1"/>
  <c r="G128" i="1"/>
  <c r="H128" i="1" s="1"/>
  <c r="G129" i="1"/>
  <c r="H129" i="1"/>
  <c r="G130" i="1"/>
  <c r="H130" i="1" s="1"/>
  <c r="G131" i="1"/>
  <c r="H131" i="1"/>
  <c r="G132" i="1"/>
  <c r="H132" i="1" s="1"/>
  <c r="G133" i="1"/>
  <c r="H133" i="1"/>
  <c r="G134" i="1"/>
  <c r="H134" i="1" s="1"/>
  <c r="G135" i="1"/>
  <c r="H135" i="1"/>
  <c r="G136" i="1"/>
  <c r="H136" i="1" s="1"/>
  <c r="G137" i="1"/>
  <c r="H137" i="1"/>
  <c r="G138" i="1"/>
  <c r="H138" i="1" s="1"/>
  <c r="G139" i="1"/>
  <c r="H139" i="1"/>
  <c r="G140" i="1"/>
  <c r="H140" i="1" s="1"/>
  <c r="G141" i="1"/>
  <c r="H141" i="1"/>
  <c r="E142" i="1" l="1"/>
  <c r="D142" i="1"/>
  <c r="H608" i="2"/>
  <c r="H417" i="2"/>
  <c r="J832" i="2" l="1"/>
  <c r="I383" i="2"/>
  <c r="F830" i="2" l="1"/>
  <c r="J830" i="2" s="1"/>
  <c r="F829" i="2"/>
  <c r="J829" i="2" s="1"/>
  <c r="F828" i="2"/>
  <c r="J828" i="2" s="1"/>
  <c r="F827" i="2"/>
  <c r="J827" i="2" s="1"/>
  <c r="F826" i="2"/>
  <c r="J826" i="2" s="1"/>
  <c r="F825" i="2"/>
  <c r="J825" i="2" s="1"/>
  <c r="F824" i="2"/>
  <c r="J824" i="2" s="1"/>
  <c r="F823" i="2"/>
  <c r="J823" i="2" s="1"/>
  <c r="F822" i="2"/>
  <c r="J822" i="2" s="1"/>
  <c r="F821" i="2"/>
  <c r="J821" i="2" s="1"/>
  <c r="F820" i="2"/>
  <c r="J820" i="2" s="1"/>
  <c r="F819" i="2"/>
  <c r="J819" i="2" s="1"/>
  <c r="F818" i="2"/>
  <c r="J818" i="2" s="1"/>
  <c r="F817" i="2"/>
  <c r="J817" i="2" s="1"/>
  <c r="F816" i="2"/>
  <c r="F815" i="2"/>
  <c r="J815" i="2" s="1"/>
  <c r="F814" i="2"/>
  <c r="J814" i="2" s="1"/>
  <c r="F813" i="2"/>
  <c r="J813" i="2" s="1"/>
  <c r="F812" i="2"/>
  <c r="F811" i="2"/>
  <c r="J811" i="2" s="1"/>
  <c r="F810" i="2"/>
  <c r="J810" i="2" s="1"/>
  <c r="F809" i="2"/>
  <c r="F808" i="2"/>
  <c r="J808" i="2" s="1"/>
  <c r="F807" i="2"/>
  <c r="J807" i="2" s="1"/>
  <c r="F806" i="2"/>
  <c r="J806" i="2" s="1"/>
  <c r="F805" i="2"/>
  <c r="J805" i="2" s="1"/>
  <c r="F804" i="2"/>
  <c r="J804" i="2" s="1"/>
  <c r="F803" i="2"/>
  <c r="J803" i="2" s="1"/>
  <c r="F802" i="2"/>
  <c r="J802" i="2" s="1"/>
  <c r="F801" i="2"/>
  <c r="F800" i="2"/>
  <c r="J800" i="2" s="1"/>
  <c r="F799" i="2"/>
  <c r="F798" i="2"/>
  <c r="J798" i="2" s="1"/>
  <c r="F797" i="2"/>
  <c r="F796" i="2"/>
  <c r="F795" i="2"/>
  <c r="J795" i="2" s="1"/>
  <c r="F794" i="2"/>
  <c r="J794" i="2" s="1"/>
  <c r="F793" i="2"/>
  <c r="J793" i="2" s="1"/>
  <c r="F792" i="2"/>
  <c r="J792" i="2" s="1"/>
  <c r="F791" i="2"/>
  <c r="J791" i="2" s="1"/>
  <c r="F790" i="2"/>
  <c r="J790" i="2" s="1"/>
  <c r="F789" i="2"/>
  <c r="J789" i="2" s="1"/>
  <c r="F788" i="2"/>
  <c r="J788" i="2" s="1"/>
  <c r="F787" i="2"/>
  <c r="F786" i="2"/>
  <c r="J786" i="2" s="1"/>
  <c r="F785" i="2"/>
  <c r="F784" i="2"/>
  <c r="J784" i="2" s="1"/>
  <c r="F783" i="2"/>
  <c r="J783" i="2" s="1"/>
  <c r="F782" i="2"/>
  <c r="F781" i="2"/>
  <c r="J781" i="2" s="1"/>
  <c r="F780" i="2"/>
  <c r="J780" i="2" s="1"/>
  <c r="F779" i="2"/>
  <c r="F778" i="2"/>
  <c r="J778" i="2" s="1"/>
  <c r="F777" i="2"/>
  <c r="F776" i="2"/>
  <c r="J776" i="2" s="1"/>
  <c r="F775" i="2"/>
  <c r="J775" i="2" s="1"/>
  <c r="F774" i="2"/>
  <c r="J774" i="2" s="1"/>
  <c r="F773" i="2"/>
  <c r="J773" i="2" s="1"/>
  <c r="F772" i="2"/>
  <c r="J772" i="2" s="1"/>
  <c r="F771" i="2"/>
  <c r="J771" i="2" s="1"/>
  <c r="F770" i="2"/>
  <c r="J770" i="2" s="1"/>
  <c r="F769" i="2"/>
  <c r="J769" i="2" s="1"/>
  <c r="F768" i="2"/>
  <c r="J768" i="2" s="1"/>
  <c r="F767" i="2"/>
  <c r="J767" i="2" s="1"/>
  <c r="F766" i="2"/>
  <c r="J766" i="2" s="1"/>
  <c r="F765" i="2"/>
  <c r="J765" i="2" s="1"/>
  <c r="F764" i="2"/>
  <c r="J764" i="2" s="1"/>
  <c r="F763" i="2"/>
  <c r="J763" i="2" s="1"/>
  <c r="F762" i="2"/>
  <c r="J762" i="2" s="1"/>
  <c r="F761" i="2"/>
  <c r="J761" i="2" s="1"/>
  <c r="F760" i="2"/>
  <c r="J760" i="2" s="1"/>
  <c r="F759" i="2"/>
  <c r="J759" i="2" s="1"/>
  <c r="F758" i="2"/>
  <c r="J758" i="2" s="1"/>
  <c r="F757" i="2"/>
  <c r="J757" i="2" s="1"/>
  <c r="F756" i="2"/>
  <c r="J756" i="2" s="1"/>
  <c r="F755" i="2"/>
  <c r="J755" i="2" s="1"/>
  <c r="F754" i="2"/>
  <c r="J754" i="2" s="1"/>
  <c r="F753" i="2"/>
  <c r="J753" i="2" s="1"/>
  <c r="F752" i="2"/>
  <c r="J752" i="2" s="1"/>
  <c r="F751" i="2"/>
  <c r="J751" i="2" s="1"/>
  <c r="F750" i="2"/>
  <c r="J750" i="2" s="1"/>
  <c r="F749" i="2"/>
  <c r="J749" i="2" s="1"/>
  <c r="F748" i="2"/>
  <c r="J748" i="2" s="1"/>
  <c r="F747" i="2"/>
  <c r="J747" i="2" s="1"/>
  <c r="F746" i="2"/>
  <c r="J746" i="2" s="1"/>
  <c r="F745" i="2"/>
  <c r="J745" i="2" s="1"/>
  <c r="F744" i="2"/>
  <c r="J744" i="2" s="1"/>
  <c r="F743" i="2"/>
  <c r="J743" i="2" s="1"/>
  <c r="F742" i="2"/>
  <c r="J742" i="2" s="1"/>
  <c r="F741" i="2"/>
  <c r="J741" i="2" s="1"/>
  <c r="F740" i="2"/>
  <c r="J740" i="2" s="1"/>
  <c r="F739" i="2"/>
  <c r="J739" i="2" s="1"/>
  <c r="F738" i="2"/>
  <c r="J738" i="2" s="1"/>
  <c r="F737" i="2"/>
  <c r="J737" i="2" s="1"/>
  <c r="F736" i="2"/>
  <c r="J736" i="2" s="1"/>
  <c r="F735" i="2"/>
  <c r="J735" i="2" s="1"/>
  <c r="F734" i="2"/>
  <c r="J734" i="2" s="1"/>
  <c r="F733" i="2"/>
  <c r="J733" i="2" s="1"/>
  <c r="F732" i="2"/>
  <c r="J732" i="2" s="1"/>
  <c r="F731" i="2"/>
  <c r="J731" i="2" s="1"/>
  <c r="F730" i="2"/>
  <c r="J730" i="2" s="1"/>
  <c r="F729" i="2"/>
  <c r="J729" i="2" s="1"/>
  <c r="F728" i="2"/>
  <c r="J728" i="2" s="1"/>
  <c r="F727" i="2"/>
  <c r="J727" i="2" s="1"/>
  <c r="F726" i="2"/>
  <c r="J726" i="2" s="1"/>
  <c r="F725" i="2"/>
  <c r="J725" i="2" s="1"/>
  <c r="F724" i="2"/>
  <c r="J724" i="2" s="1"/>
  <c r="F723" i="2"/>
  <c r="J723" i="2" s="1"/>
  <c r="F722" i="2"/>
  <c r="J722" i="2" s="1"/>
  <c r="F721" i="2"/>
  <c r="J721" i="2" s="1"/>
  <c r="F720" i="2"/>
  <c r="J720" i="2" s="1"/>
  <c r="F719" i="2"/>
  <c r="J719" i="2" s="1"/>
  <c r="F718" i="2"/>
  <c r="J718" i="2" s="1"/>
  <c r="F717" i="2"/>
  <c r="J717" i="2" s="1"/>
  <c r="F716" i="2"/>
  <c r="J716" i="2" s="1"/>
  <c r="F715" i="2"/>
  <c r="J715" i="2" s="1"/>
  <c r="F714" i="2"/>
  <c r="J714" i="2" s="1"/>
  <c r="F713" i="2"/>
  <c r="J713" i="2" s="1"/>
  <c r="F712" i="2"/>
  <c r="J712" i="2" s="1"/>
  <c r="F711" i="2"/>
  <c r="F710" i="2"/>
  <c r="J710" i="2" s="1"/>
  <c r="F709" i="2"/>
  <c r="J709" i="2" s="1"/>
  <c r="F708" i="2"/>
  <c r="F707" i="2"/>
  <c r="F706" i="2"/>
  <c r="J706" i="2" s="1"/>
  <c r="F705" i="2"/>
  <c r="F704" i="2"/>
  <c r="J704" i="2" s="1"/>
  <c r="F703" i="2"/>
  <c r="J703" i="2" s="1"/>
  <c r="F702" i="2"/>
  <c r="F701" i="2"/>
  <c r="J701" i="2" s="1"/>
  <c r="F700" i="2"/>
  <c r="F699" i="2"/>
  <c r="J699" i="2" s="1"/>
  <c r="F698" i="2"/>
  <c r="J698" i="2" s="1"/>
  <c r="F697" i="2"/>
  <c r="J697" i="2" s="1"/>
  <c r="F696" i="2"/>
  <c r="J696" i="2" s="1"/>
  <c r="F695" i="2"/>
  <c r="F694" i="2"/>
  <c r="J694" i="2" s="1"/>
  <c r="F693" i="2"/>
  <c r="J693" i="2" s="1"/>
  <c r="F692" i="2"/>
  <c r="J692" i="2" s="1"/>
  <c r="F691" i="2"/>
  <c r="J691" i="2" s="1"/>
  <c r="F690" i="2"/>
  <c r="J690" i="2" s="1"/>
  <c r="F689" i="2"/>
  <c r="F688" i="2"/>
  <c r="J688" i="2" s="1"/>
  <c r="F687" i="2"/>
  <c r="J687" i="2" s="1"/>
  <c r="F686" i="2"/>
  <c r="J686" i="2" s="1"/>
  <c r="F685" i="2"/>
  <c r="F684" i="2"/>
  <c r="J684" i="2" s="1"/>
  <c r="F683" i="2"/>
  <c r="J683" i="2" s="1"/>
  <c r="F682" i="2"/>
  <c r="F681" i="2"/>
  <c r="F680" i="2"/>
  <c r="J680" i="2" s="1"/>
  <c r="F679" i="2"/>
  <c r="F678" i="2"/>
  <c r="F677" i="2"/>
  <c r="J677" i="2" s="1"/>
  <c r="F676" i="2"/>
  <c r="J676" i="2" s="1"/>
  <c r="F675" i="2"/>
  <c r="F674" i="2"/>
  <c r="J674" i="2" s="1"/>
  <c r="F673" i="2"/>
  <c r="J673" i="2" s="1"/>
  <c r="F672" i="2"/>
  <c r="J672" i="2" s="1"/>
  <c r="F671" i="2"/>
  <c r="J671" i="2" s="1"/>
  <c r="F670" i="2"/>
  <c r="J670" i="2" s="1"/>
  <c r="F669" i="2"/>
  <c r="J669" i="2" s="1"/>
  <c r="F668" i="2"/>
  <c r="J668" i="2" s="1"/>
  <c r="F667" i="2"/>
  <c r="J667" i="2" s="1"/>
  <c r="F666" i="2"/>
  <c r="J666" i="2" s="1"/>
  <c r="F665" i="2"/>
  <c r="J665" i="2" s="1"/>
  <c r="F664" i="2"/>
  <c r="J664" i="2" s="1"/>
  <c r="F663" i="2"/>
  <c r="F662" i="2"/>
  <c r="F661" i="2"/>
  <c r="F660" i="2"/>
  <c r="J660" i="2" s="1"/>
  <c r="F659" i="2"/>
  <c r="J659" i="2" s="1"/>
  <c r="F658" i="2"/>
  <c r="F657" i="2"/>
  <c r="J657" i="2" s="1"/>
  <c r="F656" i="2"/>
  <c r="J656" i="2" s="1"/>
  <c r="F655" i="2"/>
  <c r="J655" i="2" s="1"/>
  <c r="F654" i="2"/>
  <c r="J654" i="2" s="1"/>
  <c r="F653" i="2"/>
  <c r="J653" i="2" s="1"/>
  <c r="F652" i="2"/>
  <c r="J652" i="2" s="1"/>
  <c r="F651" i="2"/>
  <c r="F650" i="2"/>
  <c r="F649" i="2"/>
  <c r="F648" i="2"/>
  <c r="F647" i="2"/>
  <c r="J647" i="2" s="1"/>
  <c r="F646" i="2"/>
  <c r="F645" i="2"/>
  <c r="J645" i="2" s="1"/>
  <c r="F644" i="2"/>
  <c r="J644" i="2" s="1"/>
  <c r="F643" i="2"/>
  <c r="J643" i="2" s="1"/>
  <c r="F642" i="2"/>
  <c r="F641" i="2"/>
  <c r="J641" i="2" s="1"/>
  <c r="F640" i="2"/>
  <c r="F639" i="2"/>
  <c r="J639" i="2" s="1"/>
  <c r="F638" i="2"/>
  <c r="J638" i="2" s="1"/>
  <c r="F637" i="2"/>
  <c r="F636" i="2"/>
  <c r="J636" i="2" s="1"/>
  <c r="F635" i="2"/>
  <c r="J635" i="2" s="1"/>
  <c r="F634" i="2"/>
  <c r="J634" i="2" s="1"/>
  <c r="F633" i="2"/>
  <c r="J633" i="2" s="1"/>
  <c r="F632" i="2"/>
  <c r="J632" i="2" s="1"/>
  <c r="F631" i="2"/>
  <c r="J631" i="2" s="1"/>
  <c r="F630" i="2"/>
  <c r="J630" i="2" s="1"/>
  <c r="F629" i="2"/>
  <c r="F628" i="2"/>
  <c r="J628" i="2" s="1"/>
  <c r="F627" i="2"/>
  <c r="J627" i="2" s="1"/>
  <c r="F626" i="2"/>
  <c r="J626" i="2" s="1"/>
  <c r="F625" i="2"/>
  <c r="J625" i="2" s="1"/>
  <c r="F624" i="2"/>
  <c r="J624" i="2" s="1"/>
  <c r="F623" i="2"/>
  <c r="J623" i="2" s="1"/>
  <c r="F622" i="2"/>
  <c r="J622" i="2" s="1"/>
  <c r="F621" i="2"/>
  <c r="J621" i="2" s="1"/>
  <c r="F620" i="2"/>
  <c r="J620" i="2" s="1"/>
  <c r="F619" i="2"/>
  <c r="J619" i="2" s="1"/>
  <c r="F618" i="2"/>
  <c r="J618" i="2" s="1"/>
  <c r="F617" i="2"/>
  <c r="F616" i="2"/>
  <c r="J616" i="2" s="1"/>
  <c r="F615" i="2"/>
  <c r="J615" i="2" s="1"/>
  <c r="F614" i="2"/>
  <c r="F613" i="2"/>
  <c r="J613" i="2" s="1"/>
  <c r="F612" i="2"/>
  <c r="J612" i="2" s="1"/>
  <c r="F611" i="2"/>
  <c r="F610" i="2"/>
  <c r="J610" i="2" s="1"/>
  <c r="F609" i="2"/>
  <c r="J609" i="2" s="1"/>
  <c r="F608" i="2"/>
  <c r="F607" i="2"/>
  <c r="F606" i="2"/>
  <c r="F605" i="2"/>
  <c r="F604" i="2"/>
  <c r="J604" i="2" s="1"/>
  <c r="F603" i="2"/>
  <c r="J603" i="2" s="1"/>
  <c r="F602" i="2"/>
  <c r="F601" i="2"/>
  <c r="F600" i="2"/>
  <c r="J600" i="2" s="1"/>
  <c r="F599" i="2"/>
  <c r="F598" i="2"/>
  <c r="J598" i="2" s="1"/>
  <c r="F597" i="2"/>
  <c r="F596" i="2"/>
  <c r="J596" i="2" s="1"/>
  <c r="F595" i="2"/>
  <c r="F594" i="2"/>
  <c r="F593" i="2"/>
  <c r="J593" i="2" s="1"/>
  <c r="F592" i="2"/>
  <c r="F591" i="2"/>
  <c r="J591" i="2" s="1"/>
  <c r="F590" i="2"/>
  <c r="J590" i="2" s="1"/>
  <c r="F589" i="2"/>
  <c r="F588" i="2"/>
  <c r="J588" i="2" s="1"/>
  <c r="F587" i="2"/>
  <c r="J587" i="2" s="1"/>
  <c r="F586" i="2"/>
  <c r="J586" i="2" s="1"/>
  <c r="F585" i="2"/>
  <c r="J585" i="2" s="1"/>
  <c r="F584" i="2"/>
  <c r="F583" i="2"/>
  <c r="J583" i="2" s="1"/>
  <c r="F582" i="2"/>
  <c r="F581" i="2"/>
  <c r="J581" i="2" s="1"/>
  <c r="F580" i="2"/>
  <c r="J580" i="2" s="1"/>
  <c r="F579" i="2"/>
  <c r="F578" i="2"/>
  <c r="J578" i="2" s="1"/>
  <c r="F577" i="2"/>
  <c r="J577" i="2" s="1"/>
  <c r="F576" i="2"/>
  <c r="J576" i="2" s="1"/>
  <c r="F575" i="2"/>
  <c r="J575" i="2" s="1"/>
  <c r="F574" i="2"/>
  <c r="J574" i="2" s="1"/>
  <c r="F573" i="2"/>
  <c r="J573" i="2" s="1"/>
  <c r="F572" i="2"/>
  <c r="J572" i="2" s="1"/>
  <c r="F571" i="2"/>
  <c r="J571" i="2" s="1"/>
  <c r="F570" i="2"/>
  <c r="J570" i="2" s="1"/>
  <c r="F569" i="2"/>
  <c r="J569" i="2" s="1"/>
  <c r="F568" i="2"/>
  <c r="J568" i="2" s="1"/>
  <c r="F567" i="2"/>
  <c r="J567" i="2" s="1"/>
  <c r="F566" i="2"/>
  <c r="J566" i="2" s="1"/>
  <c r="F565" i="2"/>
  <c r="J565" i="2" s="1"/>
  <c r="F564" i="2"/>
  <c r="J564" i="2" s="1"/>
  <c r="F563" i="2"/>
  <c r="J563" i="2" s="1"/>
  <c r="F562" i="2"/>
  <c r="J562" i="2" s="1"/>
  <c r="F561" i="2"/>
  <c r="J561" i="2" s="1"/>
  <c r="F560" i="2"/>
  <c r="J560" i="2" s="1"/>
  <c r="F559" i="2"/>
  <c r="F558" i="2"/>
  <c r="J558" i="2" s="1"/>
  <c r="F557" i="2"/>
  <c r="J557" i="2" s="1"/>
  <c r="F556" i="2"/>
  <c r="F555" i="2"/>
  <c r="J555" i="2" s="1"/>
  <c r="F554" i="2"/>
  <c r="J554" i="2" s="1"/>
  <c r="F553" i="2"/>
  <c r="J553" i="2" s="1"/>
  <c r="F552" i="2"/>
  <c r="J552" i="2" s="1"/>
  <c r="F551" i="2"/>
  <c r="J551" i="2" s="1"/>
  <c r="F550" i="2"/>
  <c r="F549" i="2"/>
  <c r="J549" i="2" s="1"/>
  <c r="F548" i="2"/>
  <c r="J548" i="2" s="1"/>
  <c r="F547" i="2"/>
  <c r="J547" i="2" s="1"/>
  <c r="F546" i="2"/>
  <c r="J546" i="2" s="1"/>
  <c r="F545" i="2"/>
  <c r="J545" i="2" s="1"/>
  <c r="F544" i="2"/>
  <c r="J544" i="2" s="1"/>
  <c r="F543" i="2"/>
  <c r="J543" i="2" s="1"/>
  <c r="F542" i="2"/>
  <c r="J542" i="2" s="1"/>
  <c r="F541" i="2"/>
  <c r="J541" i="2" s="1"/>
  <c r="F540" i="2"/>
  <c r="F539" i="2"/>
  <c r="J539" i="2" s="1"/>
  <c r="F538" i="2"/>
  <c r="J538" i="2" s="1"/>
  <c r="F537" i="2"/>
  <c r="J537" i="2" s="1"/>
  <c r="F536" i="2"/>
  <c r="J536" i="2" s="1"/>
  <c r="F535" i="2"/>
  <c r="F534" i="2"/>
  <c r="J534" i="2" s="1"/>
  <c r="F533" i="2"/>
  <c r="J533" i="2" s="1"/>
  <c r="F532" i="2"/>
  <c r="J532" i="2" s="1"/>
  <c r="F531" i="2"/>
  <c r="F530" i="2"/>
  <c r="J530" i="2" s="1"/>
  <c r="F529" i="2"/>
  <c r="J529" i="2" s="1"/>
  <c r="F528" i="2"/>
  <c r="J528" i="2" s="1"/>
  <c r="F527" i="2"/>
  <c r="F526" i="2"/>
  <c r="F525" i="2"/>
  <c r="J525" i="2" s="1"/>
  <c r="F524" i="2"/>
  <c r="J524" i="2" s="1"/>
  <c r="F523" i="2"/>
  <c r="J523" i="2" s="1"/>
  <c r="F522" i="2"/>
  <c r="J522" i="2" s="1"/>
  <c r="F521" i="2"/>
  <c r="J521" i="2" s="1"/>
  <c r="F520" i="2"/>
  <c r="J520" i="2" s="1"/>
  <c r="F519" i="2"/>
  <c r="J519" i="2" s="1"/>
  <c r="F518" i="2"/>
  <c r="J518" i="2" s="1"/>
  <c r="F517" i="2"/>
  <c r="J517" i="2" s="1"/>
  <c r="F516" i="2"/>
  <c r="J516" i="2" s="1"/>
  <c r="F515" i="2"/>
  <c r="J515" i="2" s="1"/>
  <c r="F514" i="2"/>
  <c r="J514" i="2" s="1"/>
  <c r="F513" i="2"/>
  <c r="J513" i="2" s="1"/>
  <c r="F512" i="2"/>
  <c r="J512" i="2" s="1"/>
  <c r="F511" i="2"/>
  <c r="J511" i="2" s="1"/>
  <c r="F510" i="2"/>
  <c r="J510" i="2" s="1"/>
  <c r="F509" i="2"/>
  <c r="J509" i="2" s="1"/>
  <c r="F508" i="2"/>
  <c r="F507" i="2"/>
  <c r="J507" i="2" s="1"/>
  <c r="F506" i="2"/>
  <c r="F505" i="2"/>
  <c r="J505" i="2" s="1"/>
  <c r="F504" i="2"/>
  <c r="F503" i="2"/>
  <c r="J503" i="2" s="1"/>
  <c r="F502" i="2"/>
  <c r="F501" i="2"/>
  <c r="J501" i="2" s="1"/>
  <c r="F500" i="2"/>
  <c r="J500" i="2" s="1"/>
  <c r="F499" i="2"/>
  <c r="F498" i="2"/>
  <c r="J498" i="2" s="1"/>
  <c r="F497" i="2"/>
  <c r="J497" i="2" s="1"/>
  <c r="F496" i="2"/>
  <c r="F495" i="2"/>
  <c r="J495" i="2" s="1"/>
  <c r="F494" i="2"/>
  <c r="J494" i="2" s="1"/>
  <c r="F493" i="2"/>
  <c r="J493" i="2" s="1"/>
  <c r="F492" i="2"/>
  <c r="J492" i="2" s="1"/>
  <c r="F491" i="2"/>
  <c r="J491" i="2" s="1"/>
  <c r="F490" i="2"/>
  <c r="J490" i="2" s="1"/>
  <c r="F489" i="2"/>
  <c r="J489" i="2" s="1"/>
  <c r="F488" i="2"/>
  <c r="J488" i="2" s="1"/>
  <c r="F487" i="2"/>
  <c r="J487" i="2" s="1"/>
  <c r="F486" i="2"/>
  <c r="J486" i="2" s="1"/>
  <c r="F485" i="2"/>
  <c r="J485" i="2" s="1"/>
  <c r="F484" i="2"/>
  <c r="J484" i="2" s="1"/>
  <c r="F483" i="2"/>
  <c r="J483" i="2" s="1"/>
  <c r="F482" i="2"/>
  <c r="J482" i="2" s="1"/>
  <c r="F481" i="2"/>
  <c r="J481" i="2" s="1"/>
  <c r="F480" i="2"/>
  <c r="F479" i="2"/>
  <c r="J479" i="2" s="1"/>
  <c r="F478" i="2"/>
  <c r="F477" i="2"/>
  <c r="J477" i="2" s="1"/>
  <c r="F476" i="2"/>
  <c r="F475" i="2"/>
  <c r="J475" i="2" s="1"/>
  <c r="F474" i="2"/>
  <c r="J474" i="2" s="1"/>
  <c r="F473" i="2"/>
  <c r="J473" i="2" s="1"/>
  <c r="F472" i="2"/>
  <c r="F471" i="2"/>
  <c r="J471" i="2" s="1"/>
  <c r="F470" i="2"/>
  <c r="J470" i="2" s="1"/>
  <c r="F469" i="2"/>
  <c r="J469" i="2" s="1"/>
  <c r="F468" i="2"/>
  <c r="J468" i="2" s="1"/>
  <c r="F467" i="2"/>
  <c r="J467" i="2" s="1"/>
  <c r="F466" i="2"/>
  <c r="F465" i="2"/>
  <c r="F464" i="2"/>
  <c r="J464" i="2" s="1"/>
  <c r="F463" i="2"/>
  <c r="J463" i="2" s="1"/>
  <c r="F462" i="2"/>
  <c r="F461" i="2"/>
  <c r="J461" i="2" s="1"/>
  <c r="F460" i="2"/>
  <c r="J460" i="2" s="1"/>
  <c r="F459" i="2"/>
  <c r="J459" i="2" s="1"/>
  <c r="F458" i="2"/>
  <c r="J458" i="2" s="1"/>
  <c r="F457" i="2"/>
  <c r="J457" i="2" s="1"/>
  <c r="F456" i="2"/>
  <c r="J456" i="2" s="1"/>
  <c r="F455" i="2"/>
  <c r="F454" i="2"/>
  <c r="F453" i="2"/>
  <c r="F452" i="2"/>
  <c r="F451" i="2"/>
  <c r="F450" i="2"/>
  <c r="F449" i="2"/>
  <c r="F448" i="2"/>
  <c r="J448" i="2" s="1"/>
  <c r="F447" i="2"/>
  <c r="J447" i="2" s="1"/>
  <c r="F446" i="2"/>
  <c r="J446" i="2" s="1"/>
  <c r="F445" i="2"/>
  <c r="J445" i="2" s="1"/>
  <c r="F444" i="2"/>
  <c r="F443" i="2"/>
  <c r="F442" i="2"/>
  <c r="F441" i="2"/>
  <c r="J441" i="2" s="1"/>
  <c r="F440" i="2"/>
  <c r="J440" i="2" s="1"/>
  <c r="F439" i="2"/>
  <c r="J439" i="2" s="1"/>
  <c r="F438" i="2"/>
  <c r="J438" i="2" s="1"/>
  <c r="F437" i="2"/>
  <c r="J437" i="2" s="1"/>
  <c r="F436" i="2"/>
  <c r="F435" i="2"/>
  <c r="J435" i="2" s="1"/>
  <c r="F434" i="2"/>
  <c r="F433" i="2"/>
  <c r="F432" i="2"/>
  <c r="J432" i="2" s="1"/>
  <c r="F431" i="2"/>
  <c r="J431" i="2" s="1"/>
  <c r="F430" i="2"/>
  <c r="J430" i="2" s="1"/>
  <c r="F429" i="2"/>
  <c r="J429" i="2" s="1"/>
  <c r="F428" i="2"/>
  <c r="J428" i="2" s="1"/>
  <c r="F427" i="2"/>
  <c r="J427" i="2" s="1"/>
  <c r="F426" i="2"/>
  <c r="J426" i="2" s="1"/>
  <c r="F425" i="2"/>
  <c r="F424" i="2"/>
  <c r="F423" i="2"/>
  <c r="J423" i="2" s="1"/>
  <c r="F422" i="2"/>
  <c r="F421" i="2"/>
  <c r="J421" i="2" s="1"/>
  <c r="F420" i="2"/>
  <c r="J420" i="2" s="1"/>
  <c r="F419" i="2"/>
  <c r="F418" i="2"/>
  <c r="F417" i="2"/>
  <c r="F416" i="2"/>
  <c r="J416" i="2" s="1"/>
  <c r="F415" i="2"/>
  <c r="J415" i="2" s="1"/>
  <c r="F414" i="2"/>
  <c r="J414" i="2" s="1"/>
  <c r="F413" i="2"/>
  <c r="J413" i="2" s="1"/>
  <c r="F412" i="2"/>
  <c r="J412" i="2" s="1"/>
  <c r="F411" i="2"/>
  <c r="J411" i="2" s="1"/>
  <c r="F410" i="2"/>
  <c r="J410" i="2" s="1"/>
  <c r="F409" i="2"/>
  <c r="F408" i="2"/>
  <c r="J408" i="2" s="1"/>
  <c r="F407" i="2"/>
  <c r="J407" i="2" s="1"/>
  <c r="F406" i="2"/>
  <c r="J406" i="2" s="1"/>
  <c r="F405" i="2"/>
  <c r="J405" i="2" s="1"/>
  <c r="F404" i="2"/>
  <c r="J404" i="2" s="1"/>
  <c r="F403" i="2"/>
  <c r="F402" i="2"/>
  <c r="J402" i="2" s="1"/>
  <c r="F401" i="2"/>
  <c r="J401" i="2" s="1"/>
  <c r="F400" i="2"/>
  <c r="F399" i="2"/>
  <c r="J399" i="2" s="1"/>
  <c r="F398" i="2"/>
  <c r="F397" i="2"/>
  <c r="F396" i="2"/>
  <c r="J396" i="2" s="1"/>
  <c r="F395" i="2"/>
  <c r="J395" i="2" s="1"/>
  <c r="F394" i="2"/>
  <c r="J394" i="2" s="1"/>
  <c r="F393" i="2"/>
  <c r="J393" i="2" s="1"/>
  <c r="F392" i="2"/>
  <c r="J392" i="2" s="1"/>
  <c r="F391" i="2"/>
  <c r="J391" i="2" s="1"/>
  <c r="F390" i="2"/>
  <c r="J390" i="2" s="1"/>
  <c r="F389" i="2"/>
  <c r="J389" i="2" s="1"/>
  <c r="F388" i="2"/>
  <c r="J388" i="2" s="1"/>
  <c r="F387" i="2"/>
  <c r="J387" i="2" s="1"/>
  <c r="F386" i="2"/>
  <c r="J386" i="2" s="1"/>
  <c r="F385" i="2"/>
  <c r="J385" i="2" s="1"/>
  <c r="F384" i="2"/>
  <c r="J384" i="2" s="1"/>
  <c r="F383" i="2"/>
  <c r="F382" i="2"/>
  <c r="J382" i="2" s="1"/>
  <c r="F381" i="2"/>
  <c r="J381" i="2" s="1"/>
  <c r="F380" i="2"/>
  <c r="J380" i="2" s="1"/>
  <c r="F379" i="2"/>
  <c r="J379" i="2" s="1"/>
  <c r="F378" i="2"/>
  <c r="J378" i="2" s="1"/>
  <c r="F377" i="2"/>
  <c r="J377" i="2" s="1"/>
  <c r="F376" i="2"/>
  <c r="F375" i="2"/>
  <c r="J375" i="2" s="1"/>
  <c r="F374" i="2"/>
  <c r="J374" i="2" s="1"/>
  <c r="F373" i="2"/>
  <c r="F372" i="2"/>
  <c r="J372" i="2" s="1"/>
  <c r="F371" i="2"/>
  <c r="F370" i="2"/>
  <c r="J370" i="2" s="1"/>
  <c r="F369" i="2"/>
  <c r="J369" i="2" s="1"/>
  <c r="F368" i="2"/>
  <c r="F367" i="2"/>
  <c r="J367" i="2" s="1"/>
  <c r="F366" i="2"/>
  <c r="J366" i="2" s="1"/>
  <c r="F365" i="2"/>
  <c r="J365" i="2" s="1"/>
  <c r="F364" i="2"/>
  <c r="J364" i="2" s="1"/>
  <c r="F363" i="2"/>
  <c r="J363" i="2" s="1"/>
  <c r="F362" i="2"/>
  <c r="J362" i="2" s="1"/>
  <c r="F361" i="2"/>
  <c r="J361" i="2" s="1"/>
  <c r="F360" i="2"/>
  <c r="J360" i="2" s="1"/>
  <c r="F359" i="2"/>
  <c r="J359" i="2" s="1"/>
  <c r="F358" i="2"/>
  <c r="J358" i="2" s="1"/>
  <c r="F357" i="2"/>
  <c r="J357" i="2" s="1"/>
  <c r="F356" i="2"/>
  <c r="J356" i="2" s="1"/>
  <c r="F355" i="2"/>
  <c r="J355" i="2" s="1"/>
  <c r="F354" i="2"/>
  <c r="J354" i="2" s="1"/>
  <c r="F353" i="2"/>
  <c r="J353" i="2" s="1"/>
  <c r="F352" i="2"/>
  <c r="J352" i="2" s="1"/>
  <c r="F351" i="2"/>
  <c r="J351" i="2" s="1"/>
  <c r="F350" i="2"/>
  <c r="J350" i="2" s="1"/>
  <c r="F349" i="2"/>
  <c r="J349" i="2" s="1"/>
  <c r="F348" i="2"/>
  <c r="F347" i="2"/>
  <c r="F346" i="2"/>
  <c r="F345" i="2"/>
  <c r="F344" i="2"/>
  <c r="F343" i="2"/>
  <c r="J343" i="2" s="1"/>
  <c r="F342" i="2"/>
  <c r="J342" i="2" s="1"/>
  <c r="F341" i="2"/>
  <c r="J341" i="2" s="1"/>
  <c r="F340" i="2"/>
  <c r="F339" i="2"/>
  <c r="F338" i="2"/>
  <c r="J338" i="2" s="1"/>
  <c r="F337" i="2"/>
  <c r="J337" i="2" s="1"/>
  <c r="F336" i="2"/>
  <c r="J336" i="2" s="1"/>
  <c r="F335" i="2"/>
  <c r="J335" i="2" s="1"/>
  <c r="F334" i="2"/>
  <c r="J334" i="2" s="1"/>
  <c r="F333" i="2"/>
  <c r="F332" i="2"/>
  <c r="J332" i="2" s="1"/>
  <c r="F331" i="2"/>
  <c r="J331" i="2" s="1"/>
  <c r="F330" i="2"/>
  <c r="J330" i="2" s="1"/>
  <c r="F329" i="2"/>
  <c r="J329" i="2" s="1"/>
  <c r="F328" i="2"/>
  <c r="F327" i="2"/>
  <c r="J327" i="2" s="1"/>
  <c r="F326" i="2"/>
  <c r="F325" i="2"/>
  <c r="J325" i="2" s="1"/>
  <c r="F324" i="2"/>
  <c r="J324" i="2" s="1"/>
  <c r="F323" i="2"/>
  <c r="J323" i="2" s="1"/>
  <c r="F322" i="2"/>
  <c r="F321" i="2"/>
  <c r="J321" i="2" s="1"/>
  <c r="F320" i="2"/>
  <c r="J320" i="2" s="1"/>
  <c r="F319" i="2"/>
  <c r="J319" i="2" s="1"/>
  <c r="F318" i="2"/>
  <c r="J318" i="2" s="1"/>
  <c r="F317" i="2"/>
  <c r="J317" i="2" s="1"/>
  <c r="F316" i="2"/>
  <c r="J316" i="2" s="1"/>
  <c r="F315" i="2"/>
  <c r="J315" i="2" s="1"/>
  <c r="F314" i="2"/>
  <c r="F313" i="2"/>
  <c r="J313" i="2" s="1"/>
  <c r="F312" i="2"/>
  <c r="F311" i="2"/>
  <c r="J311" i="2" s="1"/>
  <c r="F310" i="2"/>
  <c r="F309" i="2"/>
  <c r="J309" i="2" s="1"/>
  <c r="F308" i="2"/>
  <c r="J308" i="2" s="1"/>
  <c r="F307" i="2"/>
  <c r="J307" i="2" s="1"/>
  <c r="F306" i="2"/>
  <c r="J306" i="2" s="1"/>
  <c r="F305" i="2"/>
  <c r="F304" i="2"/>
  <c r="J304" i="2" s="1"/>
  <c r="F303" i="2"/>
  <c r="J303" i="2" s="1"/>
  <c r="F302" i="2"/>
  <c r="J302" i="2" s="1"/>
  <c r="F301" i="2"/>
  <c r="J301" i="2" s="1"/>
  <c r="F300" i="2"/>
  <c r="J300" i="2" s="1"/>
  <c r="F299" i="2"/>
  <c r="J299" i="2" s="1"/>
  <c r="F298" i="2"/>
  <c r="J298" i="2" s="1"/>
  <c r="F297" i="2"/>
  <c r="J297" i="2" s="1"/>
  <c r="F296" i="2"/>
  <c r="J296" i="2" s="1"/>
  <c r="F295" i="2"/>
  <c r="J295" i="2" s="1"/>
  <c r="F294" i="2"/>
  <c r="J294" i="2" s="1"/>
  <c r="F293" i="2"/>
  <c r="J293" i="2" s="1"/>
  <c r="F292" i="2"/>
  <c r="F291" i="2"/>
  <c r="J291" i="2" s="1"/>
  <c r="F290" i="2"/>
  <c r="J290" i="2" s="1"/>
  <c r="F289" i="2"/>
  <c r="J289" i="2" s="1"/>
  <c r="F288" i="2"/>
  <c r="J288" i="2" s="1"/>
  <c r="F287" i="2"/>
  <c r="F286" i="2"/>
  <c r="J286" i="2" s="1"/>
  <c r="F285" i="2"/>
  <c r="J285" i="2" s="1"/>
  <c r="F284" i="2"/>
  <c r="J284" i="2" s="1"/>
  <c r="F283" i="2"/>
  <c r="J283" i="2" s="1"/>
  <c r="F282" i="2"/>
  <c r="J282" i="2" s="1"/>
  <c r="F281" i="2"/>
  <c r="F280" i="2"/>
  <c r="J280" i="2" s="1"/>
  <c r="F279" i="2"/>
  <c r="F278" i="2"/>
  <c r="J278" i="2" s="1"/>
  <c r="F277" i="2"/>
  <c r="J277" i="2" s="1"/>
  <c r="F276" i="2"/>
  <c r="J276" i="2" s="1"/>
  <c r="F275" i="2"/>
  <c r="J275" i="2" s="1"/>
  <c r="F274" i="2"/>
  <c r="F273" i="2"/>
  <c r="F272" i="2"/>
  <c r="F271" i="2"/>
  <c r="J271" i="2" s="1"/>
  <c r="F270" i="2"/>
  <c r="J270" i="2" s="1"/>
  <c r="F269" i="2"/>
  <c r="J269" i="2" s="1"/>
  <c r="F268" i="2"/>
  <c r="J268" i="2" s="1"/>
  <c r="F267" i="2"/>
  <c r="F266" i="2"/>
  <c r="F265" i="2"/>
  <c r="J265" i="2" s="1"/>
  <c r="F264" i="2"/>
  <c r="J264" i="2" s="1"/>
  <c r="F263" i="2"/>
  <c r="J263" i="2" s="1"/>
  <c r="F262" i="2"/>
  <c r="J262" i="2" s="1"/>
  <c r="F261" i="2"/>
  <c r="J261" i="2" s="1"/>
  <c r="F260" i="2"/>
  <c r="J260" i="2" s="1"/>
  <c r="F259" i="2"/>
  <c r="J259" i="2" s="1"/>
  <c r="F258" i="2"/>
  <c r="J258" i="2" s="1"/>
  <c r="F257" i="2"/>
  <c r="F256" i="2"/>
  <c r="J256" i="2" s="1"/>
  <c r="F255" i="2"/>
  <c r="F254" i="2"/>
  <c r="J254" i="2" s="1"/>
  <c r="F253" i="2"/>
  <c r="J253" i="2" s="1"/>
  <c r="F252" i="2"/>
  <c r="J252" i="2" s="1"/>
  <c r="F251" i="2"/>
  <c r="J251" i="2" s="1"/>
  <c r="F250" i="2"/>
  <c r="J250" i="2" s="1"/>
  <c r="F249" i="2"/>
  <c r="F248" i="2"/>
  <c r="F247" i="2"/>
  <c r="J247" i="2" s="1"/>
  <c r="F246" i="2"/>
  <c r="J246" i="2" s="1"/>
  <c r="F245" i="2"/>
  <c r="J245" i="2" s="1"/>
  <c r="F244" i="2"/>
  <c r="J244" i="2" s="1"/>
  <c r="F243" i="2"/>
  <c r="J243" i="2" s="1"/>
  <c r="F242" i="2"/>
  <c r="J242" i="2" s="1"/>
  <c r="F241" i="2"/>
  <c r="F240" i="2"/>
  <c r="J240" i="2" s="1"/>
  <c r="F239" i="2"/>
  <c r="J239" i="2" s="1"/>
  <c r="F238" i="2"/>
  <c r="F237" i="2"/>
  <c r="J237" i="2" s="1"/>
  <c r="F236" i="2"/>
  <c r="J236" i="2" s="1"/>
  <c r="F235" i="2"/>
  <c r="J235" i="2" s="1"/>
  <c r="F234" i="2"/>
  <c r="J234" i="2" s="1"/>
  <c r="F233" i="2"/>
  <c r="J233" i="2" s="1"/>
  <c r="F232" i="2"/>
  <c r="J232" i="2" s="1"/>
  <c r="F231" i="2"/>
  <c r="J231" i="2" s="1"/>
  <c r="F230" i="2"/>
  <c r="J230" i="2" s="1"/>
  <c r="F229" i="2"/>
  <c r="J229" i="2" s="1"/>
  <c r="F228" i="2"/>
  <c r="J228" i="2" s="1"/>
  <c r="F227" i="2"/>
  <c r="J227" i="2" s="1"/>
  <c r="F226" i="2"/>
  <c r="J226" i="2" s="1"/>
  <c r="F225" i="2"/>
  <c r="J225" i="2" s="1"/>
  <c r="F224" i="2"/>
  <c r="F223" i="2"/>
  <c r="J223" i="2" s="1"/>
  <c r="F222" i="2"/>
  <c r="J222" i="2" s="1"/>
  <c r="F221" i="2"/>
  <c r="J221" i="2" s="1"/>
  <c r="F220" i="2"/>
  <c r="F219" i="2"/>
  <c r="J219" i="2" s="1"/>
  <c r="F218" i="2"/>
  <c r="F217" i="2"/>
  <c r="J217" i="2" s="1"/>
  <c r="F216" i="2"/>
  <c r="J216" i="2" s="1"/>
  <c r="F215" i="2"/>
  <c r="J215" i="2" s="1"/>
  <c r="F214" i="2"/>
  <c r="J214" i="2" s="1"/>
  <c r="F213" i="2"/>
  <c r="J213" i="2" s="1"/>
  <c r="F212" i="2"/>
  <c r="J212" i="2" s="1"/>
  <c r="F211" i="2"/>
  <c r="J211" i="2" s="1"/>
  <c r="F210" i="2"/>
  <c r="J210" i="2" s="1"/>
  <c r="F209" i="2"/>
  <c r="J209" i="2" s="1"/>
  <c r="F208" i="2"/>
  <c r="J208" i="2" s="1"/>
  <c r="F207" i="2"/>
  <c r="J207" i="2" s="1"/>
  <c r="F206" i="2"/>
  <c r="J206" i="2" s="1"/>
  <c r="F205" i="2"/>
  <c r="J205" i="2" s="1"/>
  <c r="F204" i="2"/>
  <c r="J204" i="2" s="1"/>
  <c r="F203" i="2"/>
  <c r="J203" i="2" s="1"/>
  <c r="F202" i="2"/>
  <c r="J202" i="2" s="1"/>
  <c r="F201" i="2"/>
  <c r="J201" i="2" s="1"/>
  <c r="F200" i="2"/>
  <c r="J200" i="2" s="1"/>
  <c r="F199" i="2"/>
  <c r="J199" i="2" s="1"/>
  <c r="F198" i="2"/>
  <c r="J198" i="2" s="1"/>
  <c r="F197" i="2"/>
  <c r="J197" i="2" s="1"/>
  <c r="F196" i="2"/>
  <c r="J196" i="2" s="1"/>
  <c r="F195" i="2"/>
  <c r="J195" i="2" s="1"/>
  <c r="F194" i="2"/>
  <c r="J194" i="2" s="1"/>
  <c r="F193" i="2"/>
  <c r="J193" i="2" s="1"/>
  <c r="F192" i="2"/>
  <c r="J192" i="2" s="1"/>
  <c r="F191" i="2"/>
  <c r="J191" i="2" s="1"/>
  <c r="F190" i="2"/>
  <c r="J190" i="2" s="1"/>
  <c r="F189" i="2"/>
  <c r="J189" i="2" s="1"/>
  <c r="F188" i="2"/>
  <c r="J188" i="2" s="1"/>
  <c r="F187" i="2"/>
  <c r="J187" i="2" s="1"/>
  <c r="F186" i="2"/>
  <c r="J186" i="2" s="1"/>
  <c r="F185" i="2"/>
  <c r="J185" i="2" s="1"/>
  <c r="F184" i="2"/>
  <c r="J184" i="2" s="1"/>
  <c r="F183" i="2"/>
  <c r="J183" i="2" s="1"/>
  <c r="F182" i="2"/>
  <c r="J182" i="2" s="1"/>
  <c r="F181" i="2"/>
  <c r="J181" i="2" s="1"/>
  <c r="F180" i="2"/>
  <c r="J180" i="2" s="1"/>
  <c r="F179" i="2"/>
  <c r="J179" i="2" s="1"/>
  <c r="F178" i="2"/>
  <c r="J178" i="2" s="1"/>
  <c r="F177" i="2"/>
  <c r="J177" i="2" s="1"/>
  <c r="F176" i="2"/>
  <c r="J176" i="2" s="1"/>
  <c r="F175" i="2"/>
  <c r="J175" i="2" s="1"/>
  <c r="F174" i="2"/>
  <c r="J174" i="2" s="1"/>
  <c r="F173" i="2"/>
  <c r="J173" i="2" s="1"/>
  <c r="F172" i="2"/>
  <c r="J172" i="2" s="1"/>
  <c r="F171" i="2"/>
  <c r="J171" i="2" s="1"/>
  <c r="F170" i="2"/>
  <c r="J170" i="2" s="1"/>
  <c r="F169" i="2"/>
  <c r="J169" i="2" s="1"/>
  <c r="F168" i="2"/>
  <c r="J168" i="2" s="1"/>
  <c r="F167" i="2"/>
  <c r="J167" i="2" s="1"/>
  <c r="F166" i="2"/>
  <c r="J166" i="2" s="1"/>
  <c r="F165" i="2"/>
  <c r="J165" i="2" s="1"/>
  <c r="F164" i="2"/>
  <c r="J164" i="2" s="1"/>
  <c r="F163" i="2"/>
  <c r="J163" i="2" s="1"/>
  <c r="F162" i="2"/>
  <c r="J162" i="2" s="1"/>
  <c r="F161" i="2"/>
  <c r="J161" i="2" s="1"/>
  <c r="F160" i="2"/>
  <c r="J160" i="2" s="1"/>
  <c r="F159" i="2"/>
  <c r="J159" i="2" s="1"/>
  <c r="F158" i="2"/>
  <c r="J158" i="2" s="1"/>
  <c r="F157" i="2"/>
  <c r="J157" i="2" s="1"/>
  <c r="F156" i="2"/>
  <c r="J156" i="2" s="1"/>
  <c r="F155" i="2"/>
  <c r="J155" i="2" s="1"/>
  <c r="F154" i="2"/>
  <c r="J154" i="2" s="1"/>
  <c r="F153" i="2"/>
  <c r="J153" i="2" s="1"/>
  <c r="F152" i="2"/>
  <c r="J152" i="2" s="1"/>
  <c r="F151" i="2"/>
  <c r="J151" i="2" s="1"/>
  <c r="F150" i="2"/>
  <c r="J150" i="2" s="1"/>
  <c r="F149" i="2"/>
  <c r="J149" i="2" s="1"/>
  <c r="F148" i="2"/>
  <c r="J148" i="2" s="1"/>
  <c r="F147" i="2"/>
  <c r="J147" i="2" s="1"/>
  <c r="F146" i="2"/>
  <c r="J146" i="2" s="1"/>
  <c r="F145" i="2"/>
  <c r="J145" i="2" s="1"/>
  <c r="F144" i="2"/>
  <c r="J144" i="2" s="1"/>
  <c r="F143" i="2"/>
  <c r="J143" i="2" s="1"/>
  <c r="F142" i="2"/>
  <c r="J142" i="2" s="1"/>
  <c r="F141" i="2"/>
  <c r="J141" i="2" s="1"/>
  <c r="F140" i="2"/>
  <c r="J140" i="2" s="1"/>
  <c r="F139" i="2"/>
  <c r="J139" i="2" s="1"/>
  <c r="F138" i="2"/>
  <c r="J138" i="2" s="1"/>
  <c r="F137" i="2"/>
  <c r="J137" i="2" s="1"/>
  <c r="F136" i="2"/>
  <c r="J136" i="2" s="1"/>
  <c r="F135" i="2"/>
  <c r="J135" i="2" s="1"/>
  <c r="F134" i="2"/>
  <c r="J134" i="2" s="1"/>
  <c r="F133" i="2"/>
  <c r="J133" i="2" s="1"/>
  <c r="F132" i="2"/>
  <c r="J132" i="2" s="1"/>
  <c r="F131" i="2"/>
  <c r="J131" i="2" s="1"/>
  <c r="F130" i="2"/>
  <c r="J130" i="2" s="1"/>
  <c r="F129" i="2"/>
  <c r="J129" i="2" s="1"/>
  <c r="F128" i="2"/>
  <c r="J128" i="2" s="1"/>
  <c r="F127" i="2"/>
  <c r="J127" i="2" s="1"/>
  <c r="F126" i="2"/>
  <c r="J126" i="2" s="1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F119" i="2"/>
  <c r="J119" i="2" s="1"/>
  <c r="F118" i="2"/>
  <c r="J118" i="2" s="1"/>
  <c r="F117" i="2"/>
  <c r="J117" i="2" s="1"/>
  <c r="F116" i="2"/>
  <c r="J116" i="2" s="1"/>
  <c r="F115" i="2"/>
  <c r="J115" i="2" s="1"/>
  <c r="F114" i="2"/>
  <c r="J114" i="2" s="1"/>
  <c r="F113" i="2"/>
  <c r="J113" i="2" s="1"/>
  <c r="F112" i="2"/>
  <c r="J112" i="2" s="1"/>
  <c r="F111" i="2"/>
  <c r="J111" i="2" s="1"/>
  <c r="F110" i="2"/>
  <c r="J110" i="2" s="1"/>
  <c r="F109" i="2"/>
  <c r="J109" i="2" s="1"/>
  <c r="F108" i="2"/>
  <c r="J108" i="2" s="1"/>
  <c r="F107" i="2"/>
  <c r="J107" i="2" s="1"/>
  <c r="F106" i="2"/>
  <c r="J106" i="2" s="1"/>
  <c r="F105" i="2"/>
  <c r="J105" i="2" s="1"/>
  <c r="F104" i="2"/>
  <c r="J104" i="2" s="1"/>
  <c r="F103" i="2"/>
  <c r="J103" i="2" s="1"/>
  <c r="F102" i="2"/>
  <c r="J102" i="2" s="1"/>
  <c r="F101" i="2"/>
  <c r="J101" i="2" s="1"/>
  <c r="F100" i="2"/>
  <c r="J100" i="2" s="1"/>
  <c r="F99" i="2"/>
  <c r="J99" i="2" s="1"/>
  <c r="F98" i="2"/>
  <c r="J98" i="2" s="1"/>
  <c r="F97" i="2"/>
  <c r="J97" i="2" s="1"/>
  <c r="F96" i="2"/>
  <c r="J96" i="2" s="1"/>
  <c r="F95" i="2"/>
  <c r="J95" i="2" s="1"/>
  <c r="F94" i="2"/>
  <c r="J94" i="2" s="1"/>
  <c r="F93" i="2"/>
  <c r="J93" i="2" s="1"/>
  <c r="F92" i="2"/>
  <c r="J92" i="2" s="1"/>
  <c r="F91" i="2"/>
  <c r="J91" i="2" s="1"/>
  <c r="F90" i="2"/>
  <c r="J90" i="2" s="1"/>
  <c r="F89" i="2"/>
  <c r="J89" i="2" s="1"/>
  <c r="F88" i="2"/>
  <c r="J88" i="2" s="1"/>
  <c r="F87" i="2"/>
  <c r="J87" i="2" s="1"/>
  <c r="F86" i="2"/>
  <c r="J86" i="2" s="1"/>
  <c r="F85" i="2"/>
  <c r="J85" i="2" s="1"/>
  <c r="F84" i="2"/>
  <c r="J84" i="2" s="1"/>
  <c r="F83" i="2"/>
  <c r="J83" i="2" s="1"/>
  <c r="F82" i="2"/>
  <c r="J82" i="2" s="1"/>
  <c r="F81" i="2"/>
  <c r="J81" i="2" s="1"/>
  <c r="F80" i="2"/>
  <c r="J80" i="2" s="1"/>
  <c r="F79" i="2"/>
  <c r="J79" i="2" s="1"/>
  <c r="F78" i="2"/>
  <c r="J78" i="2" s="1"/>
  <c r="F77" i="2"/>
  <c r="J77" i="2" s="1"/>
  <c r="F76" i="2"/>
  <c r="J76" i="2" s="1"/>
  <c r="F75" i="2"/>
  <c r="J75" i="2" s="1"/>
  <c r="F74" i="2"/>
  <c r="J74" i="2" s="1"/>
  <c r="F73" i="2"/>
  <c r="J73" i="2" s="1"/>
  <c r="F72" i="2"/>
  <c r="J72" i="2" s="1"/>
  <c r="F71" i="2"/>
  <c r="J71" i="2" s="1"/>
  <c r="F70" i="2"/>
  <c r="J70" i="2" s="1"/>
  <c r="F69" i="2"/>
  <c r="J69" i="2" s="1"/>
  <c r="F68" i="2"/>
  <c r="J68" i="2" s="1"/>
  <c r="F67" i="2"/>
  <c r="J67" i="2" s="1"/>
  <c r="F66" i="2"/>
  <c r="J66" i="2" s="1"/>
  <c r="F65" i="2"/>
  <c r="J65" i="2" s="1"/>
  <c r="F64" i="2"/>
  <c r="J64" i="2" s="1"/>
  <c r="F63" i="2"/>
  <c r="J63" i="2" s="1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F56" i="2"/>
  <c r="J56" i="2" s="1"/>
  <c r="F55" i="2"/>
  <c r="J55" i="2" s="1"/>
  <c r="F54" i="2"/>
  <c r="J54" i="2" s="1"/>
  <c r="F53" i="2"/>
  <c r="J53" i="2" s="1"/>
  <c r="F52" i="2"/>
  <c r="J52" i="2" s="1"/>
  <c r="F51" i="2"/>
  <c r="J51" i="2" s="1"/>
  <c r="F50" i="2"/>
  <c r="J50" i="2" s="1"/>
  <c r="F49" i="2"/>
  <c r="J49" i="2" s="1"/>
  <c r="F48" i="2"/>
  <c r="J48" i="2" s="1"/>
  <c r="F47" i="2"/>
  <c r="J47" i="2" s="1"/>
  <c r="F46" i="2"/>
  <c r="J46" i="2" s="1"/>
  <c r="F45" i="2"/>
  <c r="J45" i="2" s="1"/>
  <c r="F44" i="2"/>
  <c r="J44" i="2" s="1"/>
  <c r="F43" i="2"/>
  <c r="J43" i="2" s="1"/>
  <c r="F42" i="2"/>
  <c r="J42" i="2" s="1"/>
  <c r="F41" i="2"/>
  <c r="J41" i="2" s="1"/>
  <c r="F40" i="2"/>
  <c r="J40" i="2" s="1"/>
  <c r="F39" i="2"/>
  <c r="J39" i="2" s="1"/>
  <c r="F38" i="2"/>
  <c r="J38" i="2" s="1"/>
  <c r="F37" i="2"/>
  <c r="J37" i="2" s="1"/>
  <c r="F36" i="2"/>
  <c r="J36" i="2" s="1"/>
  <c r="F35" i="2"/>
  <c r="J35" i="2" s="1"/>
  <c r="F34" i="2"/>
  <c r="J34" i="2" s="1"/>
  <c r="F33" i="2"/>
  <c r="J33" i="2" s="1"/>
  <c r="F32" i="2"/>
  <c r="J32" i="2" s="1"/>
  <c r="F31" i="2"/>
  <c r="J31" i="2" s="1"/>
  <c r="F30" i="2"/>
  <c r="J30" i="2" s="1"/>
  <c r="F29" i="2"/>
  <c r="J29" i="2" s="1"/>
  <c r="F28" i="2"/>
  <c r="J28" i="2" s="1"/>
  <c r="F27" i="2"/>
  <c r="J27" i="2" s="1"/>
  <c r="F26" i="2"/>
  <c r="J26" i="2" s="1"/>
  <c r="F25" i="2"/>
  <c r="J25" i="2" s="1"/>
  <c r="F24" i="2"/>
  <c r="J24" i="2" s="1"/>
  <c r="F23" i="2"/>
  <c r="J23" i="2" s="1"/>
  <c r="F22" i="2"/>
  <c r="J22" i="2" s="1"/>
  <c r="F21" i="2"/>
  <c r="J21" i="2" s="1"/>
  <c r="F20" i="2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H218" i="2" l="1"/>
  <c r="I218" i="2"/>
  <c r="H220" i="2"/>
  <c r="J220" i="2" s="1"/>
  <c r="I220" i="2"/>
  <c r="H224" i="2"/>
  <c r="J224" i="2" s="1"/>
  <c r="I224" i="2"/>
  <c r="H238" i="2"/>
  <c r="J238" i="2" s="1"/>
  <c r="I238" i="2"/>
  <c r="H241" i="2"/>
  <c r="J241" i="2" s="1"/>
  <c r="I241" i="2"/>
  <c r="H248" i="2"/>
  <c r="J248" i="2" s="1"/>
  <c r="I248" i="2"/>
  <c r="H249" i="2"/>
  <c r="J249" i="2" s="1"/>
  <c r="I249" i="2"/>
  <c r="H255" i="2"/>
  <c r="J255" i="2" s="1"/>
  <c r="I255" i="2"/>
  <c r="H257" i="2"/>
  <c r="J257" i="2" s="1"/>
  <c r="I257" i="2"/>
  <c r="H266" i="2"/>
  <c r="J266" i="2" s="1"/>
  <c r="I266" i="2"/>
  <c r="H267" i="2"/>
  <c r="J267" i="2" s="1"/>
  <c r="I267" i="2"/>
  <c r="H272" i="2"/>
  <c r="J272" i="2" s="1"/>
  <c r="I272" i="2"/>
  <c r="H273" i="2"/>
  <c r="J273" i="2" s="1"/>
  <c r="I273" i="2"/>
  <c r="H274" i="2"/>
  <c r="J274" i="2" s="1"/>
  <c r="I274" i="2"/>
  <c r="H279" i="2"/>
  <c r="J279" i="2" s="1"/>
  <c r="I279" i="2"/>
  <c r="H281" i="2"/>
  <c r="J281" i="2" s="1"/>
  <c r="I281" i="2"/>
  <c r="H287" i="2"/>
  <c r="J287" i="2" s="1"/>
  <c r="I287" i="2"/>
  <c r="H292" i="2"/>
  <c r="J292" i="2" s="1"/>
  <c r="I292" i="2"/>
  <c r="H305" i="2"/>
  <c r="J305" i="2" s="1"/>
  <c r="I305" i="2"/>
  <c r="H310" i="2"/>
  <c r="J310" i="2" s="1"/>
  <c r="I310" i="2"/>
  <c r="H312" i="2"/>
  <c r="J312" i="2" s="1"/>
  <c r="I312" i="2"/>
  <c r="H314" i="2"/>
  <c r="J314" i="2" s="1"/>
  <c r="I314" i="2"/>
  <c r="H322" i="2"/>
  <c r="J322" i="2" s="1"/>
  <c r="I322" i="2"/>
  <c r="H326" i="2"/>
  <c r="J326" i="2" s="1"/>
  <c r="I326" i="2"/>
  <c r="H328" i="2"/>
  <c r="J328" i="2" s="1"/>
  <c r="I328" i="2"/>
  <c r="H333" i="2"/>
  <c r="J333" i="2" s="1"/>
  <c r="I333" i="2"/>
  <c r="H339" i="2"/>
  <c r="J339" i="2" s="1"/>
  <c r="I339" i="2"/>
  <c r="H340" i="2"/>
  <c r="J340" i="2" s="1"/>
  <c r="I340" i="2"/>
  <c r="H344" i="2"/>
  <c r="J344" i="2" s="1"/>
  <c r="I344" i="2"/>
  <c r="H345" i="2"/>
  <c r="J345" i="2" s="1"/>
  <c r="I345" i="2"/>
  <c r="H346" i="2"/>
  <c r="J346" i="2" s="1"/>
  <c r="I346" i="2"/>
  <c r="H347" i="2"/>
  <c r="J347" i="2" s="1"/>
  <c r="I347" i="2"/>
  <c r="H348" i="2"/>
  <c r="J348" i="2" s="1"/>
  <c r="I348" i="2"/>
  <c r="H368" i="2"/>
  <c r="J368" i="2" s="1"/>
  <c r="I368" i="2"/>
  <c r="H371" i="2"/>
  <c r="J371" i="2" s="1"/>
  <c r="I371" i="2"/>
  <c r="H373" i="2"/>
  <c r="J373" i="2" s="1"/>
  <c r="I373" i="2"/>
  <c r="H376" i="2"/>
  <c r="J376" i="2" s="1"/>
  <c r="I376" i="2"/>
  <c r="H383" i="2"/>
  <c r="J383" i="2" s="1"/>
  <c r="H397" i="2"/>
  <c r="J397" i="2" s="1"/>
  <c r="I397" i="2"/>
  <c r="H398" i="2"/>
  <c r="J398" i="2" s="1"/>
  <c r="I398" i="2"/>
  <c r="H400" i="2"/>
  <c r="J400" i="2" s="1"/>
  <c r="I400" i="2"/>
  <c r="H403" i="2"/>
  <c r="J403" i="2" s="1"/>
  <c r="I403" i="2"/>
  <c r="H409" i="2"/>
  <c r="J409" i="2" s="1"/>
  <c r="I409" i="2"/>
  <c r="J417" i="2"/>
  <c r="I417" i="2"/>
  <c r="H418" i="2"/>
  <c r="J418" i="2" s="1"/>
  <c r="I418" i="2"/>
  <c r="H419" i="2"/>
  <c r="J419" i="2" s="1"/>
  <c r="I419" i="2"/>
  <c r="H422" i="2"/>
  <c r="J422" i="2" s="1"/>
  <c r="I422" i="2"/>
  <c r="H424" i="2"/>
  <c r="J424" i="2" s="1"/>
  <c r="I424" i="2"/>
  <c r="H425" i="2"/>
  <c r="J425" i="2" s="1"/>
  <c r="I425" i="2"/>
  <c r="H433" i="2"/>
  <c r="J433" i="2" s="1"/>
  <c r="I433" i="2"/>
  <c r="H434" i="2"/>
  <c r="J434" i="2" s="1"/>
  <c r="I434" i="2"/>
  <c r="H436" i="2"/>
  <c r="J436" i="2" s="1"/>
  <c r="I436" i="2"/>
  <c r="H442" i="2"/>
  <c r="J442" i="2" s="1"/>
  <c r="I442" i="2"/>
  <c r="H443" i="2"/>
  <c r="J443" i="2" s="1"/>
  <c r="I443" i="2"/>
  <c r="H444" i="2"/>
  <c r="J444" i="2" s="1"/>
  <c r="I444" i="2"/>
  <c r="H449" i="2"/>
  <c r="J449" i="2" s="1"/>
  <c r="I449" i="2"/>
  <c r="H450" i="2"/>
  <c r="J450" i="2" s="1"/>
  <c r="I450" i="2"/>
  <c r="H451" i="2"/>
  <c r="J451" i="2" s="1"/>
  <c r="I451" i="2"/>
  <c r="H452" i="2"/>
  <c r="J452" i="2" s="1"/>
  <c r="I452" i="2"/>
  <c r="H453" i="2"/>
  <c r="J453" i="2" s="1"/>
  <c r="I453" i="2"/>
  <c r="H454" i="2"/>
  <c r="J454" i="2" s="1"/>
  <c r="I454" i="2"/>
  <c r="H455" i="2"/>
  <c r="J455" i="2" s="1"/>
  <c r="I455" i="2"/>
  <c r="H462" i="2"/>
  <c r="J462" i="2" s="1"/>
  <c r="I462" i="2"/>
  <c r="H465" i="2"/>
  <c r="J465" i="2" s="1"/>
  <c r="I465" i="2"/>
  <c r="H466" i="2"/>
  <c r="J466" i="2" s="1"/>
  <c r="I466" i="2"/>
  <c r="H472" i="2"/>
  <c r="J472" i="2" s="1"/>
  <c r="I472" i="2"/>
  <c r="H476" i="2"/>
  <c r="J476" i="2" s="1"/>
  <c r="I476" i="2"/>
  <c r="H478" i="2"/>
  <c r="J478" i="2" s="1"/>
  <c r="I478" i="2"/>
  <c r="H480" i="2"/>
  <c r="J480" i="2" s="1"/>
  <c r="I480" i="2"/>
  <c r="H496" i="2"/>
  <c r="J496" i="2" s="1"/>
  <c r="I496" i="2"/>
  <c r="H499" i="2"/>
  <c r="J499" i="2" s="1"/>
  <c r="I499" i="2"/>
  <c r="H502" i="2"/>
  <c r="J502" i="2" s="1"/>
  <c r="I502" i="2"/>
  <c r="H504" i="2"/>
  <c r="J504" i="2" s="1"/>
  <c r="I504" i="2"/>
  <c r="H506" i="2"/>
  <c r="J506" i="2" s="1"/>
  <c r="I506" i="2"/>
  <c r="H508" i="2"/>
  <c r="J508" i="2" s="1"/>
  <c r="I508" i="2"/>
  <c r="H526" i="2"/>
  <c r="J526" i="2" s="1"/>
  <c r="I526" i="2"/>
  <c r="H527" i="2"/>
  <c r="J527" i="2" s="1"/>
  <c r="I527" i="2"/>
  <c r="H531" i="2"/>
  <c r="J531" i="2" s="1"/>
  <c r="I531" i="2"/>
  <c r="H535" i="2"/>
  <c r="J535" i="2" s="1"/>
  <c r="I535" i="2"/>
  <c r="H540" i="2"/>
  <c r="J540" i="2" s="1"/>
  <c r="I540" i="2"/>
  <c r="H550" i="2"/>
  <c r="J550" i="2" s="1"/>
  <c r="I550" i="2"/>
  <c r="H556" i="2"/>
  <c r="J556" i="2" s="1"/>
  <c r="I556" i="2"/>
  <c r="H559" i="2"/>
  <c r="J559" i="2" s="1"/>
  <c r="I559" i="2"/>
  <c r="H579" i="2"/>
  <c r="J579" i="2" s="1"/>
  <c r="I579" i="2"/>
  <c r="H582" i="2"/>
  <c r="J582" i="2" s="1"/>
  <c r="I582" i="2"/>
  <c r="H584" i="2"/>
  <c r="J584" i="2" s="1"/>
  <c r="I584" i="2"/>
  <c r="H589" i="2"/>
  <c r="J589" i="2" s="1"/>
  <c r="I589" i="2"/>
  <c r="H592" i="2"/>
  <c r="J592" i="2" s="1"/>
  <c r="I592" i="2"/>
  <c r="H594" i="2"/>
  <c r="J594" i="2" s="1"/>
  <c r="I594" i="2"/>
  <c r="H595" i="2"/>
  <c r="J595" i="2" s="1"/>
  <c r="I595" i="2"/>
  <c r="H597" i="2"/>
  <c r="J597" i="2" s="1"/>
  <c r="I597" i="2"/>
  <c r="H599" i="2"/>
  <c r="J599" i="2" s="1"/>
  <c r="I599" i="2"/>
  <c r="H601" i="2"/>
  <c r="J601" i="2" s="1"/>
  <c r="I601" i="2"/>
  <c r="H602" i="2"/>
  <c r="J602" i="2" s="1"/>
  <c r="I602" i="2"/>
  <c r="H605" i="2"/>
  <c r="J605" i="2" s="1"/>
  <c r="I605" i="2"/>
  <c r="H606" i="2"/>
  <c r="J606" i="2" s="1"/>
  <c r="I606" i="2"/>
  <c r="H607" i="2"/>
  <c r="J607" i="2" s="1"/>
  <c r="I607" i="2"/>
  <c r="J608" i="2"/>
  <c r="I608" i="2"/>
  <c r="H611" i="2"/>
  <c r="J611" i="2" s="1"/>
  <c r="I611" i="2"/>
  <c r="H614" i="2"/>
  <c r="J614" i="2" s="1"/>
  <c r="I614" i="2"/>
  <c r="H617" i="2"/>
  <c r="J617" i="2" s="1"/>
  <c r="I617" i="2"/>
  <c r="H629" i="2"/>
  <c r="J629" i="2" s="1"/>
  <c r="I629" i="2"/>
  <c r="H637" i="2"/>
  <c r="J637" i="2" s="1"/>
  <c r="I637" i="2"/>
  <c r="H640" i="2"/>
  <c r="J640" i="2" s="1"/>
  <c r="I640" i="2"/>
  <c r="H642" i="2"/>
  <c r="J642" i="2" s="1"/>
  <c r="I642" i="2"/>
  <c r="H646" i="2"/>
  <c r="J646" i="2" s="1"/>
  <c r="I646" i="2"/>
  <c r="H648" i="2"/>
  <c r="J648" i="2" s="1"/>
  <c r="I648" i="2"/>
  <c r="H649" i="2"/>
  <c r="J649" i="2" s="1"/>
  <c r="I649" i="2"/>
  <c r="H650" i="2"/>
  <c r="J650" i="2" s="1"/>
  <c r="I650" i="2"/>
  <c r="H651" i="2"/>
  <c r="J651" i="2" s="1"/>
  <c r="I651" i="2"/>
  <c r="H658" i="2"/>
  <c r="J658" i="2" s="1"/>
  <c r="I658" i="2"/>
  <c r="H661" i="2"/>
  <c r="J661" i="2" s="1"/>
  <c r="I661" i="2"/>
  <c r="H662" i="2"/>
  <c r="J662" i="2" s="1"/>
  <c r="I662" i="2"/>
  <c r="H663" i="2"/>
  <c r="J663" i="2" s="1"/>
  <c r="I663" i="2"/>
  <c r="H675" i="2"/>
  <c r="J675" i="2" s="1"/>
  <c r="I675" i="2"/>
  <c r="H678" i="2"/>
  <c r="J678" i="2" s="1"/>
  <c r="I678" i="2"/>
  <c r="H679" i="2"/>
  <c r="J679" i="2" s="1"/>
  <c r="I679" i="2"/>
  <c r="H681" i="2"/>
  <c r="J681" i="2" s="1"/>
  <c r="I681" i="2"/>
  <c r="H682" i="2"/>
  <c r="J682" i="2" s="1"/>
  <c r="I682" i="2"/>
  <c r="H685" i="2"/>
  <c r="J685" i="2" s="1"/>
  <c r="I685" i="2"/>
  <c r="H689" i="2"/>
  <c r="J689" i="2" s="1"/>
  <c r="I689" i="2"/>
  <c r="H695" i="2"/>
  <c r="J695" i="2" s="1"/>
  <c r="I695" i="2"/>
  <c r="H700" i="2"/>
  <c r="J700" i="2" s="1"/>
  <c r="I700" i="2"/>
  <c r="H702" i="2"/>
  <c r="J702" i="2" s="1"/>
  <c r="I702" i="2"/>
  <c r="H705" i="2"/>
  <c r="J705" i="2" s="1"/>
  <c r="I705" i="2"/>
  <c r="H707" i="2"/>
  <c r="J707" i="2" s="1"/>
  <c r="I707" i="2"/>
  <c r="H708" i="2"/>
  <c r="J708" i="2" s="1"/>
  <c r="I708" i="2"/>
  <c r="H711" i="2"/>
  <c r="J711" i="2" s="1"/>
  <c r="I711" i="2"/>
  <c r="H777" i="2"/>
  <c r="J777" i="2" s="1"/>
  <c r="I777" i="2"/>
  <c r="H779" i="2"/>
  <c r="J779" i="2" s="1"/>
  <c r="I779" i="2"/>
  <c r="H782" i="2"/>
  <c r="J782" i="2" s="1"/>
  <c r="I782" i="2"/>
  <c r="H785" i="2"/>
  <c r="J785" i="2" s="1"/>
  <c r="I785" i="2"/>
  <c r="H787" i="2"/>
  <c r="J787" i="2" s="1"/>
  <c r="I787" i="2"/>
  <c r="H796" i="2"/>
  <c r="J796" i="2" s="1"/>
  <c r="I796" i="2"/>
  <c r="H797" i="2"/>
  <c r="J797" i="2" s="1"/>
  <c r="I797" i="2"/>
  <c r="H799" i="2"/>
  <c r="J799" i="2" s="1"/>
  <c r="I799" i="2"/>
  <c r="H801" i="2"/>
  <c r="J801" i="2" s="1"/>
  <c r="I801" i="2"/>
  <c r="H809" i="2"/>
  <c r="J809" i="2" s="1"/>
  <c r="I809" i="2"/>
  <c r="H812" i="2"/>
  <c r="J812" i="2" s="1"/>
  <c r="I812" i="2"/>
  <c r="H816" i="2"/>
  <c r="J816" i="2" s="1"/>
  <c r="I816" i="2"/>
  <c r="I831" i="2" l="1"/>
  <c r="H831" i="2"/>
  <c r="J218" i="2"/>
  <c r="J831" i="2" s="1"/>
  <c r="M8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31" i="2" l="1"/>
  <c r="I832" i="2"/>
</calcChain>
</file>

<file path=xl/sharedStrings.xml><?xml version="1.0" encoding="utf-8"?>
<sst xmlns="http://schemas.openxmlformats.org/spreadsheetml/2006/main" count="1840" uniqueCount="1667">
  <si>
    <t>Analyst View</t>
  </si>
  <si>
    <t>Working Version</t>
  </si>
  <si>
    <t>Total Object</t>
  </si>
  <si>
    <t>No Fund</t>
  </si>
  <si>
    <t>FY17</t>
  </si>
  <si>
    <t>9C Reduction</t>
  </si>
  <si>
    <t>Total Estimated Spending This Year</t>
  </si>
  <si>
    <t>FY16</t>
  </si>
  <si>
    <t>YearTotal</t>
  </si>
  <si>
    <t>GAA Final Enacted Amount</t>
  </si>
  <si>
    <t>Commonwealth of Massachusetts-H1</t>
  </si>
  <si>
    <t xml:space="preserve">               0320-0003 - Supreme Judicial Court (1CS)</t>
  </si>
  <si>
    <t xml:space="preserve">               0320-0010 - Suffolk County Supreme Judicial Court Clerks Office(1CS)</t>
  </si>
  <si>
    <t xml:space="preserve">               0321-1600 - Massachusetts Legal Assistance Corporation (1CS)</t>
  </si>
  <si>
    <t xml:space="preserve">               0321-2100 - Prisoners' Legal Services (1CS)</t>
  </si>
  <si>
    <t xml:space="preserve">               0321-2205 - Suffolk County Social Law Library (1CS)</t>
  </si>
  <si>
    <t xml:space="preserve">               0321-0001 - Commission on Judicial Conduct(1CS)</t>
  </si>
  <si>
    <t xml:space="preserve">               0321-0100 - Board of Bar Examiners(1CS)</t>
  </si>
  <si>
    <t xml:space="preserve">               0321-1500 - Committee for Public Counsel Services(1CS)</t>
  </si>
  <si>
    <t xml:space="preserve">               0321-1504 - CPCS Attorney Salaries(1CN)</t>
  </si>
  <si>
    <t xml:space="preserve">               0321-1510 - Private Counsel Compensation(1CS)</t>
  </si>
  <si>
    <t xml:space="preserve">               0321-1520 - Indigent Persons Fees and Court Costs(1CS)</t>
  </si>
  <si>
    <t xml:space="preserve">               0321-2000 - Mental Health Legal Advisors Committee (1CS)</t>
  </si>
  <si>
    <t xml:space="preserve">               0322-0100 - Appeals Court(1CS)</t>
  </si>
  <si>
    <t xml:space="preserve">               0330-0101 - Trial Court Justices' Salaries (1CS)</t>
  </si>
  <si>
    <t xml:space="preserve">               0330-0300 - Administrative Staff(1CS)</t>
  </si>
  <si>
    <t xml:space="preserve">               0330-0344 - Veterans Court Program Admin and Transportation(1CS)</t>
  </si>
  <si>
    <t xml:space="preserve">               0330-0500 - Trial Court Video Teleconferencing(1CS)</t>
  </si>
  <si>
    <t xml:space="preserve">               0330-0599 - Recidivism Reduction Pilot Program(1CS)</t>
  </si>
  <si>
    <t xml:space="preserve">               0330-0601 - Specialty Drug Courts (1CS)</t>
  </si>
  <si>
    <t xml:space="preserve">               0330-0612 - Substance Abuse Model(1CS)</t>
  </si>
  <si>
    <t xml:space="preserve">               0331-0100 - Superior Court(1CS)</t>
  </si>
  <si>
    <t xml:space="preserve">               0332-0100 - District Court(1CS)</t>
  </si>
  <si>
    <t xml:space="preserve">               0333-0002 - Probate and Family Court(1CS)</t>
  </si>
  <si>
    <t xml:space="preserve">               0334-0001 - Land Court(1CS)</t>
  </si>
  <si>
    <t xml:space="preserve">               0335-0001 - Boston Municipal Court(1CS)</t>
  </si>
  <si>
    <t xml:space="preserve">               0336-0002 - Housing Court(1CS)</t>
  </si>
  <si>
    <t xml:space="preserve">               0337-0002 - Juvenile Court(1CS)</t>
  </si>
  <si>
    <t xml:space="preserve">               0339-1001 - Commissioner of Probation(1CS)</t>
  </si>
  <si>
    <t xml:space="preserve">               0339-1003 - Office of Community Corrections(1CS)</t>
  </si>
  <si>
    <t xml:space="preserve">               0339-1005 - Divert Juveniles Young Adults from Criminal Justice(1CS)</t>
  </si>
  <si>
    <t xml:space="preserve">               0339-2100 - Jury Commissioner (1CS)</t>
  </si>
  <si>
    <t xml:space="preserve">               0340-0100 - Suffolk District Attorney (1CS)</t>
  </si>
  <si>
    <t xml:space="preserve">               0340-0198 - Suffolk District Attorney State Police Overtime (1CS)</t>
  </si>
  <si>
    <t xml:space="preserve">               0340-0200 - Northern (Middlesex) District Attorney (1CS)</t>
  </si>
  <si>
    <t xml:space="preserve">               0340-0298 - Middlesex District Attorney State Police Overtime (1CS)</t>
  </si>
  <si>
    <t xml:space="preserve">               0340-0300 - Eastern (Essex) District Attorney (1CS)</t>
  </si>
  <si>
    <t xml:space="preserve">               0340-0398 - Eastern DA State Police OT (1CS)</t>
  </si>
  <si>
    <t xml:space="preserve">               0340-0400 - Middle (Worcester) District Attorney (1CS)</t>
  </si>
  <si>
    <t xml:space="preserve">               0340-0498 - Worcester District Attorney State Police Overtime (1CS)</t>
  </si>
  <si>
    <t xml:space="preserve">               0340-0500 - Hampden District Attorney (1CS)</t>
  </si>
  <si>
    <t xml:space="preserve">               0340-0598 - Hampden District Attorney State Police Overtime (1CS)</t>
  </si>
  <si>
    <t xml:space="preserve">               0340-0600 - Northwestern District Attorney (1CS)</t>
  </si>
  <si>
    <t xml:space="preserve">               0340-0698 - Northwestern District Attorney State Police Overtime (1CS)</t>
  </si>
  <si>
    <t xml:space="preserve">               0340-0700 - Norfolk District Attorney (1CS)</t>
  </si>
  <si>
    <t xml:space="preserve">               0340-0798 - Norfolk DA State Police OT (1CS)</t>
  </si>
  <si>
    <t xml:space="preserve">               0340-0800 - Plymouth District Attorney (1CS)</t>
  </si>
  <si>
    <t xml:space="preserve">               0340-0802 - Plymouth County DA Moving Costs(1CS)</t>
  </si>
  <si>
    <t xml:space="preserve">               0340-0898 - Plymouth District Attorney State Police Overtime (1CS)</t>
  </si>
  <si>
    <t xml:space="preserve">               0340-0900 - Bristol District Attorney(1CS)</t>
  </si>
  <si>
    <t xml:space="preserve">               0340-0998 - Bristol DA State Police Overtime(1CS)</t>
  </si>
  <si>
    <t xml:space="preserve">               0340-1000 - Cape and Islands District Attorney (1CS)</t>
  </si>
  <si>
    <t xml:space="preserve">               0340-1098 - Cape and Islands DA State Police(1CS)</t>
  </si>
  <si>
    <t xml:space="preserve">               0340-1100 - Berkshire District Attorney (1CS)</t>
  </si>
  <si>
    <t xml:space="preserve">               0340-1198 - Berkshire DA State Police Overtime(1CS)</t>
  </si>
  <si>
    <t xml:space="preserve">               0340-0203 - District Attorney Heroin Pilot Program (1CS)</t>
  </si>
  <si>
    <t xml:space="preserve">               0340-2100 - District Attorneys Association (1CS)</t>
  </si>
  <si>
    <t xml:space="preserve">               0340-2117 - District Attorney Retention (1CS)</t>
  </si>
  <si>
    <t xml:space="preserve">               0340-6653 - ADA Salary(1CS)</t>
  </si>
  <si>
    <t xml:space="preserve">               0340-8908 - District Attorneys Wide Area Network (1CS)</t>
  </si>
  <si>
    <t xml:space="preserve">               8910-0102 - Hampden Sheriff's Department (1CS)</t>
  </si>
  <si>
    <t xml:space="preserve">               8910-1000 - Prison Industries Retained Revenue (1RN)</t>
  </si>
  <si>
    <t xml:space="preserve">               8910-1010 - Hampden Sheriff Regional Mental Health Stab Unit (1CS)</t>
  </si>
  <si>
    <t xml:space="preserve">               8910-1020 - Hampden Sheriff Inmate Transfers(1CN)</t>
  </si>
  <si>
    <t xml:space="preserve">               8910-1030 - Western Mass Regional Women's Correction(1CN)</t>
  </si>
  <si>
    <t xml:space="preserve">               8910-0105 - Worcester Sheriff's Department (1CS)</t>
  </si>
  <si>
    <t xml:space="preserve">               8910-0107 - Middlesex Sheriff's Department (1CS)</t>
  </si>
  <si>
    <t xml:space="preserve">               8910-1100 - Prison Industries Retained Revenue (1RN)</t>
  </si>
  <si>
    <t xml:space="preserve">               8910-1101 - Middlesex Sheriff Mental Health Stab Unit (1CS)</t>
  </si>
  <si>
    <t xml:space="preserve">               8910-0108 - Franklin Sheriff's Department (1CS)</t>
  </si>
  <si>
    <t xml:space="preserve">               8910-0110 - Hampshire Sheriff's Department (1CS)</t>
  </si>
  <si>
    <t xml:space="preserve">               8910-1112 - Hampshire Regional Lockup Retained Revenue (1RN)</t>
  </si>
  <si>
    <t xml:space="preserve">               8910-0619 - Essex Sheriff's Department (1CS)</t>
  </si>
  <si>
    <t xml:space="preserve">               8910-0145 - Berkshire Sheriff's Department (1CS)</t>
  </si>
  <si>
    <t xml:space="preserve">               8910-0445 - Dispatch Center Retained Revenue(1RN)</t>
  </si>
  <si>
    <t xml:space="preserve">               8910-0446 - Pittsfield Schools Retained Revenue(1RN)</t>
  </si>
  <si>
    <t xml:space="preserve">               8910-7110 - Massachusetts Sheriffs' Association Operations (1CN)</t>
  </si>
  <si>
    <t xml:space="preserve">               8910-8200 - Barnstable Sheriff's Department (1CS)</t>
  </si>
  <si>
    <t xml:space="preserve">               8910-8300 - Bristol Sheriff's Department(1CS)</t>
  </si>
  <si>
    <t xml:space="preserve">               8910-8400 - Dukes Sheriff's Department (1CS)</t>
  </si>
  <si>
    <t xml:space="preserve">               8910-8500 - Nantucket Sheriff's Department (1CS)</t>
  </si>
  <si>
    <t xml:space="preserve">               8910-8600 - Norfolk Sheriff's Department(1CS)</t>
  </si>
  <si>
    <t xml:space="preserve">               8910-8700 - Plymouth Sheriff's Department (1CS)</t>
  </si>
  <si>
    <t xml:space="preserve">               8910-8800 - Suffolk Sheriff's Department (1CS)</t>
  </si>
  <si>
    <t xml:space="preserve">               0411-1000 - Office of the Governor(1CN)</t>
  </si>
  <si>
    <t xml:space="preserve">               0511-0000 - Secretary of the Commonwealth Administration(1CS)</t>
  </si>
  <si>
    <t xml:space="preserve">               0511-0001 - State House Gift Shop Retained Revenue(1RS)</t>
  </si>
  <si>
    <t xml:space="preserve">               0511-0002 - Corporate Dissolution Program(1CS)</t>
  </si>
  <si>
    <t xml:space="preserve">               0511-0003 - Chargeback for Publications and Computer Library Services(1IN)</t>
  </si>
  <si>
    <t xml:space="preserve">               0511-0200 - State Archives(1CS)</t>
  </si>
  <si>
    <t xml:space="preserve">               0511-0230 - State Records Center(1CS)</t>
  </si>
  <si>
    <t xml:space="preserve">               0511-0235 - Chargeback for State Records Center Services(1IN)</t>
  </si>
  <si>
    <t xml:space="preserve">               0511-0250 - State Archives Facility (1CS)</t>
  </si>
  <si>
    <t xml:space="preserve">               0511-0260 - Commonwealth Museum (1CS)</t>
  </si>
  <si>
    <t xml:space="preserve">               0511-0270 - Census Data Technical Assistance(1CN)</t>
  </si>
  <si>
    <t xml:space="preserve">               0511-0420 - Address Confidentiality Program (1CS)</t>
  </si>
  <si>
    <t xml:space="preserve">               0517-0000 - Public Document Printing (1CS)</t>
  </si>
  <si>
    <t xml:space="preserve">               0521-0000 - Elections Division Administration(1CS)</t>
  </si>
  <si>
    <t xml:space="preserve">               0521-0001 - Central Voter Registration Computer System(1CS)</t>
  </si>
  <si>
    <t xml:space="preserve">               0521-0002 - Early Voting(1CS)</t>
  </si>
  <si>
    <t xml:space="preserve">               0521-0006 - Post-Election Audits(1CS)</t>
  </si>
  <si>
    <t xml:space="preserve">               0524-0000 - Information to Voters(1CS)</t>
  </si>
  <si>
    <t xml:space="preserve">               0526-0100 - Massachusetts Historical Commission(1CS)</t>
  </si>
  <si>
    <t xml:space="preserve">               0527-0100 - Ballot Law Commission (1CS)</t>
  </si>
  <si>
    <t xml:space="preserve">               0528-0100 - Records Conservation Board (1CS)</t>
  </si>
  <si>
    <t xml:space="preserve">               0540-0900 - Essex Registry of Deeds-Northern District (1CS)</t>
  </si>
  <si>
    <t xml:space="preserve">               0540-1000 - Essex Registry of Deeds-Southern District (1CS)</t>
  </si>
  <si>
    <t xml:space="preserve">               0540-1100 - Franklin Registry of Deeds (1CS)</t>
  </si>
  <si>
    <t xml:space="preserve">               0540-1200 - Hampden Registry of Deeds (1CS)</t>
  </si>
  <si>
    <t xml:space="preserve">               0540-1300 - Hampshire Registry of Deeds (1CS)</t>
  </si>
  <si>
    <t xml:space="preserve">               0540-1400 - Middlesex Registry of Deeds-Northern District (1CS)</t>
  </si>
  <si>
    <t xml:space="preserve">               0540-1500 - Middlesex Registry of Deeds-Southern District (1CS)</t>
  </si>
  <si>
    <t xml:space="preserve">               0540-1600 - Berkshire Registry of Deeds-Northern District (1CS)</t>
  </si>
  <si>
    <t xml:space="preserve">               0540-1700 - Berkshire Registry of Deeds-Central District (1CS)</t>
  </si>
  <si>
    <t xml:space="preserve">               0540-1800 - Berkshire Registry of Deeds-Southern District (1CS)</t>
  </si>
  <si>
    <t xml:space="preserve">               0540-1900 - Suffolk Registry of Deeds (1CS)</t>
  </si>
  <si>
    <t xml:space="preserve">               0540-2000 - Worcester Registry of Deeds-Northern District (1CS)</t>
  </si>
  <si>
    <t xml:space="preserve">               0540-2100 - Worcester Registry of Deeds-Worcester District (1CS)</t>
  </si>
  <si>
    <t xml:space="preserve">               0610-0000 - Office of the Treasurer and Receiver-General (1CS)</t>
  </si>
  <si>
    <t xml:space="preserve">               0610-0010 - Economic Empowerment (1CS)</t>
  </si>
  <si>
    <t xml:space="preserve">               0610-0050 - Alcoholic Beverages Control Commission (1CS)</t>
  </si>
  <si>
    <t xml:space="preserve">               0610-0051 - Alcohol Beverages Control Commission Grant (1RN)</t>
  </si>
  <si>
    <t xml:space="preserve">               0610-0060 - ABCC Investigation and Enforcement(1CS)</t>
  </si>
  <si>
    <t xml:space="preserve">               0610-2000 - Welcome Home Bill Bonus Payments (1CS)</t>
  </si>
  <si>
    <t xml:space="preserve">               0611-1000 - Bonus Payments to War Veterans (1CS)</t>
  </si>
  <si>
    <t xml:space="preserve">               0612-0001 - State Retirement Board ERIP Cost(1CN)</t>
  </si>
  <si>
    <t xml:space="preserve">               0612-0105 - Public Safety Employees Line of Duty Death Benefits(1CS)</t>
  </si>
  <si>
    <t xml:space="preserve">               0699-0005 - Revenue Anticipation Notes Premium Debt Service (1RN)</t>
  </si>
  <si>
    <t xml:space="preserve">               0699-0014 - CTF Special Obligations Program Debt (1CS)</t>
  </si>
  <si>
    <t xml:space="preserve">               0699-0015 - Consolidated Long-Term Debt Service (1CS)</t>
  </si>
  <si>
    <t xml:space="preserve">               0699-0018 - Agency Debt Service Programs(1IS)</t>
  </si>
  <si>
    <t xml:space="preserve">               0699-2005 - Central Artery Tunnel Debt Service (1CS)</t>
  </si>
  <si>
    <t xml:space="preserve">               0699-9100 - Short Term Debt Service and Costs of Issuance(1CS)</t>
  </si>
  <si>
    <t xml:space="preserve">               0950-0080 - Commission on the Status of Asian Americans(1CS)</t>
  </si>
  <si>
    <t xml:space="preserve">               1599-0093 - Clean Water Trust Contract Assistance(1CS)</t>
  </si>
  <si>
    <t xml:space="preserve">               0640-0000 - State Lottery Commission (1CS)</t>
  </si>
  <si>
    <t xml:space="preserve">               0640-0005 - State Lottery Commission - Monitor Games (1CS)</t>
  </si>
  <si>
    <t xml:space="preserve">               0640-0010 - State Lottery Commission - Advertising (1CS)</t>
  </si>
  <si>
    <t xml:space="preserve">               0640-0096 - State Lottery Commission - Health and Welfare Benefits (1CS)</t>
  </si>
  <si>
    <t xml:space="preserve">               0640-0300 - Massachusetts Cultural Council (1CS)</t>
  </si>
  <si>
    <t xml:space="preserve">               0710-0000 - Office of the State Auditor Administration (1CS)</t>
  </si>
  <si>
    <t xml:space="preserve">               0710-0100 - Division of Local Mandates (1CS)</t>
  </si>
  <si>
    <t xml:space="preserve">               0710-0200 - Bureau of Special Investigations (1CS)</t>
  </si>
  <si>
    <t xml:space="preserve">               0710-0220 - Health Care Cost Containment Comprehensive Investigation(1CN)</t>
  </si>
  <si>
    <t xml:space="preserve">               0710-0225 - Medicaid Audit Unit (1CN)</t>
  </si>
  <si>
    <t xml:space="preserve">               0710-0300 - Enhanced Bureau of Special Investigation(1CS)</t>
  </si>
  <si>
    <t xml:space="preserve">               0810-0000 - Office of the Attorney General Administration (1CS)</t>
  </si>
  <si>
    <t xml:space="preserve">               0810-0004 - Compensation to Victims of Violent Crimes (1CS)</t>
  </si>
  <si>
    <t xml:space="preserve">               0810-0013 - False Claims Recovery Retained Revenue(1RN)</t>
  </si>
  <si>
    <t xml:space="preserve">               0810-0014 - Public Utilities Proceedings Unit (1CS)</t>
  </si>
  <si>
    <t xml:space="preserve">               0810-0021 - Medicaid Fraud Control Unit (1CS)</t>
  </si>
  <si>
    <t xml:space="preserve">               0810-0045 - Wage Enforcement Program (1CS)</t>
  </si>
  <si>
    <t xml:space="preserve">               0810-0061 - Litigation and Enhanced Recoveries(1CS)</t>
  </si>
  <si>
    <t xml:space="preserve">               0810-0098 - State Police Overtime for AG (1CS)</t>
  </si>
  <si>
    <t xml:space="preserve">               0810-0201 - Insurance Proceedings Unit (1CS)</t>
  </si>
  <si>
    <t xml:space="preserve">               0810-0338 - Automobile Insurance Fraud Investigation and Prosecution (1CS)</t>
  </si>
  <si>
    <t xml:space="preserve">               0810-0399 - Workers' Compensation Fraud Investigation and Prosecution (1CS)</t>
  </si>
  <si>
    <t xml:space="preserve">               0810-1204 - Gaming Enforcement Division (1CN)</t>
  </si>
  <si>
    <t xml:space="preserve">               0810-1205 - Combating Opioid Addiction(1CS)</t>
  </si>
  <si>
    <t xml:space="preserve">               0810-1206 - Civil Penalties Retained Revenue Revolving Fund(1RN)</t>
  </si>
  <si>
    <t xml:space="preserve">               0840-0100 - Victim and Witness Assistance Board (1CS)</t>
  </si>
  <si>
    <t xml:space="preserve">               0840-0101 - Domestic Violence Court Advocacy Program (1CS)</t>
  </si>
  <si>
    <t xml:space="preserve">               0900-0100 - State Ethics Commission (1CS)</t>
  </si>
  <si>
    <t xml:space="preserve">               0910-0200 - Office of the Inspector General (1CS)</t>
  </si>
  <si>
    <t xml:space="preserve">               0910-0210 - Public Purchasing and Manager Program Fees Retained Revenue(1RN)</t>
  </si>
  <si>
    <t xml:space="preserve">               0910-0220 - Bureau of Program Integrity(1CS)</t>
  </si>
  <si>
    <t xml:space="preserve">               0910-0300 - Inspector General MassDOT Office (1CS)</t>
  </si>
  <si>
    <t xml:space="preserve">               0920-0300 - Office of Campaign and Political Finance (1CS)</t>
  </si>
  <si>
    <t xml:space="preserve">               0940-0100 - Massachusetts Commission Against Discrimination (1CS)</t>
  </si>
  <si>
    <t xml:space="preserve">               0940-0101 - Fees and Federal Reimbursement Retained Revenue (1RN)</t>
  </si>
  <si>
    <t xml:space="preserve">               0940-0102 - Discrimination Prevention Program Retained Revenue (1RN)</t>
  </si>
  <si>
    <t xml:space="preserve">               0950-0000 - Commission on the Status of Women (1CN)</t>
  </si>
  <si>
    <t xml:space="preserve">               1107-2501 - Disabled Persons Protection Commission (1CS)</t>
  </si>
  <si>
    <t xml:space="preserve">               7000-9101 - Board of Library Commissioners (1CS)</t>
  </si>
  <si>
    <t xml:space="preserve">               7000-9401 - Regional Libraries Local Aid (1CS)</t>
  </si>
  <si>
    <t xml:space="preserve">               7000-9402 - Talking Book Program Worcester(1CS)</t>
  </si>
  <si>
    <t xml:space="preserve">               7000-9406 - Talking Book Program Watertown(1CS)</t>
  </si>
  <si>
    <t xml:space="preserve">               7000-9501 - Public Libraries Local Aid (1CS)</t>
  </si>
  <si>
    <t xml:space="preserve">               7000-9506 - Library Technology and Automated Resource - Sharing Networks (1CS)</t>
  </si>
  <si>
    <t xml:space="preserve">               7000-9508 - Center for the Book (1CS)</t>
  </si>
  <si>
    <t xml:space="preserve">               1590-1008 - Transfer GF to Reimburse Senior Citizens Sporting(1CN)</t>
  </si>
  <si>
    <t xml:space="preserve">               1595-0045 - Fringe Indirect Charge Inland Fish and Game Fund(1CN)</t>
  </si>
  <si>
    <t xml:space="preserve">               1595-0080 - Fringe Indirect Charge Tourism Fund(1CN)</t>
  </si>
  <si>
    <t xml:space="preserve">               1595-1003 - Transfers to General Fund from Commonwealth Transport(1CN)</t>
  </si>
  <si>
    <t xml:space="preserve">               1000-0001 - Office of the State Comptroller(1CS)</t>
  </si>
  <si>
    <t xml:space="preserve">               1000-0005 - Chargeback for Single State Audit(1IN)</t>
  </si>
  <si>
    <t xml:space="preserve">               1000-0008 - Chargeback for MMARS(1IN)</t>
  </si>
  <si>
    <t xml:space="preserve">               1103-0000 - Payments for Contingent Contracts(1RN)</t>
  </si>
  <si>
    <t xml:space="preserve">               1103-0001 - Debt Collection Payments(1RN)</t>
  </si>
  <si>
    <t xml:space="preserve">               1103-6950 - Rev Opt for over-payments (1CN)</t>
  </si>
  <si>
    <t xml:space="preserve">               1595-0010 - Transfer General Fund to State Retiree Benefits Trust Fund(1CN)</t>
  </si>
  <si>
    <t xml:space="preserve">               1595-0032 - Intragovermental Service Fund Transfer (1IN)</t>
  </si>
  <si>
    <t xml:space="preserve">               1595-0103 - Transfer Comm Trnsprt Fnd to State Retiree Benefits Trst Fnd(1CN)</t>
  </si>
  <si>
    <t xml:space="preserve">               1595-0129 - Transfer from GF to Money Follows Person RebalancingDemo GTF(1CN)</t>
  </si>
  <si>
    <t xml:space="preserve">               1595-0278 - EOY xfr Massachusetts Tourism Fund to Gaming Local Aid Fund(1CN)</t>
  </si>
  <si>
    <t xml:space="preserve">               1595-0300 - TR GF to Housing Preservation Stabilization Trust(1CN)</t>
  </si>
  <si>
    <t xml:space="preserve">               1595-6371 - EOY xfr Commonwealth Transportation Fund to General Fund(1CN)</t>
  </si>
  <si>
    <t xml:space="preserve">               1595-6372 - EOY xfr to Comm Transportation Fund to Gaming Local Aid Fund(1CN)</t>
  </si>
  <si>
    <t xml:space="preserve">               1595-6843 - Trans from GF to Performance  Accountability Transparency(1CN)</t>
  </si>
  <si>
    <t xml:space="preserve">               1595-9010 - Transfer from General Fund EoY Reversion to GF(1CN)</t>
  </si>
  <si>
    <t xml:space="preserve">               1595-9117 - Fringe Indirect Marine Recreational Fisheries Development(1CN)</t>
  </si>
  <si>
    <t xml:space="preserve">               1595-9500 - Fringe Indirect Charge  Community First Trust Fund (1CN)</t>
  </si>
  <si>
    <t xml:space="preserve">               1599-2040 - Chargeback for Prior-Year Deficiencies (1IN)</t>
  </si>
  <si>
    <t xml:space="preserve">               1599-2962 - Terminal Leave Reserve(1RN)</t>
  </si>
  <si>
    <t xml:space="preserve">               1599-3100 - Chargeback for Unemployment Compensation (1IN)</t>
  </si>
  <si>
    <t xml:space="preserve">               1599-3384 - Judgments Settlements and Legal Fees (1CN)</t>
  </si>
  <si>
    <t xml:space="preserve">               1599-6705 - Metropolitan Area Planning Council Fund(1RN)</t>
  </si>
  <si>
    <t xml:space="preserve">               1050-0140 - Payments to Cities Towns for Local Share Racing Tax Revenue (1CS)</t>
  </si>
  <si>
    <t xml:space="preserve">               4100-0060 - Center for Health Information and Analysis(1CS)</t>
  </si>
  <si>
    <t xml:space="preserve">               4100-0061 - All Payer Claims Database Retained Revenue(1RN)</t>
  </si>
  <si>
    <t xml:space="preserve">               0930-0100 - Operation of the Office of the Child Advocate(1CS)</t>
  </si>
  <si>
    <t xml:space="preserve">               1100-1100 - Office of the Secretary of Administration and Finance(1CS)</t>
  </si>
  <si>
    <t xml:space="preserve">               1100-1201 - Commonwealth Performance Accountability and Transparency(1CS)</t>
  </si>
  <si>
    <t xml:space="preserve">               1100-1700 - Administration and Finance IT Costs(1CS)</t>
  </si>
  <si>
    <t xml:space="preserve">               1100-1701 - Chargeback for Administration and Finance IT Costs(1IN)</t>
  </si>
  <si>
    <t xml:space="preserve">               1106-0064 - Caseload and Economic Forecasting Office(1CS)</t>
  </si>
  <si>
    <t xml:space="preserve">               1599-0015 - Intergovernmental Secretariat Budget Team Savings Reserve(1CS)</t>
  </si>
  <si>
    <t xml:space="preserve">               1599-0026 - Municipal Regionalization and Efficiencies Incentive Reserve (1CS)</t>
  </si>
  <si>
    <t xml:space="preserve">               1599-0042 - OCCS Provider Rate Increase (1CS)</t>
  </si>
  <si>
    <t xml:space="preserve">               1599-0044 - Special Litigation Reserve(1CN)</t>
  </si>
  <si>
    <t xml:space="preserve">               1599-0054 - Hinton Lab Response Reserve(1CS)</t>
  </si>
  <si>
    <t xml:space="preserve">               1599-0057 - Early Retirement Incentive Program Pension Contribution(1CS)</t>
  </si>
  <si>
    <t xml:space="preserve">               1599-0063 - Early Retirement Incentive Program NonPayroll Costs(1CS)</t>
  </si>
  <si>
    <t xml:space="preserve">               1599-0415 - Boston Marathon Home Modifications(1CS)</t>
  </si>
  <si>
    <t xml:space="preserve">               1599-0999 - FY16 Organization Transformation Reserve(1CN)</t>
  </si>
  <si>
    <t xml:space="preserve">               1599-1301 - Program Evaluation Reserve(1CN)</t>
  </si>
  <si>
    <t xml:space="preserve">               1599-1450 - Health Policy Commission Substance Abuse(1CN)</t>
  </si>
  <si>
    <t xml:space="preserve">               1599-1968 - Travel and Tourism Promotion(1CS)</t>
  </si>
  <si>
    <t xml:space="preserve">               1599-1970 - Massachusetts Department of Transportation Contract Assistance(1CS)</t>
  </si>
  <si>
    <t xml:space="preserve">               1599-1973 - Snow and Deficiency Account (1CS)</t>
  </si>
  <si>
    <t xml:space="preserve">               1599-1977 - Commonwealth Infrastructure Investment Assistance Reserve(1CS)</t>
  </si>
  <si>
    <t xml:space="preserve">               1599-2003 - Uniform Law Commission(1CN)</t>
  </si>
  <si>
    <t xml:space="preserve">               1599-2004 - Health Care Cost Containment Reserve(1CN)</t>
  </si>
  <si>
    <t xml:space="preserve">               1599-2012 - Health Care Cost Containment Reserve (1CN)</t>
  </si>
  <si>
    <t xml:space="preserve">               1599-2014 - Victim Reserve(1CN)</t>
  </si>
  <si>
    <t xml:space="preserve">               1599-3234 - South Essex Sewerage District Debt Service Assessment(1CS)</t>
  </si>
  <si>
    <t xml:space="preserve">               1599-4417 - E.J. Collins Jr. Center for Public Management (1CN)</t>
  </si>
  <si>
    <t xml:space="preserve">               1599-4444 - Collective Bargaining Agreement Reserve (1CN)</t>
  </si>
  <si>
    <t xml:space="preserve">               1599-4445 - Quarter Point Collective Bargaining Reserve(1CN)</t>
  </si>
  <si>
    <t xml:space="preserve">               1599-4447 - FY16 Collective Bargaining Contract Costs(1CN)</t>
  </si>
  <si>
    <t xml:space="preserve">               1599-4448 - FY17 Collective Bargaining Contract Costs(1CN)</t>
  </si>
  <si>
    <t xml:space="preserve">               1102-3199 - Office of Facilities Management(1CS)</t>
  </si>
  <si>
    <t xml:space="preserve">               1102-3205 - State Office Building Rents Retained Revenue(1RN)</t>
  </si>
  <si>
    <t xml:space="preserve">               1102-3224 - Chargeback for Saltonstall Lease and Occupancy Payments (1IN)</t>
  </si>
  <si>
    <t xml:space="preserve">               1102-3226 - Chargeback for State Buildings Operation and Maintenance (1IN)</t>
  </si>
  <si>
    <t xml:space="preserve">               1102-3232 - Contractor Certification Program Retained Revenue (1RN)</t>
  </si>
  <si>
    <t xml:space="preserve">               1599-3856 - Massachusetts IT Center Operational Expenses(1CS)</t>
  </si>
  <si>
    <t xml:space="preserve">               1102-1128 - State House Accessibility(1CS)</t>
  </si>
  <si>
    <t xml:space="preserve">               1102-3309 - Bureau of the State House(1CS)</t>
  </si>
  <si>
    <t xml:space="preserve">               1107-2400 - Massachusetts Office on Disability (1CS)</t>
  </si>
  <si>
    <t xml:space="preserve">               1108-5100 - Group Insurance Commission (1CS)</t>
  </si>
  <si>
    <t xml:space="preserve">               1108-5200 - Group Insurance Premium and Plan Costs (1CS)</t>
  </si>
  <si>
    <t xml:space="preserve">               1108-5201 - Municipal Partnership Act Implementation Retained Revenue (1RN)</t>
  </si>
  <si>
    <t xml:space="preserve">               1108-5350 - Retired Governmental Employees Group Insurance Premiums (1CS)</t>
  </si>
  <si>
    <t xml:space="preserve">               1108-5400 - Retired Municipal Teachers Group Insurance Premiums (1CS)</t>
  </si>
  <si>
    <t xml:space="preserve">               1108-5500 - Group Insurance Dental and Vision Benefits (1CS)</t>
  </si>
  <si>
    <t xml:space="preserve">               1599-6152 - State Retiree Benefits Trust Fund(1CN)</t>
  </si>
  <si>
    <t xml:space="preserve">               1110-1000 - Division of Administrative Law Appeals(1CS)</t>
  </si>
  <si>
    <t xml:space="preserve">               1120-4005 - George Fingold Library (1CS)</t>
  </si>
  <si>
    <t xml:space="preserve">               1201-0100 - Department of Revenue (1CS)</t>
  </si>
  <si>
    <t xml:space="preserve">               1201-0122 - Low Income Tax Clinics(1CS)</t>
  </si>
  <si>
    <t xml:space="preserve">               1201-0130 - Additional Auditors Retained Revenue (1RN)</t>
  </si>
  <si>
    <t xml:space="preserve">               1201-0160 - Child Support Enforcement Division (1CS)</t>
  </si>
  <si>
    <t xml:space="preserve">               1201-0164 - Child Support Enforcement Federal Reimbursed Retained Revenue (1RN)</t>
  </si>
  <si>
    <t xml:space="preserve">               1201-0911 - Expert Witnesses and Their Expenses(1CS)</t>
  </si>
  <si>
    <t xml:space="preserve">               1231-1000 - For the Rate Relief Component of the (1CS)</t>
  </si>
  <si>
    <t xml:space="preserve">               1232-0100 - Underground Storage Tank Reimbursements(1CS)</t>
  </si>
  <si>
    <t xml:space="preserve">               1232-0200 - Underground Storage Tank Administrative Review Board (1CS)</t>
  </si>
  <si>
    <t xml:space="preserve">               1233-2000 - Tax Abatements for Veterans Widows Blind Persons and Elderly(1CS)</t>
  </si>
  <si>
    <t xml:space="preserve">               1233-2350 - Unrestricted General Government Local Aid(1CS)</t>
  </si>
  <si>
    <t xml:space="preserve">               1233-2400 - Reimbursement to Cities in Lieu of Taxes on State Owned Land (1CS)</t>
  </si>
  <si>
    <t xml:space="preserve">               1233-2401 - Chapter 40S Education Payments(1CS)</t>
  </si>
  <si>
    <t xml:space="preserve">               1310-1000 - Appellate Tax Board(1CS)</t>
  </si>
  <si>
    <t xml:space="preserve">               1310-1001 - Tax Assessment Appeals Fee Retained Revenue(1RN)</t>
  </si>
  <si>
    <t xml:space="preserve">               1750-0100 - Human Resources Division (1CS)</t>
  </si>
  <si>
    <t xml:space="preserve">               1750-0101 - Chargeback for Training(1IN)</t>
  </si>
  <si>
    <t xml:space="preserve">               1750-0102 - Civil Service and Physical Abilities Exam Fee Retained Revenue (1RN)</t>
  </si>
  <si>
    <t xml:space="preserve">               1750-0105 - Chargeback for Workers' Compensation (1IN)</t>
  </si>
  <si>
    <t xml:space="preserve">               1750-0106 - Chargeback for Workers' Compensation Litigation Unit Services (1IN)</t>
  </si>
  <si>
    <t xml:space="preserve">               1750-0119 - Former County Employees Workers' Compensation(1CS)</t>
  </si>
  <si>
    <t xml:space="preserve">               1750-0300 - State Contribution to Union Dental and Vision Insurance (1CS)</t>
  </si>
  <si>
    <t xml:space="preserve">               1750-0600 - Chargeback for Human Resources Modernization (1IN)</t>
  </si>
  <si>
    <t xml:space="preserve">               1750-0601 - Chargeback for HRCMS Functionality (1IN)</t>
  </si>
  <si>
    <t xml:space="preserve">               1108-1011 - Civil Service Commission (1CS)</t>
  </si>
  <si>
    <t xml:space="preserve">               1775-0106 - Enhanced Vendor Auditing (1CS)</t>
  </si>
  <si>
    <t xml:space="preserve">               1775-0115 - Statewide Contract Fee (1RS)</t>
  </si>
  <si>
    <t xml:space="preserve">               1775-0124 - Human Services Provider Overbilling Recovery Retained Revenue(1RN)</t>
  </si>
  <si>
    <t xml:space="preserve">               1775-0200 - Supplier Diversity Office (1CS)</t>
  </si>
  <si>
    <t xml:space="preserve">               1775-0600 - Surplus Sales Retained Revenue(1RN)</t>
  </si>
  <si>
    <t xml:space="preserve">               1775-0700 - Reprographic Services Retained Revenue (1RN)</t>
  </si>
  <si>
    <t xml:space="preserve">               1775-0800 - Chargeback for Purchase Operation and Repair of State Vehicles (1IN)</t>
  </si>
  <si>
    <t xml:space="preserve">               1775-0900 - Federal Surplus Property Retained Revenue(1RN)</t>
  </si>
  <si>
    <t xml:space="preserve">               1775-1000 - Chargeback for Reprographic Services(1IN)</t>
  </si>
  <si>
    <t xml:space="preserve">               1790-0100 - MassIT Administration(1CS)</t>
  </si>
  <si>
    <t xml:space="preserve">               1790-0200 - Chargeback for Computer Resources and Services (1IN)</t>
  </si>
  <si>
    <t xml:space="preserve">               1790-0300 - Vendor Computer Service Fee Retained Revenue(1RN)</t>
  </si>
  <si>
    <t xml:space="preserve">               1790-0400 - Chargeback for Postage Supplies and Equipment(1IN)</t>
  </si>
  <si>
    <t xml:space="preserve">               1450-1200 - Health Policy Commission(1CS)</t>
  </si>
  <si>
    <t xml:space="preserve">               2000-0100 - Executive Office of Energy and Environmental Affairs Admin(1CS)</t>
  </si>
  <si>
    <t xml:space="preserve">               2000-0101 - Climate Change Adaptation and Preparedness(1CS)</t>
  </si>
  <si>
    <t xml:space="preserve">               2000-1011 - Handling Charge Retained Revenue (1RN)</t>
  </si>
  <si>
    <t xml:space="preserve">               2000-1700 - Energy and Environment IT Costs (1CS)</t>
  </si>
  <si>
    <t xml:space="preserve">               2000-1701 - Chargeback for Energy and Environment IT Costs(1IN)</t>
  </si>
  <si>
    <t xml:space="preserve">               2030-1000 - Environmental Law Enforcement (1CS)</t>
  </si>
  <si>
    <t xml:space="preserve">               2030-1004 - Environmental Law Enforcement Private Details Retained Revenue (1RN)</t>
  </si>
  <si>
    <t xml:space="preserve">               2200-0100 - Department of Environmental Protection Administration (1CS)</t>
  </si>
  <si>
    <t xml:space="preserve">               2200-0102 - Wetlands Permitting Fee Retained Revenue (1RN)</t>
  </si>
  <si>
    <t xml:space="preserve">               2200-0107 - Recycling and Solid Waste Master Plan Operations (1CS)</t>
  </si>
  <si>
    <t xml:space="preserve">               2200-0109 - Compliance and Permitting (1CS)</t>
  </si>
  <si>
    <t xml:space="preserve">               2200-0112 - Compliance and Permitting Fee Retained Revenue(1RN)</t>
  </si>
  <si>
    <t xml:space="preserve">               2200-0135 - Clean Water Planning &amp; Technical Assistance(1CS)</t>
  </si>
  <si>
    <t xml:space="preserve">               2210-0106 - Toxics Use Retained Revenue(1RN)</t>
  </si>
  <si>
    <t xml:space="preserve">               2220-2220 - Clean Air Act (1CS)</t>
  </si>
  <si>
    <t xml:space="preserve">               2220-2221 - Clean Air Act Operating Permit and Compliance Program (1CS)</t>
  </si>
  <si>
    <t xml:space="preserve">               2250-2000 - Safe Drinking Water Act (1CS)</t>
  </si>
  <si>
    <t xml:space="preserve">               2260-8870 - Hazardous Waste Cleanup Program (1CS)</t>
  </si>
  <si>
    <t xml:space="preserve">               2260-8872 - Brownfields Site Audit Program (1CS)</t>
  </si>
  <si>
    <t xml:space="preserve">               2260-8881 - Board of Registration of Hazardous Waste Site Cleanup(1CS)</t>
  </si>
  <si>
    <t xml:space="preserve">               2300-0100 - Department of Fish and Game Administration (1CS)</t>
  </si>
  <si>
    <t xml:space="preserve">               2300-0101 - Riverways Protection Restoration and Public Access Promotion (1CS)</t>
  </si>
  <si>
    <t xml:space="preserve">               2310-0200 - Division of Fisheries and Wildlife Administration (1CS)</t>
  </si>
  <si>
    <t xml:space="preserve">               2310-0300 - Natural Heritage and Endangered Species Program(1CS)</t>
  </si>
  <si>
    <t xml:space="preserve">               2310-0306 - Hunter Safety Program (1CS)</t>
  </si>
  <si>
    <t xml:space="preserve">               2310-0316 - Wildlife Habitat Purchase (1CS)</t>
  </si>
  <si>
    <t xml:space="preserve">               2310-0317 - Waterfowl Management Program (1CS)</t>
  </si>
  <si>
    <t xml:space="preserve">               2320-0100 - Fishing and Boating Access (1CS)</t>
  </si>
  <si>
    <t xml:space="preserve">               2330-0100 - Division of Marine Fisheries Administration (1CS)</t>
  </si>
  <si>
    <t xml:space="preserve">               2330-0120 - Marine Recreational Fisheries Development and Enhancement (1CS)</t>
  </si>
  <si>
    <t xml:space="preserve">               2330-0121 - Marine Recreational Fishing Fee Retained Revenue (1RN)</t>
  </si>
  <si>
    <t xml:space="preserve">               2330-0150 - Shellfish Purification Plant RR (1RN)</t>
  </si>
  <si>
    <t xml:space="preserve">               2330-0199 - Ventless Trap (1RN)</t>
  </si>
  <si>
    <t xml:space="preserve">               2330-0300 - Saltwater Sportfish Licensing (1CS)</t>
  </si>
  <si>
    <t xml:space="preserve">               2511-0100 - Department of Agricultural Resources Administration(1CS)</t>
  </si>
  <si>
    <t xml:space="preserve">               2511-0105 - Emergency Food Assistance Program (1CS)</t>
  </si>
  <si>
    <t xml:space="preserve">               2511-3002 - Integrated Pest Management Program (1CS)</t>
  </si>
  <si>
    <t xml:space="preserve">               2800-0100 - Department of Conservation and Recreation Administration (1CS)</t>
  </si>
  <si>
    <t xml:space="preserve">               2800-0101 - Watershed Management Program(1CS)</t>
  </si>
  <si>
    <t xml:space="preserve">               2800-0401 - Stormwater Management (1CS)</t>
  </si>
  <si>
    <t xml:space="preserve">               2800-0500 - Beach Preservation (1CN)</t>
  </si>
  <si>
    <t xml:space="preserve">               2800-0501 - DCR Seasonals (1CS)</t>
  </si>
  <si>
    <t xml:space="preserve">               2800-0700 - Office of Dam Safety (1CS)</t>
  </si>
  <si>
    <t xml:space="preserve">               2810-0100 - State Parks and Recreation (1CS)</t>
  </si>
  <si>
    <t xml:space="preserve">               2810-2042 - Department of Conservation and Recreation Retained Revenue(1RN)</t>
  </si>
  <si>
    <t xml:space="preserve">               2820-0101 - State House Park Rangers (1CS)</t>
  </si>
  <si>
    <t xml:space="preserve">               2820-2000 - Streetlighting (1CS)</t>
  </si>
  <si>
    <t xml:space="preserve">               2100-0012 - Department of Public Utilities Administration(1CS)</t>
  </si>
  <si>
    <t xml:space="preserve">               2100-0013 - Transportation Oversight Division (1CS)</t>
  </si>
  <si>
    <t xml:space="preserve">               2100-0014 - Energy Facilities Siting Board Retained Revenue(1RN)</t>
  </si>
  <si>
    <t xml:space="preserve">               2100-0015 - Unified Carrier Registration Retained Revenue(1RN)</t>
  </si>
  <si>
    <t xml:space="preserve">               2100-0016 - Steam Distribution Oversight(1CS)</t>
  </si>
  <si>
    <t xml:space="preserve">               2100-0017 - TNC Oversight(1CS)</t>
  </si>
  <si>
    <t xml:space="preserve">               7006-1001 - Residential Conservation Service Program (1CS)</t>
  </si>
  <si>
    <t xml:space="preserve">               7006-1003 - Department of Energy Resources Assessment (1CS)</t>
  </si>
  <si>
    <t xml:space="preserve">               1595-1067 - Delivery System Transformation Initiatives Trust Fund(1CN)</t>
  </si>
  <si>
    <t xml:space="preserve">               1595-1068 - Medical Assistance Trust Fund(1CN)</t>
  </si>
  <si>
    <t xml:space="preserve">               1595-1069 - Health Information Technology Trust Fund(1CN)</t>
  </si>
  <si>
    <t xml:space="preserve">               1599-0017 - End Family Homelessness Reserve Fund(1CS)</t>
  </si>
  <si>
    <t xml:space="preserve">               1599-0321 - Women's Preventive Health Reserve(1CS)</t>
  </si>
  <si>
    <t xml:space="preserve">               1599-1100 - DCF Staffing and Training Reserve(1CS)</t>
  </si>
  <si>
    <t xml:space="preserve">               1599-2002 - DCF Foster and Adoptive Families Reserve(1CS)</t>
  </si>
  <si>
    <t xml:space="preserve">               1599-6903 - Chapter 257 and Human Service Reserve(1CS)</t>
  </si>
  <si>
    <t xml:space="preserve">               4000-0005 - Safe and Successful Youth Initiative(1CS)</t>
  </si>
  <si>
    <t xml:space="preserve">               4000-0007 - Unaccompanied Homeless Youth Services(1CS)</t>
  </si>
  <si>
    <t xml:space="preserve">               4000-0008 - Crossroads Organization serving at-risk Youth(1CS)</t>
  </si>
  <si>
    <t xml:space="preserve">               4000-0014 - Edward M Kennedy Community Health Center(1CS)</t>
  </si>
  <si>
    <t xml:space="preserve">               4000-0050 - Personal Care Attendant Council (1CS)</t>
  </si>
  <si>
    <t xml:space="preserve">               4000-0051 - Family Resource Centers(1CS)</t>
  </si>
  <si>
    <t xml:space="preserve">               4000-0102 - Chargeback for Human Services Transportation (1IN)</t>
  </si>
  <si>
    <t xml:space="preserve">               4000-0103 - Chargeback for Human Services Administration(1IN)</t>
  </si>
  <si>
    <t xml:space="preserve">               4000-0300 - EOHHS and MassHealth Administration(1CS)</t>
  </si>
  <si>
    <t xml:space="preserve">               4000-0301 - MassHealth Auditing and Utilization Reviews (1CS)</t>
  </si>
  <si>
    <t xml:space="preserve">               4000-0320 - MassHealth Recoveries from Current and Prior Fiscal Years RR(1RS)</t>
  </si>
  <si>
    <t xml:space="preserve">               4000-0321 - EOHHS Contingency Contracts Retained Revenue(1RN)</t>
  </si>
  <si>
    <t xml:space="preserve">               4000-0328 - State Plan Amendment Support (1CS)</t>
  </si>
  <si>
    <t xml:space="preserve">               4000-0430 - MassHealth CommonHealth Plan(1CS)</t>
  </si>
  <si>
    <t xml:space="preserve">               4000-0500 - MassHealth Managed Care (1CS)</t>
  </si>
  <si>
    <t xml:space="preserve">               4000-0700 - MassHealth Fee for Service Payments(1CS)</t>
  </si>
  <si>
    <t xml:space="preserve">               4000-0875 - MassHealth Breast and Cervical Cancer Treatment (1CS)</t>
  </si>
  <si>
    <t xml:space="preserve">               4000-0880 - MassHealth Family Assistance Plan (1CS)</t>
  </si>
  <si>
    <t xml:space="preserve">               4000-0885 - Small Business Employee Premium Assistance(1CS)</t>
  </si>
  <si>
    <t xml:space="preserve">               4000-0940 - ACA Expansion Populations(1CS)</t>
  </si>
  <si>
    <t xml:space="preserve">               4000-0950 - Children's Behavioral Health Initiative(1CS)</t>
  </si>
  <si>
    <t xml:space="preserve">               4000-0990 - Children's Medical Security Plan (1CS)</t>
  </si>
  <si>
    <t xml:space="preserve">               4000-1400 - MassHealth HIV Plan (1CS)</t>
  </si>
  <si>
    <t xml:space="preserve">               4000-1420 - Medicare Part D Phased Down Contribution (1CS)</t>
  </si>
  <si>
    <t xml:space="preserve">               4000-1425 - Hutchinson Settlement(1CS)</t>
  </si>
  <si>
    <t xml:space="preserve">               4000-1602 - MassHealth Operations(1CS)</t>
  </si>
  <si>
    <t xml:space="preserve">               4000-1604 - Health Care System Reform(1CS)</t>
  </si>
  <si>
    <t xml:space="preserve">               4000-1700 - Health and Human Services IT Costs (1CS)</t>
  </si>
  <si>
    <t xml:space="preserve">               4000-1701 - Chargeback for Health and Human Services IT (1IN)</t>
  </si>
  <si>
    <t xml:space="preserve">               4000-0600 - MassHealth Senior Care(1CS)</t>
  </si>
  <si>
    <t xml:space="preserve">               4000-0640 - MassHealth Nursing Home Supplemental Rates(1CS)</t>
  </si>
  <si>
    <t xml:space="preserve">               9110-0100 - Department of Elder Affairs Administration (1CS)</t>
  </si>
  <si>
    <t xml:space="preserve">               9110-1455 - Prescription Advantage (1CS)</t>
  </si>
  <si>
    <t xml:space="preserve">               9110-1500 - Elder Enhanced Home Care Services Program(1CS)</t>
  </si>
  <si>
    <t xml:space="preserve">               9110-1604 - Supportive Senior Housing Program (1CS)</t>
  </si>
  <si>
    <t xml:space="preserve">               9110-1630 - Elder Home Care Purchased Services(1CS)</t>
  </si>
  <si>
    <t xml:space="preserve">               9110-1633 - Elder Home Care Case Management and Administration (1CS)</t>
  </si>
  <si>
    <t xml:space="preserve">               9110-1636 - Elder Protective Services (1CS)</t>
  </si>
  <si>
    <t xml:space="preserve">               9110-1660 - Elder Congregate Housing Program (1CS)</t>
  </si>
  <si>
    <t xml:space="preserve">               9110-1700 - Elder Homeless Placement (1CS)</t>
  </si>
  <si>
    <t xml:space="preserve">               9110-1900 - Elder Nutrition Program (1CS)</t>
  </si>
  <si>
    <t xml:space="preserve">               9110-9002 - Grants to Councils on Aging (1CS)</t>
  </si>
  <si>
    <t xml:space="preserve">               0950-0050 - GLBT Commission(1CS)</t>
  </si>
  <si>
    <t xml:space="preserve">               1595-4510 - Substance Abuse Services Fund(1CN)</t>
  </si>
  <si>
    <t xml:space="preserve">               4510-0020 - Food Protection Program Retained Revenue(1RN)</t>
  </si>
  <si>
    <t xml:space="preserve">               4510-0025 - SEAL Dental Program Retained Revenue (1RN)</t>
  </si>
  <si>
    <t xml:space="preserve">               4510-0040 - Pharmaceutical and Medical Device Marketing Regulation RR(1RN)</t>
  </si>
  <si>
    <t xml:space="preserve">               4510-0100 - Public Health Critical Operations and Essential Services (1CS)</t>
  </si>
  <si>
    <t xml:space="preserve">               4510-0108 - Chargeback for State Office Pharmacy Services (1IN)</t>
  </si>
  <si>
    <t xml:space="preserve">               4510-0110 - Community Health Center Services (1CS)</t>
  </si>
  <si>
    <t xml:space="preserve">               4510-0112 - Postpartum Depression Pilot Program(1CS)</t>
  </si>
  <si>
    <t xml:space="preserve">               4510-0600 - Environmental Health Assessment and Compliance (1CS)</t>
  </si>
  <si>
    <t xml:space="preserve">               4510-0615 - Nuclear Power Reactor Monitoring Fee Retained Revenue (1RN)</t>
  </si>
  <si>
    <t xml:space="preserve">               4510-0616 - Prescription Drug Registration and Monitoring Fee RR(1RN)</t>
  </si>
  <si>
    <t xml:space="preserve">               4510-0710 - Division of Health Care Quality and Improvement (1CS)</t>
  </si>
  <si>
    <t xml:space="preserve">               4510-0712 - Division of Health Care Quality Health Facility Licensing Fee (1RN)</t>
  </si>
  <si>
    <t xml:space="preserve">               4510-0716 - Academic Detailing Program (1CS)</t>
  </si>
  <si>
    <t xml:space="preserve">               4510-0721 - Board of Registration in Nursing (1CS)</t>
  </si>
  <si>
    <t xml:space="preserve">               4510-0722 - Board of Registration in Pharmacy (1CS)</t>
  </si>
  <si>
    <t xml:space="preserve">               4510-0723 - Board of Registration in Medicine and Acupuncture (1CS)</t>
  </si>
  <si>
    <t xml:space="preserve">               4510-0724 - Board of Registration in Medicine RR(1RN)</t>
  </si>
  <si>
    <t xml:space="preserve">               4510-0725 - Health Boards of Registration (1CS)</t>
  </si>
  <si>
    <t xml:space="preserve">               4510-0790 - Regional Emergency Medical Services (1CS)</t>
  </si>
  <si>
    <t xml:space="preserve">               4510-0810 - Sexual Assault Nurse Examiner (SANE) and PediatricSANE Program(1CS)</t>
  </si>
  <si>
    <t xml:space="preserve">               4510-3008 - ALS Registry(1CS)</t>
  </si>
  <si>
    <t xml:space="preserve">               4510-3010 - Down Syndrome Clinic (1CS)</t>
  </si>
  <si>
    <t xml:space="preserve">               4512-0103 - HIV/AIDS Prevention Treatment and Services (1CS)</t>
  </si>
  <si>
    <t xml:space="preserve">               4512-0106 - HIV/AIDS Drug Program Manufacturer Rebates Retained Revenue (1RS)</t>
  </si>
  <si>
    <t xml:space="preserve">               4512-0200 - Bureau of Substance Abuse Services (1CS)</t>
  </si>
  <si>
    <t xml:space="preserve">               4512-0201 - Substance Abuse Step-Down Recovery Services (1CS)</t>
  </si>
  <si>
    <t xml:space="preserve">               4512-0202 - Secure Treatment Facilities for Opiate Addiction (1CS)</t>
  </si>
  <si>
    <t xml:space="preserve">               4512-0203 - Substance Abuse Family Intervention and Care Pilot (1CS)</t>
  </si>
  <si>
    <t xml:space="preserve">               4512-0204 - Nasal Narcan Pilot Expansion (1CS)</t>
  </si>
  <si>
    <t xml:space="preserve">               4512-0211 - Recovery High Schools(1CS)</t>
  </si>
  <si>
    <t xml:space="preserve">               4512-0225 - Compulsive Behavior Treatment Program Retained Revenue(1RN)</t>
  </si>
  <si>
    <t xml:space="preserve">               4512-0500 - Dental Health Services (1CS)</t>
  </si>
  <si>
    <t xml:space="preserve">               4513-1000 - Family Health Services (1CS)</t>
  </si>
  <si>
    <t xml:space="preserve">               4513-1002 - Women Infants and Children's Nutritional Services (1CS)</t>
  </si>
  <si>
    <t xml:space="preserve">               4513-1012 - WIC Program Manufacturer Rebates Retained Revenue (1RS)</t>
  </si>
  <si>
    <t xml:space="preserve">               4513-1020 - Early Intervention Services (1CS)</t>
  </si>
  <si>
    <t xml:space="preserve">               4513-1023 - Newborn Hearing Screening Program (1CS)</t>
  </si>
  <si>
    <t xml:space="preserve">               4513-1026 - Suicide Prevention and Intervention Program (1CS)</t>
  </si>
  <si>
    <t xml:space="preserve">               4513-1027 - Samaratins Inc Suicide Prevention Services(1CS)</t>
  </si>
  <si>
    <t xml:space="preserve">               4513-1098 - Services to Survivors of Homicide Victims(1CS)</t>
  </si>
  <si>
    <t xml:space="preserve">               4513-1111 - Health Promotion and Disease Prevention (1CS)</t>
  </si>
  <si>
    <t xml:space="preserve">               4513-1121 - Stop Stroke Program(1CS)</t>
  </si>
  <si>
    <t xml:space="preserve">               4513-1130 - Domestic Violence and Sexual Assault Prevention and Treatment (1CS)</t>
  </si>
  <si>
    <t xml:space="preserve">               4513-1131 - Healthy Relationships Grant Program (1CS)</t>
  </si>
  <si>
    <t xml:space="preserve">               4516-0263 - Blood Lead Testing Fee Retained Revenue (1RN)</t>
  </si>
  <si>
    <t xml:space="preserve">               4516-1000 - State Laboratory and Communicable Disease Control Services (1CS)</t>
  </si>
  <si>
    <t xml:space="preserve">               4516-1005 - STI Billing Retained Revenue(1RN)</t>
  </si>
  <si>
    <t xml:space="preserve">               4516-1010 - Matching funds for a Federal Emergency Preparedness Grant (1CS)</t>
  </si>
  <si>
    <t xml:space="preserve">               4516-1022 - State Laboratory Tuberculosis Testing Fee Retained Revenue (1RN)</t>
  </si>
  <si>
    <t xml:space="preserve">               4518-0200 - Vital Records Research Cancer and Community Data (1RN)</t>
  </si>
  <si>
    <t xml:space="preserve">               4530-9000 - Teenage Pregnancy Prevention Services (1CS)</t>
  </si>
  <si>
    <t xml:space="preserve">               4570-1502 - Infection Prevention Program (1CS)</t>
  </si>
  <si>
    <t xml:space="preserve">               4580-1000 - Universal Immunization Program (1CS)</t>
  </si>
  <si>
    <t xml:space="preserve">               4590-0081 - Public Health Evaluation Grants(1CS)</t>
  </si>
  <si>
    <t xml:space="preserve">               4590-0250 - School-Based Health Programs (1CS)</t>
  </si>
  <si>
    <t xml:space="preserve">               4590-0300 - Smoking Prevention and Cessation Programs (1CS)</t>
  </si>
  <si>
    <t xml:space="preserve">               4590-0901 - Chargeback for Consolidated Public Health Hospitals (1IN)</t>
  </si>
  <si>
    <t xml:space="preserve">               4590-0903 - Chargeback for Medical Services for County Corrections Inmates (1IN)</t>
  </si>
  <si>
    <t xml:space="preserve">               4590-0912 - Western Massachusetts Hospital Federal Reimbursement Retained (1RN)</t>
  </si>
  <si>
    <t xml:space="preserve">               4590-0913 - Shattuck Hospital Private Medical Vendor Retained Revenue (1RN)</t>
  </si>
  <si>
    <t xml:space="preserve">               4590-0915 - Public Health Hospitals (1CS)</t>
  </si>
  <si>
    <t xml:space="preserve">               4590-0917 - Shattuck Hospital Department of Correction Inmate RR(1RN)</t>
  </si>
  <si>
    <t xml:space="preserve">               4590-0918 - SOPS Department of Correction Retained Revenue(1RN)</t>
  </si>
  <si>
    <t xml:space="preserve">               4590-0924 - Tewksbury Hospital RR(1RN)</t>
  </si>
  <si>
    <t xml:space="preserve">               4590-0925 - Prostate Cancer Research(1CS)</t>
  </si>
  <si>
    <t xml:space="preserve">               4590-0930 - Municipal Naloxone Bulk Purchase Program(1CS)</t>
  </si>
  <si>
    <t xml:space="preserve">               4590-1503 - Pediatric Palliative Care (1CS)</t>
  </si>
  <si>
    <t xml:space="preserve">               4590-1506 - Violence Prevention Grants (1CS)</t>
  </si>
  <si>
    <t xml:space="preserve">               4590-1507 - Youth At-Risk Matching Grants (1CS)</t>
  </si>
  <si>
    <t xml:space="preserve">               4590-2001 - Tewksbury Hospital DDS Client Retained Revenue(1RN)</t>
  </si>
  <si>
    <t xml:space="preserve">               5011-0100 - Department of Mental Health Administration and Operations (1CS)</t>
  </si>
  <si>
    <t xml:space="preserve">               5042-5000 - Child and Adolescent Mental Health Services (1CS)</t>
  </si>
  <si>
    <t xml:space="preserve">               5046-0000 - Adult Mental Health and Support Services(1CS)</t>
  </si>
  <si>
    <t xml:space="preserve">               5046-0006 - Adult Community-Based Placements (1CS)</t>
  </si>
  <si>
    <t xml:space="preserve">               5046-2000 - Statewide Homelessness Support Services (1CS)</t>
  </si>
  <si>
    <t xml:space="preserve">               5046-4000 - CHOICE Program Retained Revenue (1RN)</t>
  </si>
  <si>
    <t xml:space="preserve">               5047-0001 - Emergency Services and Mental Health Care (1CS)</t>
  </si>
  <si>
    <t xml:space="preserve">               5055-0000 - Forensic Services Program for Mentally Ill Persons (1CS)</t>
  </si>
  <si>
    <t xml:space="preserve">               5095-0015 - Inpatient Facilities and Community Based Mental Health(1CS)</t>
  </si>
  <si>
    <t xml:space="preserve">               5095-1016 - Occupancy Fees Retained Revenue(1RN)</t>
  </si>
  <si>
    <t xml:space="preserve">               4003-0122 - Low-Income Citizenship Program (1CS)</t>
  </si>
  <si>
    <t xml:space="preserve">               4200-0010 - Department of Youth Services Administration and Operations (1CS)</t>
  </si>
  <si>
    <t xml:space="preserve">               4200-0100 - Non-Residential Services for Committed Population (1CS)</t>
  </si>
  <si>
    <t xml:space="preserve">               4200-0200 - Residential Services for Detained Population (1CS)</t>
  </si>
  <si>
    <t xml:space="preserve">               4200-0300 - Residential Services for Committed Population (1CS)</t>
  </si>
  <si>
    <t xml:space="preserve">               4200-0500 - Department of Youth Services Teacher Salaries (1CS)</t>
  </si>
  <si>
    <t xml:space="preserve">               4200-0600 - Department of Youth Services Alternative Lock Up Program(1CS)</t>
  </si>
  <si>
    <t xml:space="preserve">               4400-1000 - Dept of Transitional Assistance Administration &amp; Operation(1CS)</t>
  </si>
  <si>
    <t xml:space="preserve">               4400-1001 - Food Stamp Participation Rate Programs(1CS)</t>
  </si>
  <si>
    <t xml:space="preserve">               4400-1025 - Domestic Violence Specialists (1CS)</t>
  </si>
  <si>
    <t xml:space="preserve">               4400-1100 - Caseworkers Reserve(1CS)</t>
  </si>
  <si>
    <t xml:space="preserve">               4400-1979 - Pathways to Self Sufficiency (1CS)</t>
  </si>
  <si>
    <t xml:space="preserve">               4401-1000 - Employment Services Program(1CS)</t>
  </si>
  <si>
    <t xml:space="preserve">               4403-2000 - Transitional Aid to Families with Dependent Children Grant Pmt (1CS)</t>
  </si>
  <si>
    <t xml:space="preserve">               4403-2007 - Supplemental Nutritional Program (1CS)</t>
  </si>
  <si>
    <t xml:space="preserve">               4403-2119 - Teen Structured Settings Program (1CS)</t>
  </si>
  <si>
    <t xml:space="preserve">               4405-2000 - State Supplement to Supplemental Security Income (1CS)</t>
  </si>
  <si>
    <t xml:space="preserve">               4408-1000 - Emergency Aid to the Elderly Disabled and Children (1CS)</t>
  </si>
  <si>
    <t xml:space="preserve">               0950-0030 - Commission on Grandparents Raising Grandchildren(1CS)</t>
  </si>
  <si>
    <t xml:space="preserve">               4800-0015 - Clinical Support Services and Operations (1CS)</t>
  </si>
  <si>
    <t xml:space="preserve">               4800-0016 - Roca Retained Revenue for Cities and Towns (1RN)</t>
  </si>
  <si>
    <t xml:space="preserve">               4800-0025 - Foster Care Review (1CS)</t>
  </si>
  <si>
    <t xml:space="preserve">               4800-0030 - DCF Local and Regional Management of Services(1CS)</t>
  </si>
  <si>
    <t xml:space="preserve">               4800-0036 - Sexual Abuse Intervention Network (1CS)</t>
  </si>
  <si>
    <t xml:space="preserve">               4800-0038 - Services for Children and Families(1CS)</t>
  </si>
  <si>
    <t xml:space="preserve">               4800-0040 - Family Support and Stabilization (1CS)</t>
  </si>
  <si>
    <t xml:space="preserve">               4800-0041 - Congregate Care Services(1CS)</t>
  </si>
  <si>
    <t xml:space="preserve">               4800-0058 - Foster Care Parents Campaign(1CS)</t>
  </si>
  <si>
    <t xml:space="preserve">               4800-0091 - Child Welfare Training Institute Retained Revenue (1RN)</t>
  </si>
  <si>
    <t xml:space="preserve">               4800-0151 - Placement Services for Juvenile Offenders (1CS)</t>
  </si>
  <si>
    <t xml:space="preserve">               4800-0200 - DCF Family Resource Centers(1CS)</t>
  </si>
  <si>
    <t xml:space="preserve">               4800-1100 - Social Workers for Case Management(1CS)</t>
  </si>
  <si>
    <t xml:space="preserve">               4800-1400 - Support Services for People at Risk of Domestic Violence(1CS)</t>
  </si>
  <si>
    <t xml:space="preserve">               4110-0001 - Administration and Program Operations (1CS)</t>
  </si>
  <si>
    <t xml:space="preserve">               4110-1000 - Community Services for the Blind(1CS)</t>
  </si>
  <si>
    <t xml:space="preserve">               4110-2000 - Turning 22 Program and Services(1CS)</t>
  </si>
  <si>
    <t xml:space="preserve">               4110-3010 - Vocational Rehabilitation for the Blind (1CS)</t>
  </si>
  <si>
    <t xml:space="preserve">               4120-0200 - Independent Living Centers(1CS)</t>
  </si>
  <si>
    <t xml:space="preserve">               4120-1000 - Massachusetts Rehabilitation Commission(1CS)</t>
  </si>
  <si>
    <t xml:space="preserve">               4120-2000 - Vocational Rehabilitation for the Disabled (1CS)</t>
  </si>
  <si>
    <t xml:space="preserve">               4120-3000 - Employment Assistance(1CS)</t>
  </si>
  <si>
    <t xml:space="preserve">               4120-4000 - Independent Living Assistance for the Multi Disabled(1CS)</t>
  </si>
  <si>
    <t xml:space="preserve">               4120-4001 - Accessible Housing Placement and Registry for Disabled Persons(1CS)</t>
  </si>
  <si>
    <t xml:space="preserve">               4120-4002 - Living Independently for Equality Brockton(1CS)</t>
  </si>
  <si>
    <t xml:space="preserve">               4120-4005 - Living Independently for Equality(1CS)</t>
  </si>
  <si>
    <t xml:space="preserve">               4120-4010 - Turning 22 Program and Services(1CS)</t>
  </si>
  <si>
    <t xml:space="preserve">               4120-5000 - Home Care Services for the Multi Disabled(1CS)</t>
  </si>
  <si>
    <t xml:space="preserve">               4120-6000 - Head Injury Treatment Services (1CS)</t>
  </si>
  <si>
    <t xml:space="preserve">               4125-0100 - Massachusetts Commission for the Deaf and Hard of Hearing (1CS)</t>
  </si>
  <si>
    <t xml:space="preserve">               4125-0122 - Chargeback for Interpreter Services (1IN)</t>
  </si>
  <si>
    <t xml:space="preserve">               4180-0100 - Soldiers' Home in Massachusetts Administration and Operations (1CS)</t>
  </si>
  <si>
    <t xml:space="preserve">               4180-1100 - License Plate Sales Retained Revenue(1RN)</t>
  </si>
  <si>
    <t xml:space="preserve">               4190-0100 - Soldiers' Home in Holyoke Administration and Operations (1CS)</t>
  </si>
  <si>
    <t xml:space="preserve">               4190-0101 - Holyoke Antenna Retained Revenue (1RN)</t>
  </si>
  <si>
    <t xml:space="preserve">               4190-0102 - Pharmacy Co-Payment Fee Retained Revenue (1RN)</t>
  </si>
  <si>
    <t xml:space="preserve">               4190-0200 - Holyoke Telephone and Television Retained Revenue (1RN)</t>
  </si>
  <si>
    <t xml:space="preserve">               4190-0300 - Holyoke 12 Bed Retained Revenue(1RN)</t>
  </si>
  <si>
    <t xml:space="preserve">               4190-1100 - License Plate Sales Retained Revenue(1RN)</t>
  </si>
  <si>
    <t xml:space="preserve">               5911-1003 - DDS Service Coordination and Administration(1CS)</t>
  </si>
  <si>
    <t xml:space="preserve">               5911-2000 - Transportation Services(1CS)</t>
  </si>
  <si>
    <t xml:space="preserve">               5920-2000 - Community Residential Services for Developmentally Disabled(1CS)</t>
  </si>
  <si>
    <t xml:space="preserve">               5920-2010 - State Operated Residential Services(1CS)</t>
  </si>
  <si>
    <t xml:space="preserve">               5920-2025 - Community Day and Work Programs(1CS)</t>
  </si>
  <si>
    <t xml:space="preserve">               5920-2026 - Community Based Employment (1CS)</t>
  </si>
  <si>
    <t xml:space="preserve">               5920-3000 - Respite Family Supports for the Developmentally Disabled (1CS)</t>
  </si>
  <si>
    <t xml:space="preserve">               5920-3010 - Autism Division (1CS)</t>
  </si>
  <si>
    <t xml:space="preserve">               5920-3020 - Autism Omnibus(1CS)</t>
  </si>
  <si>
    <t xml:space="preserve">               5920-3025 - Aging with Developmental Disabilities(1CS)</t>
  </si>
  <si>
    <t xml:space="preserve">               5920-5000 - Turning 22 Program and Services (1CS)</t>
  </si>
  <si>
    <t xml:space="preserve">               5930-1000 - State Facilities for the Developmentally Disabled(1CS)</t>
  </si>
  <si>
    <t xml:space="preserve">               5948-0012 - Chargeback for Special Education Alternatives(1IN)</t>
  </si>
  <si>
    <t xml:space="preserve">               1410-0010 - Veterans' Services Administration and Operations (1CS)</t>
  </si>
  <si>
    <t xml:space="preserve">               1410-0012 - Veterans' Outreach Centers Including Homeless Shelters(1CS)</t>
  </si>
  <si>
    <t xml:space="preserve">               1410-0015 - Women Veterans' Outreach (1CS)</t>
  </si>
  <si>
    <t xml:space="preserve">               1410-0018 - Agawam and Winchendon Cemeteries Retained Revenue(1RN)</t>
  </si>
  <si>
    <t xml:space="preserve">               1410-0024 - Veteran Service Officer Training and Certification (1CS)</t>
  </si>
  <si>
    <t xml:space="preserve">               1410-0031 - Massachusetts Iraq and Afghanistan Fallen Heroes(1CS)</t>
  </si>
  <si>
    <t xml:space="preserve">               1410-0075 - Train Vets to Treat Vets (1CS)</t>
  </si>
  <si>
    <t xml:space="preserve">               1410-0250 - Assistance to Homeless Veterans(1CS)</t>
  </si>
  <si>
    <t xml:space="preserve">               1410-0251 - New England Shelter for Homeless Veterans(1CS)</t>
  </si>
  <si>
    <t xml:space="preserve">               1410-0400 - Veterans' Benefits (1CS)</t>
  </si>
  <si>
    <t xml:space="preserve">               1410-0630 - Agawam and Winchendon Veterans' Cemeteries (1CS)</t>
  </si>
  <si>
    <t xml:space="preserve">               1410-1616 - War Memorials(1CS)</t>
  </si>
  <si>
    <t xml:space="preserve">               1595-6368 - Massachusetts Transportation Trust Fund(1CN)</t>
  </si>
  <si>
    <t xml:space="preserve">               1595-6369 - Commonwealth Transportation Fund transfer to the MBTA(1CN)</t>
  </si>
  <si>
    <t xml:space="preserve">               1595-6370 - Commonwealth Transportation Fund transfer to Regional Transit(1CN)</t>
  </si>
  <si>
    <t xml:space="preserve">               1595-6379 - Merit Rating Board(1CN)</t>
  </si>
  <si>
    <t xml:space="preserve">               7002-0010 - Executive Office of Housing and Economic Development (1CS)</t>
  </si>
  <si>
    <t xml:space="preserve">               7002-0017 - Housing and Economic Development IT Costs (1CS)</t>
  </si>
  <si>
    <t xml:space="preserve">               7002-0018 - Chargeback for Housing and Economic Development IT Costs(1IN)</t>
  </si>
  <si>
    <t xml:space="preserve">               7002-0020 - Workforce Development Grant(1CS)</t>
  </si>
  <si>
    <t xml:space="preserve">               7002-0021 - Local Capital Projects Program(1CS)</t>
  </si>
  <si>
    <t xml:space="preserve">               7002-0032 - Massachusetts Technology Collaborative(1CS)</t>
  </si>
  <si>
    <t xml:space="preserve">               7002-0035 - Military Base Promotion(1CS)</t>
  </si>
  <si>
    <t xml:space="preserve">               7002-0036 - Urban Agenda Economic Development Grants(1CS)</t>
  </si>
  <si>
    <t xml:space="preserve">               7002-0039 - Community Compact Grants(1CS)</t>
  </si>
  <si>
    <t xml:space="preserve">               7002-0040 - Small Business Technical Assistance Grant Program(1CS)</t>
  </si>
  <si>
    <t xml:space="preserve">               7002-1502 - Transformative Development Fund(1CS)</t>
  </si>
  <si>
    <t xml:space="preserve">               7002-1506 -  Working Cities Tech Assistance Grants(1CS)</t>
  </si>
  <si>
    <t xml:space="preserve">               7002-1507 - Parking Management Plan Grants (1CS)</t>
  </si>
  <si>
    <t xml:space="preserve">               7002-1508 - Mass Tech Collaborative Tech and Innovation Entrepre(1CS)</t>
  </si>
  <si>
    <t xml:space="preserve">               7002-1509 - Entrepreneur in Residence Pilot Program(1CS)</t>
  </si>
  <si>
    <t xml:space="preserve">               7002-1512 - Big Data Innovation and Workforce Fund (1CS)</t>
  </si>
  <si>
    <t xml:space="preserve">               7002-1593 - Digital Health Internship Incentive Fund(1CS)</t>
  </si>
  <si>
    <t xml:space="preserve">               7007-0150 - Regional Economic Development Grants (1CS)</t>
  </si>
  <si>
    <t xml:space="preserve">               7007-0300 - Massachusetts Office of Business Development (1CS)</t>
  </si>
  <si>
    <t xml:space="preserve">               7007-0500 - For Massachusetts Biotechnology Research(1CS)</t>
  </si>
  <si>
    <t xml:space="preserve">               7007-0800 - Small Business Development Center at UMass(1CS)</t>
  </si>
  <si>
    <t xml:space="preserve">               7007-0801 - Microlending (1CS)</t>
  </si>
  <si>
    <t xml:space="preserve">               7007-0952 - Commonwealth Zoological Corporation(1CS)</t>
  </si>
  <si>
    <t xml:space="preserve">               7007-1202 - Mass Tech Collaborative - Computer Science Education Promoti (1CS)</t>
  </si>
  <si>
    <t xml:space="preserve">               7007-1641 - Small Business Association Layoff Aversion Grant Program(1CS)</t>
  </si>
  <si>
    <t xml:space="preserve">               7004-0001 - Indian Affairs Commission (1CS)</t>
  </si>
  <si>
    <t xml:space="preserve">               7004-0099 - Dept of Housing and Community Development Admin(1CS)</t>
  </si>
  <si>
    <t xml:space="preserve">               7004-0100 - Operation of Homeless Programs (1CS)</t>
  </si>
  <si>
    <t xml:space="preserve">               7004-0101 - Emergency Assistance Family Shelters and Services(1CS)</t>
  </si>
  <si>
    <t xml:space="preserve">               7004-0102 - Homeless Individuals Assistance (1CS)</t>
  </si>
  <si>
    <t xml:space="preserve">               7004-0104 - Home and Healthy for Good Program (1CS)</t>
  </si>
  <si>
    <t xml:space="preserve">               7004-0108 - Massachusetts Short Term Housing Transition Program (1CS)</t>
  </si>
  <si>
    <t xml:space="preserve">               7004-3036 - Housing Services and Counseling (1CS)</t>
  </si>
  <si>
    <t xml:space="preserve">               7004-3045 - Tenancy Preservation Program (1CS)</t>
  </si>
  <si>
    <t xml:space="preserve">               7004-4314 - Service Coordinators Program (1CS)</t>
  </si>
  <si>
    <t xml:space="preserve">               7004-9005 - Subsidies to Public Housing Authorities (1CS)</t>
  </si>
  <si>
    <t xml:space="preserve">               7004-9007 - Public Housing Reform(1CS)</t>
  </si>
  <si>
    <t xml:space="preserve">               7004-9008 - Urban Agenda Housing(1CS)</t>
  </si>
  <si>
    <t xml:space="preserve">               7004-9024 - Massachusetts Rental Voucher Program (1CS)</t>
  </si>
  <si>
    <t xml:space="preserve">               7004-9030 - Alternative Housing Voucher Program (1CS)</t>
  </si>
  <si>
    <t xml:space="preserve">               7004-9033 - Rental Subsidy Program for DMH Clients(1CS)</t>
  </si>
  <si>
    <t xml:space="preserve">               7004-9315 - Low-Income Housing Tax Credit Fee Retained Revenue (1RN)</t>
  </si>
  <si>
    <t xml:space="preserve">               7004-9316 - Residential Assistance for Families in Transition (1CS)</t>
  </si>
  <si>
    <t xml:space="preserve">               7004-9322 - Secure Jobs(1CS)</t>
  </si>
  <si>
    <t xml:space="preserve">               7006-0000 - Office of Consumer Affairs and Business Regulation (1CS)</t>
  </si>
  <si>
    <t xml:space="preserve">               7006-0043 - Home Improvement Contractors Retained Revenue (1RS)</t>
  </si>
  <si>
    <t xml:space="preserve">               7006-0010 - Division of Banks (1CS)</t>
  </si>
  <si>
    <t xml:space="preserve">               7006-0011 - Loan Originator Administration and Consumer Counseling Program (1RN)</t>
  </si>
  <si>
    <t xml:space="preserve">               7006-0020 - Division of Insurance (1CS)</t>
  </si>
  <si>
    <t xml:space="preserve">               7006-0029 - Health Care Access Bureau Assessment (1CS)</t>
  </si>
  <si>
    <t xml:space="preserve">               7006-0040 - Division of Professional Licensure (1CS)</t>
  </si>
  <si>
    <t xml:space="preserve">               7006-0151 - Occupational Schools Oversight(1RN)</t>
  </si>
  <si>
    <t xml:space="preserve">               7006-0060 - Division of Standards(1CS)</t>
  </si>
  <si>
    <t xml:space="preserve">               7006-0065 - Item Pricing Inspections Retained Revenue(1RS)</t>
  </si>
  <si>
    <t xml:space="preserve">               7006-0066 - Item Pricing Inspections (1CN)</t>
  </si>
  <si>
    <t xml:space="preserve">               7006-0067 - Weights and Measures Law Enforcement Fee Retained Revenue (1RN)</t>
  </si>
  <si>
    <t xml:space="preserve">               7006-0068 - Motor Vehicle Repair Shop Licensing Fee Retained Revenue (1RN)</t>
  </si>
  <si>
    <t xml:space="preserve">               7006-0071 - Department of Telecommunications and Cable (1CS)</t>
  </si>
  <si>
    <t xml:space="preserve">               7008-0900 - Massachusetts Office of Travel and Tourism(1CS)</t>
  </si>
  <si>
    <t xml:space="preserve">               7008-1000 - Local Tourist Councils Financial Assistance(1CS)</t>
  </si>
  <si>
    <t xml:space="preserve">               7008-1300 - Massachusetts International Trade Council(1CS)</t>
  </si>
  <si>
    <t xml:space="preserve">               7002-1075 - Workforce Competitiveness Trust Fund(1CS)</t>
  </si>
  <si>
    <t xml:space="preserve">               7002-1514 - North Shore InnoVentures(1CS)</t>
  </si>
  <si>
    <t xml:space="preserve">               7003-0100 - Office of the Secretary EOLWD Administration(1CS)</t>
  </si>
  <si>
    <t xml:space="preserve">               7003-0150 - Demonstration Workforce Development Program(1CS)</t>
  </si>
  <si>
    <t xml:space="preserve">               7003-0170 - Labor and Workforce Development IT Costs(1CS)</t>
  </si>
  <si>
    <t xml:space="preserve">               7003-0171 - Chargeback for Labor and Workforce Development IT Costs(1IN)</t>
  </si>
  <si>
    <t xml:space="preserve">               7003-0606 - Massachusetts Manufacturing Extension Partnership(1CS)</t>
  </si>
  <si>
    <t xml:space="preserve">               7003-0607 - Employment Program for Young Adults with Disabilities (1CS)</t>
  </si>
  <si>
    <t xml:space="preserve">               7003-0902 - Joint Labor Management Committee for Municipal Po(1CS)</t>
  </si>
  <si>
    <t xml:space="preserve">               7003-1206 - Massachusetts Service Alliance (1CS)</t>
  </si>
  <si>
    <t xml:space="preserve">               7002-0012 - Summer Jobs Program for At Risk Youth(1CS)</t>
  </si>
  <si>
    <t xml:space="preserve">               7003-0803 - One Stop Career Centers(1CS)</t>
  </si>
  <si>
    <t xml:space="preserve">               7003-0200 - Department of Labor Standards(1CS)</t>
  </si>
  <si>
    <t xml:space="preserve">               7003-0201 - Asbestos Deleading EA Services (1RN)</t>
  </si>
  <si>
    <t xml:space="preserve">               7003-0500 - Department of Industrial Accidents(1CS)</t>
  </si>
  <si>
    <t xml:space="preserve">               7003-0900 - Department of Labor Relations(1CS)</t>
  </si>
  <si>
    <t xml:space="preserve">               7003-0901 - Arbitration and Mediation Retained Revenue(1RS)</t>
  </si>
  <si>
    <t xml:space="preserve">               1595-7066 - STEM Pipeline Fund(1CN)</t>
  </si>
  <si>
    <t xml:space="preserve">               7009-1700 - Education Information Technology Costs(1CS)</t>
  </si>
  <si>
    <t xml:space="preserve">               7009-1701 - Chargeback for Education Information Technology Costs (1IN)</t>
  </si>
  <si>
    <t xml:space="preserve">               7009-6379 - Executive Office of Education (1CS)</t>
  </si>
  <si>
    <t xml:space="preserve">               7009-6400 - Programs for English Language Learners in Gateway Cities(1CS)</t>
  </si>
  <si>
    <t xml:space="preserve">               7009-9600 - Inclusive Concurrent Enrollment(1CS)</t>
  </si>
  <si>
    <t xml:space="preserve">               3000-1000 - Department of Early Education and Care Administration (1CS)</t>
  </si>
  <si>
    <t xml:space="preserve">               3000-1020 - Quality Improvement(1CS)</t>
  </si>
  <si>
    <t xml:space="preserve">               3000-2000 - Access Management (1CS)</t>
  </si>
  <si>
    <t xml:space="preserve">               3000-2050 - Children's Trust Fund Operations(1CS)</t>
  </si>
  <si>
    <t xml:space="preserve">               3000-3060 - Supportive and TANF Childcare(1CS)</t>
  </si>
  <si>
    <t xml:space="preserve">               3000-4040 - Birth through Pre School(1CS)</t>
  </si>
  <si>
    <t xml:space="preserve">               3000-4060 - Child Care Access (1CS)</t>
  </si>
  <si>
    <t xml:space="preserve">               3000-5000 - Grants to Head Start Programs (1CS)</t>
  </si>
  <si>
    <t xml:space="preserve">               3000-5075 - Universal Pre-Kindergarten (1CS)</t>
  </si>
  <si>
    <t xml:space="preserve">               3000-6025 - Commonwealth Preschool Partnership Initiative(1CS)</t>
  </si>
  <si>
    <t xml:space="preserve">               3000-6075 - Early Childhood Mental Health Consultation Services (1CS)</t>
  </si>
  <si>
    <t xml:space="preserve">               3000-7000 - Children's Trust Fund(1CS)</t>
  </si>
  <si>
    <t xml:space="preserve">               3000-7020 - Multi-Generational Anti-Poverty Pilot(1CS)</t>
  </si>
  <si>
    <t xml:space="preserve">               3000-7040 - EEC Contingency Contract Retained Revenue(1RN)</t>
  </si>
  <si>
    <t xml:space="preserve">               3000-7050 - Services for Infants and Parents (1CS)</t>
  </si>
  <si>
    <t xml:space="preserve">               3000-7070 - Reach Out and Read (1CS)</t>
  </si>
  <si>
    <t xml:space="preserve">               7010-0005 - Department of Elementary and Secondary Education (1CS)</t>
  </si>
  <si>
    <t xml:space="preserve">               7010-0012 - Programs to Eliminate Racial Imbalance - METCO (1CS)</t>
  </si>
  <si>
    <t xml:space="preserve">               7010-0020 - Bay State Reading Institute(1CN)</t>
  </si>
  <si>
    <t xml:space="preserve">               7010-0033 - Literacy Programs(1CS)</t>
  </si>
  <si>
    <t xml:space="preserve">               7010-0050 - Program Evaluation(1CS)</t>
  </si>
  <si>
    <t xml:space="preserve">               7010-0060 - Substance Abuse Counselors (1CS)</t>
  </si>
  <si>
    <t xml:space="preserve">               7027-0019 - School to Career Connecting Activities(1CS)</t>
  </si>
  <si>
    <t xml:space="preserve">               7027-1004 - English Language Acquisition(1CS)</t>
  </si>
  <si>
    <t xml:space="preserve">               7028-0031 - School-age in Institutional Schools and Houses of Correction (1CS)</t>
  </si>
  <si>
    <t xml:space="preserve">               7030-1002 - Quality Kindergarten Grants(1CS)</t>
  </si>
  <si>
    <t xml:space="preserve">               7035-0002 - Adult Basic Education (1CS)</t>
  </si>
  <si>
    <t xml:space="preserve">               7035-0006 - Transportation of Pupils - Regional School Districts (1CS)</t>
  </si>
  <si>
    <t xml:space="preserve">               7035-0007 - Non-Resident Pupil Transport (1CS)</t>
  </si>
  <si>
    <t xml:space="preserve">               7035-0008 - Homeless Student Transportation(1CS)</t>
  </si>
  <si>
    <t xml:space="preserve">               7035-0035 - Advanced Placement Math and Science Programs(1CS)</t>
  </si>
  <si>
    <t xml:space="preserve">               7053-1909 - School Lunch Program (1CS)</t>
  </si>
  <si>
    <t xml:space="preserve">               7053-1925 - School Breakfast Program (1CS)</t>
  </si>
  <si>
    <t xml:space="preserve">               7061-0008 - Chapter 70 Payments to Cities and Towns (1CS)</t>
  </si>
  <si>
    <t xml:space="preserve">               7061-0011 - Foundation Reserve One Time Assistance(1CS)</t>
  </si>
  <si>
    <t xml:space="preserve">               7061-0012 - Circuit Breaker Reimburse for Special Ed Resident(1CS)</t>
  </si>
  <si>
    <t xml:space="preserve">               7061-0029 - Educational Quality and Accountability(1CS)</t>
  </si>
  <si>
    <t xml:space="preserve">               7061-0033 - Public School Military Mitigation (1CS)</t>
  </si>
  <si>
    <t xml:space="preserve">               7061-9010 - Charter School Reimbursement (1CS)</t>
  </si>
  <si>
    <t xml:space="preserve">               7061-9011 - Innovation Schools(1CS)</t>
  </si>
  <si>
    <t xml:space="preserve">               7061-9200 - Education Data Services (1CS)</t>
  </si>
  <si>
    <t xml:space="preserve">               7061-9400 - Student and School Assessment (1CS)</t>
  </si>
  <si>
    <t xml:space="preserve">               7061-9401 - Assessment Consortium(1CS)</t>
  </si>
  <si>
    <t xml:space="preserve">               7061-9404 - MCAS Low Scoring Student Support(1CS)</t>
  </si>
  <si>
    <t xml:space="preserve">               7061-9406 - Statewide College and Career Readiness Program(1CS)</t>
  </si>
  <si>
    <t xml:space="preserve">               7061-9408 - Targeted Intervention(1CS)</t>
  </si>
  <si>
    <t xml:space="preserve">               7061-9412 - Extended Learning Time Grants(1CS)</t>
  </si>
  <si>
    <t xml:space="preserve">               7061-9601 - Teacher Certification Retained Revenue (1RN)</t>
  </si>
  <si>
    <t xml:space="preserve">               7061-9611 - After-School and Out-of-School Grants (1CS)</t>
  </si>
  <si>
    <t xml:space="preserve">               7061-9612 - Safe and Supportive Schools(1CS)</t>
  </si>
  <si>
    <t xml:space="preserve">               7061-9614 - Alternative Education Grants(1CS)</t>
  </si>
  <si>
    <t xml:space="preserve">               7061-9619 - Franklin Institute of Boston(1CN)</t>
  </si>
  <si>
    <t xml:space="preserve">               7061-9626 - Youth-Build Grants (1CS)</t>
  </si>
  <si>
    <t xml:space="preserve">               7061-9634 - Mentoring Matching Grants (1CS)</t>
  </si>
  <si>
    <t xml:space="preserve">               7061-9804 - Teacher Content Training (1CS)</t>
  </si>
  <si>
    <t xml:space="preserve">               7061-9810 - Regionalization Bonus (1CS)</t>
  </si>
  <si>
    <t xml:space="preserve">               7061-9811 - Creative Challenge Index(1CS)</t>
  </si>
  <si>
    <t xml:space="preserve">               7061-9812 - Child Sex Abuse Prevention(1CS)</t>
  </si>
  <si>
    <t xml:space="preserve">               1599-7104 - UMass Dartmouth Visual and Performing Arts/Bristol CC (1CS)</t>
  </si>
  <si>
    <t xml:space="preserve">               1599-7114 - UMass Center at Springfield(1CN)</t>
  </si>
  <si>
    <t xml:space="preserve">               7066-0000 - Department of Higher Education (1CS)</t>
  </si>
  <si>
    <t xml:space="preserve">               7066-0009 - New England Board of Higher Education (1CS)</t>
  </si>
  <si>
    <t xml:space="preserve">               7066-0016 - Foster Care Financial Aid (1CS)</t>
  </si>
  <si>
    <t xml:space="preserve">               7066-0019 - Dual Enrollment Grant and Subsidies (1CS)</t>
  </si>
  <si>
    <t xml:space="preserve">               7066-0020 - Nursing and Allied Health Education Workforce Development(1CS)</t>
  </si>
  <si>
    <t xml:space="preserve">               7066-0021 - Foster Care and Adopted Fee Waiver (1CS)</t>
  </si>
  <si>
    <t xml:space="preserve">               7066-0024 - Schools of Excellence(1CS)</t>
  </si>
  <si>
    <t xml:space="preserve">               7066-0025 - Performance Management Set Aside (1CN)</t>
  </si>
  <si>
    <t xml:space="preserve">               7066-0036 - STEM Starter Academy(1CS)</t>
  </si>
  <si>
    <t xml:space="preserve">               7066-0040 - Bridges to College(1CS)</t>
  </si>
  <si>
    <t xml:space="preserve">               7066-1221 - Community College Workforce Grant Advisory Committee(1CS)</t>
  </si>
  <si>
    <t xml:space="preserve">               7070-0065 - Massachusetts State Scholarship Program (1CS)</t>
  </si>
  <si>
    <t xml:space="preserve">               7070-0066 - High Demand Scholarship Program(1CN)</t>
  </si>
  <si>
    <t xml:space="preserve">               7077-0023 - Tufts School of Veterinary Medicine Program (1CS)</t>
  </si>
  <si>
    <t xml:space="preserve">               7520-0424 - Health and Welfare Reserve for Higher Education Personnel (1CS)</t>
  </si>
  <si>
    <t xml:space="preserve">               7100-0200 - University of Massachusetts (1CN)</t>
  </si>
  <si>
    <t xml:space="preserve">               7100-0207 - Flood Water Levels (1CN)</t>
  </si>
  <si>
    <t xml:space="preserve">               7100-0700 - Office of Dispute Resolution Operations (1CN)</t>
  </si>
  <si>
    <t xml:space="preserve">               7100-0801 - MA Technology Transfer Center (1CN)</t>
  </si>
  <si>
    <t xml:space="preserve">               7100-0900 - Excellence in Medical Research(1CN)</t>
  </si>
  <si>
    <t xml:space="preserve">               7066-1400 - State University Incentive Grants(1CS)</t>
  </si>
  <si>
    <t xml:space="preserve">               7109-0100 - Bridgewater State University (1CN)</t>
  </si>
  <si>
    <t xml:space="preserve">               7110-0100 - Fitchburg State University (1CN)</t>
  </si>
  <si>
    <t xml:space="preserve">               7112-0100 - Framingham State University (1CN)</t>
  </si>
  <si>
    <t xml:space="preserve">               7113-0100 - MA College of Liberal Arts (1CN)</t>
  </si>
  <si>
    <t xml:space="preserve">               7113-0101 - Gallery 51 at the Berkshire Cultural Resource Center(1CN)</t>
  </si>
  <si>
    <t xml:space="preserve">               7114-0100 - Salem State University (1CN)</t>
  </si>
  <si>
    <t xml:space="preserve">               7115-0100 - Westfield State University (1CN)</t>
  </si>
  <si>
    <t xml:space="preserve">               7116-0100 - Worcester State University (1CN)</t>
  </si>
  <si>
    <t xml:space="preserve">               7117-0100 - Massachusetts College of Art (1CN)</t>
  </si>
  <si>
    <t xml:space="preserve">               7118-0100 - Massachusetts Maritime Academy (1CN)</t>
  </si>
  <si>
    <t xml:space="preserve">               7100-4000 - Massachusetts Community Colleges(1CN)</t>
  </si>
  <si>
    <t xml:space="preserve">               7502-0100 - Berkshire Community College(1CN)</t>
  </si>
  <si>
    <t xml:space="preserve">               7503-0100 - Bristol Community College(1CN)</t>
  </si>
  <si>
    <t xml:space="preserve">               7504-0100 - Cape Cod Community College(1CN)</t>
  </si>
  <si>
    <t xml:space="preserve">               7504-0102 - FAA Certified Airframe and Power Plant(1CN)</t>
  </si>
  <si>
    <t xml:space="preserve">               7505-0100 - Greenfield Community College(1CN)</t>
  </si>
  <si>
    <t xml:space="preserve">               7506-0100 - Holyoke Community College(1CN)</t>
  </si>
  <si>
    <t xml:space="preserve">               7507-0100 - Massachusetts Bay Community College(1CN)</t>
  </si>
  <si>
    <t xml:space="preserve">               7508-0100 - Massasoit Community College(1CN)</t>
  </si>
  <si>
    <t xml:space="preserve">               7509-0100 - Mount Wachusett Community College(1CN)</t>
  </si>
  <si>
    <t xml:space="preserve">               7510-0100 - Northern Essex Community College(1CN)</t>
  </si>
  <si>
    <t xml:space="preserve">               7511-0100 - North Shore Community College(1CN)</t>
  </si>
  <si>
    <t xml:space="preserve">               7512-0100 - Quinsigamond Community College(1CN)</t>
  </si>
  <si>
    <t xml:space="preserve">               7514-0100 - Springfield Technical Community College(1CN)</t>
  </si>
  <si>
    <t xml:space="preserve">               7515-0100 - Roxbury Community College(1CN)</t>
  </si>
  <si>
    <t xml:space="preserve">               7515-0121 - Reggie Lewis Track and Athletic Center Retained Revenue (1RN)</t>
  </si>
  <si>
    <t xml:space="preserve">               7516-0100 - Middlesex Community College(1CN)</t>
  </si>
  <si>
    <t xml:space="preserve">               7518-0100 - Bunker Hill Community College(1CN)</t>
  </si>
  <si>
    <t xml:space="preserve">               7510-0200 - Northern Essex Community College Expansion Program(1CN)</t>
  </si>
  <si>
    <t xml:space="preserve">               7515-0120 - Reggie Lewis Track &amp; Athletic(1CN)</t>
  </si>
  <si>
    <t xml:space="preserve">               8000-0038 - Witness Protection Board (1CS)</t>
  </si>
  <si>
    <t xml:space="preserve">               8000-0070 - Commission on Criminal Justice(1CS)</t>
  </si>
  <si>
    <t xml:space="preserve">               8000-0202 - Sexual Assault Evidence Kits (1CS)</t>
  </si>
  <si>
    <t xml:space="preserve">               8000-0600 - Executive Office of Public Safety(1CS)</t>
  </si>
  <si>
    <t xml:space="preserve">               8000-0650 - Illegal Tobacco Task Force(1CS)</t>
  </si>
  <si>
    <t xml:space="preserve">               8000-1001 - Boston Regional Counter Terrorism Intelligence Center(1CS)</t>
  </si>
  <si>
    <t xml:space="preserve">               8000-1002 - Firearm and Gun Safety Implementation Study(1CS)</t>
  </si>
  <si>
    <t xml:space="preserve">               8000-1020 - Municipal Police Body Camera Grants(1CS)</t>
  </si>
  <si>
    <t xml:space="preserve">               8000-1700 - Public Safety Information Technology Costs(1CS)</t>
  </si>
  <si>
    <t xml:space="preserve">               8000-1701 - Chargeback for Public Safety Information Technology Costs(1IN)</t>
  </si>
  <si>
    <t xml:space="preserve">               8100-0111 - Gang Prevention Grant Program (1CS)</t>
  </si>
  <si>
    <t xml:space="preserve">               8000-0105 - Office of the Chief Medical Examiner (1CS)</t>
  </si>
  <si>
    <t xml:space="preserve">               8000-0122 - Chief Medical Examiner Fee Retained Revenue (1RN)</t>
  </si>
  <si>
    <t xml:space="preserve">               8000-0110 - Criminal Justice Information Services(1CS)</t>
  </si>
  <si>
    <t xml:space="preserve">               8000-0111 - CORI Retained Revenue(1RN)</t>
  </si>
  <si>
    <t xml:space="preserve">               8000-0125 - Sex Offender Registry Board (1CS)</t>
  </si>
  <si>
    <t xml:space="preserve">               8100-0002 - Chargeback for State Police Details (1IN)</t>
  </si>
  <si>
    <t xml:space="preserve">               8100-0003 - Chargeback for State Police Telecommunications (1IN)</t>
  </si>
  <si>
    <t xml:space="preserve">               8100-0006 - Private Detail Retained Revenue (1RN)</t>
  </si>
  <si>
    <t xml:space="preserve">               8100-0012 - Special Event Detail Retained Revenue (1RN)</t>
  </si>
  <si>
    <t xml:space="preserve">               8100-0018 - Federal Reimbursement Retained Revenue(1RN)</t>
  </si>
  <si>
    <t xml:space="preserve">               8100-0515 - New State Police Class (1CS)</t>
  </si>
  <si>
    <t xml:space="preserve">               8100-1001 - Department of State Police (1CS)</t>
  </si>
  <si>
    <t xml:space="preserve">               8100-1004 - State Police Crime Laboratory(1CS)</t>
  </si>
  <si>
    <t xml:space="preserve">               8100-1005 - UMASS Drug Lab(1CS)</t>
  </si>
  <si>
    <t xml:space="preserve">               8200-0200 - Municipal Police Training Committee (1CS)</t>
  </si>
  <si>
    <t xml:space="preserve">               8200-0222 - Municipal Recruit Training Program Fee Retained Revenue (1RN)</t>
  </si>
  <si>
    <t xml:space="preserve">               8311-1000 - Department of Public Safety and Inspections (1CS)</t>
  </si>
  <si>
    <t xml:space="preserve">               8315-1020 - Department of Public Safety Inspection and Training(1RN)</t>
  </si>
  <si>
    <t xml:space="preserve">               8315-1021 - Elevator Inspector Civil Fines RR(1RN)</t>
  </si>
  <si>
    <t xml:space="preserve">               8315-1022 - Boiler Inspection (1RN)</t>
  </si>
  <si>
    <t xml:space="preserve">               8315-1024 - Licensure for Pipefitters(1RN)</t>
  </si>
  <si>
    <t xml:space="preserve">               8315-1025 - Building Code Training (1RN)</t>
  </si>
  <si>
    <t xml:space="preserve">               8324-0000 - Department of Fire Services Administration(1CS)</t>
  </si>
  <si>
    <t xml:space="preserve">               8324-0304 - Department of Fire Services Retained Revenue(1RN)</t>
  </si>
  <si>
    <t xml:space="preserve">               8700-0001 - Military Division (1CS)</t>
  </si>
  <si>
    <t xml:space="preserve">               8700-1140 - Armory Rental Fee Retained Revenue (1RN)</t>
  </si>
  <si>
    <t xml:space="preserve">               8700-1145 - Chargeback for Armory Rentals (1IN)</t>
  </si>
  <si>
    <t xml:space="preserve">               8700-1150 - National Guard Tuition and Fee Waivers (1CS)</t>
  </si>
  <si>
    <t xml:space="preserve">               8700-1160 - Welcome Home Bonus Life Insurance Premium Reimbursement(1CS)</t>
  </si>
  <si>
    <t xml:space="preserve">               8800-0001 - Massachusetts Emergency Management Agency (1CS)</t>
  </si>
  <si>
    <t xml:space="preserve">               8800-0100 - Nuclear Safety Preparedness Program (1CS)</t>
  </si>
  <si>
    <t xml:space="preserve">               8900-0001 - Department of Correction Facility Operations(1CS)</t>
  </si>
  <si>
    <t xml:space="preserve">               8900-0002 - Massachusetts Alcohol and Substance Abuse Center (1CN)</t>
  </si>
  <si>
    <t xml:space="preserve">               8900-0010 - Prison Industries and Farm Services Program (1CS)</t>
  </si>
  <si>
    <t xml:space="preserve">               8900-0011 - Prison Industries Retained Revenue(1RN)</t>
  </si>
  <si>
    <t xml:space="preserve">               8900-0021 - Chargeback for Prison Industries and Farm Program (1IN)</t>
  </si>
  <si>
    <t xml:space="preserve">               8900-0050 - DOC Fees RR(1RN)</t>
  </si>
  <si>
    <t xml:space="preserve">               8900-1100 - Re-Entry Programs (1CS)</t>
  </si>
  <si>
    <t xml:space="preserve">               8950-0001 - Parole Board(1CS)</t>
  </si>
  <si>
    <t xml:space="preserve">               8950-0002 - Victim and Witness Assistance Program(1CS)</t>
  </si>
  <si>
    <t xml:space="preserve">               8950-0008 - Parolee Supervision Fee Retained Revenue(1RN)</t>
  </si>
  <si>
    <t xml:space="preserve">               9500-0000 - Senate Operations(1CN)</t>
  </si>
  <si>
    <t xml:space="preserve">               9600-0000 - House of Representatives Operations(1CN)</t>
  </si>
  <si>
    <t xml:space="preserve">               9610-0000 - Operations of House(1CN)</t>
  </si>
  <si>
    <t xml:space="preserve">               9700-0000 - Joint Legislative Operations(1CN)</t>
  </si>
  <si>
    <t xml:space="preserve">               1595-1010 - Transfer to Pension Liabilities Fund (1CN)</t>
  </si>
  <si>
    <t>0320-0003-SupremeJudicialCourt(1CS)</t>
  </si>
  <si>
    <t>0320-0010-SuffolkCountySupremeJudicialCourtClerksOffice(1CS)</t>
  </si>
  <si>
    <t>0321-1600-MassachusettsLegalAssistanceCorporation(1CS)</t>
  </si>
  <si>
    <t>0321-2100-Prisoners'LegalServices(1CS)</t>
  </si>
  <si>
    <t>0321-2205-SuffolkCountySocialLawLibrary(1CS)</t>
  </si>
  <si>
    <t>0321-0001-CommissiononJudicialConduct(1CS)</t>
  </si>
  <si>
    <t>0321-0100-BoardofBarExaminers(1CS)</t>
  </si>
  <si>
    <t>0321-1500-CommitteeforPublicCounselServices(1CS)</t>
  </si>
  <si>
    <t>0321-1504-CPCSAttorneySalaries(1CN)</t>
  </si>
  <si>
    <t>0321-1510-PrivateCounselCompensation(1CS)</t>
  </si>
  <si>
    <t>0321-1520-IndigentPersonsFeesandCourtCosts(1CS)</t>
  </si>
  <si>
    <t>0321-2000-MentalHealthLegalAdvisorsCommittee(1CS)</t>
  </si>
  <si>
    <t>0322-0100-AppealsCourt(1CS)</t>
  </si>
  <si>
    <t>0330-0101-TrialCourtJustices'Salaries(1CS)</t>
  </si>
  <si>
    <t>0330-0300-AdministrativeStaff(1CS)</t>
  </si>
  <si>
    <t>0330-0344-VeteransCourtProgramAdminandTransportation(1CS)</t>
  </si>
  <si>
    <t>0330-0500-TrialCourtVideoTeleconferencing(1CS)</t>
  </si>
  <si>
    <t>0330-0599-RecidivismReductionPilotProgram(1CS)</t>
  </si>
  <si>
    <t>0330-0601-SpecialtyDrugCourts(1CS)</t>
  </si>
  <si>
    <t>0330-0612-SubstanceAbuseModel(1CS)</t>
  </si>
  <si>
    <t>0331-0100-SuperiorCourt(1CS)</t>
  </si>
  <si>
    <t>0332-0100-DistrictCourt(1CS)</t>
  </si>
  <si>
    <t>0333-0002-ProbateandFamilyCourt(1CS)</t>
  </si>
  <si>
    <t>0334-0001-LandCourt(1CS)</t>
  </si>
  <si>
    <t>0335-0001-BostonMunicipalCourt(1CS)</t>
  </si>
  <si>
    <t>0336-0002-HousingCourt(1CS)</t>
  </si>
  <si>
    <t>0337-0002-JuvenileCourt(1CS)</t>
  </si>
  <si>
    <t>0339-1001-CommissionerofProbation(1CS)</t>
  </si>
  <si>
    <t>0339-1003-OfficeofCommunityCorrections(1CS)</t>
  </si>
  <si>
    <t>0339-1005-DivertJuvenilesYoungAdultsfromCriminalJustice(1CS)</t>
  </si>
  <si>
    <t>0339-2100-JuryCommissioner(1CS)</t>
  </si>
  <si>
    <t>0340-0100-SuffolkDistrictAttorney(1CS)</t>
  </si>
  <si>
    <t>0340-0198-SuffolkDistrictAttorneyStatePoliceOvertime(1CS)</t>
  </si>
  <si>
    <t>0340-0200-Northern(Middlesex)DistrictAttorney(1CS)</t>
  </si>
  <si>
    <t>0340-0298-MiddlesexDistrictAttorneyStatePoliceOvertime(1CS)</t>
  </si>
  <si>
    <t>0340-0300-Eastern(Essex)DistrictAttorney(1CS)</t>
  </si>
  <si>
    <t>0340-0398-EasternDAStatePoliceOT(1CS)</t>
  </si>
  <si>
    <t>0340-0400-Middle(Worcester)DistrictAttorney(1CS)</t>
  </si>
  <si>
    <t>0340-0498-WorcesterDistrictAttorneyStatePoliceOvertime(1CS)</t>
  </si>
  <si>
    <t>0340-0500-HampdenDistrictAttorney(1CS)</t>
  </si>
  <si>
    <t>0340-0598-HampdenDistrictAttorneyStatePoliceOvertime(1CS)</t>
  </si>
  <si>
    <t>0340-0600-NorthwesternDistrictAttorney(1CS)</t>
  </si>
  <si>
    <t>0340-0698-NorthwesternDistrictAttorneyStatePoliceOvertime(1CS)</t>
  </si>
  <si>
    <t>0340-0700-NorfolkDistrictAttorney(1CS)</t>
  </si>
  <si>
    <t>0340-0798-NorfolkDAStatePoliceOT(1CS)</t>
  </si>
  <si>
    <t>0340-0800-PlymouthDistrictAttorney(1CS)</t>
  </si>
  <si>
    <t>0340-0802-PlymouthCountyDAMovingCosts(1CS)</t>
  </si>
  <si>
    <t>0340-0898-PlymouthDistrictAttorneyStatePoliceOvertime(1CS)</t>
  </si>
  <si>
    <t>0340-0900-BristolDistrictAttorney(1CS)</t>
  </si>
  <si>
    <t>0340-0998-BristolDAStatePoliceOvertime(1CS)</t>
  </si>
  <si>
    <t>0340-1000-CapeandIslandsDistrictAttorney(1CS)</t>
  </si>
  <si>
    <t>0340-1098-CapeandIslandsDAStatePolice(1CS)</t>
  </si>
  <si>
    <t>0340-1100-BerkshireDistrictAttorney(1CS)</t>
  </si>
  <si>
    <t>0340-1198-BerkshireDAStatePoliceOvertime(1CS)</t>
  </si>
  <si>
    <t>0340-0203-DistrictAttorneyHeroinPilotProgram(1CS)</t>
  </si>
  <si>
    <t>0340-2100-DistrictAttorneysAssociation(1CS)</t>
  </si>
  <si>
    <t>0340-2117-DistrictAttorneyRetention(1CS)</t>
  </si>
  <si>
    <t>0340-6653-ADASalary(1CS)</t>
  </si>
  <si>
    <t>0340-8908-DistrictAttorneysWideAreaNetwork(1CS)</t>
  </si>
  <si>
    <t>8910-0102-HampdenSheriff'sDepartment(1CS)</t>
  </si>
  <si>
    <t>8910-1000-PrisonIndustriesRetainedRevenue(1RN)</t>
  </si>
  <si>
    <t>8910-1010-HampdenSheriffRegionalMentalHealthStabUnit(1CS)</t>
  </si>
  <si>
    <t>8910-1020-HampdenSheriffInmateTransfers(1CN)</t>
  </si>
  <si>
    <t>8910-1030-WesternMassRegionalWomen'sCorrection(1CN)</t>
  </si>
  <si>
    <t>8910-0105-WorcesterSheriff'sDepartment(1CS)</t>
  </si>
  <si>
    <t>8910-0107-MiddlesexSheriff'sDepartment(1CS)</t>
  </si>
  <si>
    <t>8910-1100-PrisonIndustriesRetainedRevenue(1RN)</t>
  </si>
  <si>
    <t>8910-1101-MiddlesexSheriffMentalHealthStabUnit(1CS)</t>
  </si>
  <si>
    <t>8910-0108-FranklinSheriff'sDepartment(1CS)</t>
  </si>
  <si>
    <t>8910-0110-HampshireSheriff'sDepartment(1CS)</t>
  </si>
  <si>
    <t>8910-1112-HampshireRegionalLockupRetainedRevenue(1RN)</t>
  </si>
  <si>
    <t>8910-0619-EssexSheriff'sDepartment(1CS)</t>
  </si>
  <si>
    <t>8910-0145-BerkshireSheriff'sDepartment(1CS)</t>
  </si>
  <si>
    <t>8910-0445-DispatchCenterRetainedRevenue(1RN)</t>
  </si>
  <si>
    <t>8910-0446-PittsfieldSchoolsRetainedRevenue(1RN)</t>
  </si>
  <si>
    <t>8910-7110-MassachusettsSheriffs'AssociationOperations(1CN)</t>
  </si>
  <si>
    <t>8910-8200-BarnstableSheriff'sDepartment(1CS)</t>
  </si>
  <si>
    <t>8910-8300-BristolSheriff'sDepartment(1CS)</t>
  </si>
  <si>
    <t>8910-8400-DukesSheriff'sDepartment(1CS)</t>
  </si>
  <si>
    <t>8910-8500-NantucketSheriff'sDepartment(1CS)</t>
  </si>
  <si>
    <t>8910-8600-NorfolkSheriff'sDepartment(1CS)</t>
  </si>
  <si>
    <t>8910-8700-PlymouthSheriff'sDepartment(1CS)</t>
  </si>
  <si>
    <t>8910-8800-SuffolkSheriff'sDepartment(1CS)</t>
  </si>
  <si>
    <t>0411-1000-OfficeoftheGovernor(1CN)</t>
  </si>
  <si>
    <t>0511-0000-SecretaryoftheCommonwealthAdministration(1CS)</t>
  </si>
  <si>
    <t>0511-0001-StateHouseGiftShopRetainedRevenue(1RS)</t>
  </si>
  <si>
    <t>0511-0002-CorporateDissolutionProgram(1CS)</t>
  </si>
  <si>
    <t>0511-0003-ChargebackforPublicationsandComputerLibraryServices(1IN)</t>
  </si>
  <si>
    <t>0511-0200-StateArchives(1CS)</t>
  </si>
  <si>
    <t>0511-0230-StateRecordsCenter(1CS)</t>
  </si>
  <si>
    <t>0511-0235-ChargebackforStateRecordsCenterServices(1IN)</t>
  </si>
  <si>
    <t>0511-0250-StateArchivesFacility(1CS)</t>
  </si>
  <si>
    <t>0511-0260-CommonwealthMuseum(1CS)</t>
  </si>
  <si>
    <t>0511-0270-CensusDataTechnicalAssistance(1CN)</t>
  </si>
  <si>
    <t>0511-0420-AddressConfidentialityProgram(1CS)</t>
  </si>
  <si>
    <t>0517-0000-PublicDocumentPrinting(1CS)</t>
  </si>
  <si>
    <t>0521-0000-ElectionsDivisionAdministration(1CS)</t>
  </si>
  <si>
    <t>0521-0001-CentralVoterRegistrationComputerSystem(1CS)</t>
  </si>
  <si>
    <t>0521-0002-EarlyVoting(1CS)</t>
  </si>
  <si>
    <t>0521-0006-Post-ElectionAudits(1CS)</t>
  </si>
  <si>
    <t>0524-0000-InformationtoVoters(1CS)</t>
  </si>
  <si>
    <t>0526-0100-MassachusettsHistoricalCommission(1CS)</t>
  </si>
  <si>
    <t>0527-0100-BallotLawCommission(1CS)</t>
  </si>
  <si>
    <t>0528-0100-RecordsConservationBoard(1CS)</t>
  </si>
  <si>
    <t>0540-0900-EssexRegistryofDeeds-NorthernDistrict(1CS)</t>
  </si>
  <si>
    <t>0540-1000-EssexRegistryofDeeds-SouthernDistrict(1CS)</t>
  </si>
  <si>
    <t>0540-1100-FranklinRegistryofDeeds(1CS)</t>
  </si>
  <si>
    <t>0540-1200-HampdenRegistryofDeeds(1CS)</t>
  </si>
  <si>
    <t>0540-1300-HampshireRegistryofDeeds(1CS)</t>
  </si>
  <si>
    <t>0540-1400-MiddlesexRegistryofDeeds-NorthernDistrict(1CS)</t>
  </si>
  <si>
    <t>0540-1500-MiddlesexRegistryofDeeds-SouthernDistrict(1CS)</t>
  </si>
  <si>
    <t>0540-1600-BerkshireRegistryofDeeds-NorthernDistrict(1CS)</t>
  </si>
  <si>
    <t>0540-1700-BerkshireRegistryofDeeds-CentralDistrict(1CS)</t>
  </si>
  <si>
    <t>0540-1800-BerkshireRegistryofDeeds-SouthernDistrict(1CS)</t>
  </si>
  <si>
    <t>0540-1900-SuffolkRegistryofDeeds(1CS)</t>
  </si>
  <si>
    <t>0540-2000-WorcesterRegistryofDeeds-NorthernDistrict(1CS)</t>
  </si>
  <si>
    <t>0540-2100-WorcesterRegistryofDeeds-WorcesterDistrict(1CS)</t>
  </si>
  <si>
    <t>0610-0000-OfficeoftheTreasurerandReceiver-General(1CS)</t>
  </si>
  <si>
    <t>0610-0010-EconomicEmpowerment(1CS)</t>
  </si>
  <si>
    <t>0610-0050-AlcoholicBeveragesControlCommission(1CS)</t>
  </si>
  <si>
    <t>0610-0051-AlcoholBeveragesControlCommissionGrant(1RN)</t>
  </si>
  <si>
    <t>0610-0060-ABCCInvestigationandEnforcement(1CS)</t>
  </si>
  <si>
    <t>0610-2000-WelcomeHomeBillBonusPayments(1CS)</t>
  </si>
  <si>
    <t>0611-1000-BonusPaymentstoWarVeterans(1CS)</t>
  </si>
  <si>
    <t>0612-0001-StateRetirementBoardERIPCost(1CN)</t>
  </si>
  <si>
    <t>0612-0105-PublicSafetyEmployeesLineofDutyDeathBenefits(1CS)</t>
  </si>
  <si>
    <t>0699-0005-RevenueAnticipationNotesPremiumDebtService(1RN)</t>
  </si>
  <si>
    <t>0699-0014-CTFSpecialObligationsProgramDebt(1CS)</t>
  </si>
  <si>
    <t>0699-0015-ConsolidatedLong-TermDebtService(1CS)</t>
  </si>
  <si>
    <t>0699-0018-AgencyDebtServicePrograms(1IS)</t>
  </si>
  <si>
    <t>0699-2005-CentralArteryTunnelDebtService(1CS)</t>
  </si>
  <si>
    <t>0699-9100-ShortTermDebtServiceandCostsofIssuance(1CS)</t>
  </si>
  <si>
    <t>0950-0080-CommissionontheStatusofAsianAmericans(1CS)</t>
  </si>
  <si>
    <t>1599-0093-CleanWaterTrustContractAssistance(1CS)</t>
  </si>
  <si>
    <t>0640-0000-StateLotteryCommission(1CS)</t>
  </si>
  <si>
    <t>0640-0005-StateLotteryCommission-MonitorGames(1CS)</t>
  </si>
  <si>
    <t>0640-0010-StateLotteryCommission-Advertising(1CS)</t>
  </si>
  <si>
    <t>0640-0096-StateLotteryCommission-HealthandWelfareBenefits(1CS)</t>
  </si>
  <si>
    <t>0640-0300-MassachusettsCulturalCouncil(1CS)</t>
  </si>
  <si>
    <t>0710-0000-OfficeoftheStateAuditorAdministration(1CS)</t>
  </si>
  <si>
    <t>0710-0100-DivisionofLocalMandates(1CS)</t>
  </si>
  <si>
    <t>0710-0200-BureauofSpecialInvestigations(1CS)</t>
  </si>
  <si>
    <t>0710-0220-HealthCareCostContainmentComprehensiveInvestigation(1CN)</t>
  </si>
  <si>
    <t>0710-0225-MedicaidAuditUnit(1CN)</t>
  </si>
  <si>
    <t>0710-0300-EnhancedBureauofSpecialInvestigation(1CS)</t>
  </si>
  <si>
    <t>0810-0000-OfficeoftheAttorneyGeneralAdministration(1CS)</t>
  </si>
  <si>
    <t>0810-0004-CompensationtoVictimsofViolentCrimes(1CS)</t>
  </si>
  <si>
    <t>0810-0013-FalseClaimsRecoveryRetainedRevenue(1RN)</t>
  </si>
  <si>
    <t>0810-0014-PublicUtilitiesProceedingsUnit(1CS)</t>
  </si>
  <si>
    <t>0810-0021-MedicaidFraudControlUnit(1CS)</t>
  </si>
  <si>
    <t>0810-0045-WageEnforcementProgram(1CS)</t>
  </si>
  <si>
    <t>0810-0061-LitigationandEnhancedRecoveries(1CS)</t>
  </si>
  <si>
    <t>0810-0098-StatePoliceOvertimeforAG(1CS)</t>
  </si>
  <si>
    <t>0810-0201-InsuranceProceedingsUnit(1CS)</t>
  </si>
  <si>
    <t>0810-0338-AutomobileInsuranceFraudInvestigationandProsecution(1CS)</t>
  </si>
  <si>
    <t>0810-0399-Workers'CompensationFraudInvestigationandProsecution(1CS)</t>
  </si>
  <si>
    <t>0810-1204-GamingEnforcementDivision(1CN)</t>
  </si>
  <si>
    <t>0810-1205-CombatingOpioidAddiction(1CS)</t>
  </si>
  <si>
    <t>0810-1206-CivilPenaltiesRetainedRevenueRevolvingFund(1RN)</t>
  </si>
  <si>
    <t>0840-0100-VictimandWitnessAssistanceBoard(1CS)</t>
  </si>
  <si>
    <t>0840-0101-DomesticViolenceCourtAdvocacyProgram(1CS)</t>
  </si>
  <si>
    <t>0900-0100-StateEthicsCommission(1CS)</t>
  </si>
  <si>
    <t>0910-0200-OfficeoftheInspectorGeneral(1CS)</t>
  </si>
  <si>
    <t>0910-0210-PublicPurchasingandManagerProgramFeesRetainedRevenue(1RN)</t>
  </si>
  <si>
    <t>0910-0220-BureauofProgramIntegrity(1CS)</t>
  </si>
  <si>
    <t>0910-0300-InspectorGeneralMassDOTOffice(1CS)</t>
  </si>
  <si>
    <t>0920-0300-OfficeofCampaignandPoliticalFinance(1CS)</t>
  </si>
  <si>
    <t>0940-0100-MassachusettsCommissionAgainstDiscrimination(1CS)</t>
  </si>
  <si>
    <t>0940-0101-FeesandFederalReimbursementRetainedRevenue(1RN)</t>
  </si>
  <si>
    <t>0940-0102-DiscriminationPreventionProgramRetainedRevenue(1RN)</t>
  </si>
  <si>
    <t>0950-0000-CommissionontheStatusofWomen(1CN)</t>
  </si>
  <si>
    <t>1107-2501-DisabledPersonsProtectionCommission(1CS)</t>
  </si>
  <si>
    <t>7000-9101-BoardofLibraryCommissioners(1CS)</t>
  </si>
  <si>
    <t>7000-9401-RegionalLibrariesLocalAid(1CS)</t>
  </si>
  <si>
    <t>7000-9402-TalkingBookProgramWorcester(1CS)</t>
  </si>
  <si>
    <t>7000-9406-TalkingBookProgramWatertown(1CS)</t>
  </si>
  <si>
    <t>7000-9501-PublicLibrariesLocalAid(1CS)</t>
  </si>
  <si>
    <t>7000-9506-LibraryTechnologyandAutomatedResource-SharingNetworks(1CS)</t>
  </si>
  <si>
    <t>7000-9508-CenterfortheBook(1CS)</t>
  </si>
  <si>
    <t>1590-1008-TransferGFtoReimburseSeniorCitizensSporting(1CN)</t>
  </si>
  <si>
    <t>1595-0045-FringeIndirectChargeInlandFishandGameFund(1CN)</t>
  </si>
  <si>
    <t>1595-0080-FringeIndirectChargeTourismFund(1CN)</t>
  </si>
  <si>
    <t>1595-1003-TransferstoGeneralFundfromCommonwealthTransport(1CN)</t>
  </si>
  <si>
    <t>1000-0001-OfficeoftheStateComptroller(1CS)</t>
  </si>
  <si>
    <t>1000-0005-ChargebackforSingleStateAudit(1IN)</t>
  </si>
  <si>
    <t>1000-0008-ChargebackforMMARS(1IN)</t>
  </si>
  <si>
    <t>1103-0000-PaymentsforContingentContracts(1RN)</t>
  </si>
  <si>
    <t>1103-0001-DebtCollectionPayments(1RN)</t>
  </si>
  <si>
    <t>1103-6950-RevOptforover-payments(1CN)</t>
  </si>
  <si>
    <t>1595-0010-TransferGeneralFundtoStateRetireeBenefitsTrustFund(1CN)</t>
  </si>
  <si>
    <t>1595-0032-IntragovermentalServiceFundTransfer(1IN)</t>
  </si>
  <si>
    <t>1595-0103-TransferCommTrnsprtFndtoStateRetireeBenefitsTrstFnd(1CN)</t>
  </si>
  <si>
    <t>1595-0129-TransferfromGFtoMoneyFollowsPersonRebalancingDemoGTF(1CN)</t>
  </si>
  <si>
    <t>1595-0278-EOYxfrMassachusettsTourismFundtoGamingLocalAidFund(1CN)</t>
  </si>
  <si>
    <t>1595-0300-TRGFtoHousingPreservationStabilizationTrust(1CN)</t>
  </si>
  <si>
    <t>1595-6371-EOYxfrCommonwealthTransportationFundtoGeneralFund(1CN)</t>
  </si>
  <si>
    <t>1595-6372-EOYxfrtoCommTransportationFundtoGamingLocalAidFund(1CN)</t>
  </si>
  <si>
    <t>1595-6843-TransfromGFtoPerformanceAccountabilityTransparency(1CN)</t>
  </si>
  <si>
    <t>1595-9010-TransferfromGeneralFundEoYReversiontoGF(1CN)</t>
  </si>
  <si>
    <t>1595-9117-FringeIndirectMarineRecreationalFisheriesDevelopment(1CN)</t>
  </si>
  <si>
    <t>1595-9500-FringeIndirectChargeCommunityFirstTrustFund(1CN)</t>
  </si>
  <si>
    <t>1599-2040-ChargebackforPrior-YearDeficiencies(1IN)</t>
  </si>
  <si>
    <t>1599-2962-TerminalLeaveReserve(1RN)</t>
  </si>
  <si>
    <t>1599-3100-ChargebackforUnemploymentCompensation(1IN)</t>
  </si>
  <si>
    <t>1599-3384-JudgmentsSettlementsandLegalFees(1CN)</t>
  </si>
  <si>
    <t>1599-6705-MetropolitanAreaPlanningCouncilFund(1RN)</t>
  </si>
  <si>
    <t>1050-0140-PaymentstoCitiesTownsforLocalShareRacingTaxRevenue(1CS)</t>
  </si>
  <si>
    <t>4100-0060-CenterforHealthInformationandAnalysis(1CS)</t>
  </si>
  <si>
    <t>4100-0061-AllPayerClaimsDatabaseRetainedRevenue(1RN)</t>
  </si>
  <si>
    <t>0930-0100-OperationoftheOfficeoftheChildAdvocate(1CS)</t>
  </si>
  <si>
    <t>1100-1100-OfficeoftheSecretaryofAdministrationandFinance(1CS)</t>
  </si>
  <si>
    <t>1100-1201-CommonwealthPerformanceAccountabilityandTransparency(1CS)</t>
  </si>
  <si>
    <t>1100-1700-AdministrationandFinanceITCosts(1CS)</t>
  </si>
  <si>
    <t>1100-1701-ChargebackforAdministrationandFinanceITCosts(1IN)</t>
  </si>
  <si>
    <t>1106-0064-CaseloadandEconomicForecastingOffice(1CS)</t>
  </si>
  <si>
    <t>1599-0015-IntergovernmentalSecretariatBudgetTeamSavingsReserve(1CS)</t>
  </si>
  <si>
    <t>1599-0026-MunicipalRegionalizationandEfficienciesIncentiveReserve(1CS)</t>
  </si>
  <si>
    <t>1599-0042-OCCSProviderRateIncrease(1CS)</t>
  </si>
  <si>
    <t>1599-0044-SpecialLitigationReserve(1CN)</t>
  </si>
  <si>
    <t>1599-0054-HintonLabResponseReserve(1CS)</t>
  </si>
  <si>
    <t>1599-0057-EarlyRetirementIncentiveProgramPensionContribution(1CS)</t>
  </si>
  <si>
    <t>1599-0063-EarlyRetirementIncentiveProgramNonPayrollCosts(1CS)</t>
  </si>
  <si>
    <t>1599-0415-BostonMarathonHomeModifications(1CS)</t>
  </si>
  <si>
    <t>1599-0999-FY16OrganizationTransformationReserve(1CN)</t>
  </si>
  <si>
    <t>1599-1301-ProgramEvaluationReserve(1CN)</t>
  </si>
  <si>
    <t>1599-1450-HealthPolicyCommissionSubstanceAbuse(1CN)</t>
  </si>
  <si>
    <t>1599-1968-TravelandTourismPromotion(1CS)</t>
  </si>
  <si>
    <t>1599-1970-MassachusettsDepartmentofTransportationContractAssistance(1CS)</t>
  </si>
  <si>
    <t>1599-1973-SnowandDeficiencyAccount(1CS)</t>
  </si>
  <si>
    <t>1599-1977-CommonwealthInfrastructureInvestmentAssistanceReserve(1CS)</t>
  </si>
  <si>
    <t>1599-2003-UniformLawCommission(1CN)</t>
  </si>
  <si>
    <t>1599-2004-HealthCareCostContainmentReserve(1CN)</t>
  </si>
  <si>
    <t>1599-2012-HealthCareCostContainmentReserve(1CN)</t>
  </si>
  <si>
    <t>1599-2014-VictimReserve(1CN)</t>
  </si>
  <si>
    <t>1599-3234-SouthEssexSewerageDistrictDebtServiceAssessment(1CS)</t>
  </si>
  <si>
    <t>1599-4417-E.J.CollinsJr.CenterforPublicManagement(1CN)</t>
  </si>
  <si>
    <t>1599-4444-CollectiveBargainingAgreementReserve(1CN)</t>
  </si>
  <si>
    <t>1599-4445-QuarterPointCollectiveBargainingReserve(1CN)</t>
  </si>
  <si>
    <t>1599-4447-FY16CollectiveBargainingContractCosts(1CN)</t>
  </si>
  <si>
    <t>1599-4448-FY17CollectiveBargainingContractCosts(1CN)</t>
  </si>
  <si>
    <t>1102-3199-OfficeofFacilitiesManagement(1CS)</t>
  </si>
  <si>
    <t>1102-3205-StateOfficeBuildingRentsRetainedRevenue(1RN)</t>
  </si>
  <si>
    <t>1102-3224-ChargebackforSaltonstallLeaseandOccupancyPayments(1IN)</t>
  </si>
  <si>
    <t>1102-3226-ChargebackforStateBuildingsOperationandMaintenance(1IN)</t>
  </si>
  <si>
    <t>1102-3232-ContractorCertificationProgramRetainedRevenue(1RN)</t>
  </si>
  <si>
    <t>1599-3856-MassachusettsITCenterOperationalExpenses(1CS)</t>
  </si>
  <si>
    <t>1102-1128-StateHouseAccessibility(1CS)</t>
  </si>
  <si>
    <t>1102-3309-BureauoftheStateHouse(1CS)</t>
  </si>
  <si>
    <t>1107-2400-MassachusettsOfficeonDisability(1CS)</t>
  </si>
  <si>
    <t>1108-5100-GroupInsuranceCommission(1CS)</t>
  </si>
  <si>
    <t>1108-5200-GroupInsurancePremiumandPlanCosts(1CS)</t>
  </si>
  <si>
    <t>1108-5201-MunicipalPartnershipActImplementationRetainedRevenue(1RN)</t>
  </si>
  <si>
    <t>1108-5350-RetiredGovernmentalEmployeesGroupInsurancePremiums(1CS)</t>
  </si>
  <si>
    <t>1108-5400-RetiredMunicipalTeachersGroupInsurancePremiums(1CS)</t>
  </si>
  <si>
    <t>1108-5500-GroupInsuranceDentalandVisionBenefits(1CS)</t>
  </si>
  <si>
    <t>1599-6152-StateRetireeBenefitsTrustFund(1CN)</t>
  </si>
  <si>
    <t>1110-1000-DivisionofAdministrativeLawAppeals(1CS)</t>
  </si>
  <si>
    <t>1120-4005-GeorgeFingoldLibrary(1CS)</t>
  </si>
  <si>
    <t>1201-0100-DepartmentofRevenue(1CS)</t>
  </si>
  <si>
    <t>1201-0122-LowIncomeTaxClinics(1CS)</t>
  </si>
  <si>
    <t>1201-0130-AdditionalAuditorsRetainedRevenue(1RN)</t>
  </si>
  <si>
    <t>1201-0160-ChildSupportEnforcementDivision(1CS)</t>
  </si>
  <si>
    <t>1201-0164-ChildSupportEnforcementFederalReimbursedRetainedRevenue(1RN)</t>
  </si>
  <si>
    <t>1201-0911-ExpertWitnessesandTheirExpenses(1CS)</t>
  </si>
  <si>
    <t>1231-1000-FortheRateReliefComponentofthe(1CS)</t>
  </si>
  <si>
    <t>1232-0100-UndergroundStorageTankReimbursements(1CS)</t>
  </si>
  <si>
    <t>1232-0200-UndergroundStorageTankAdministrativeReviewBoard(1CS)</t>
  </si>
  <si>
    <t>1233-2000-TaxAbatementsforVeteransWidowsBlindPersonsandElderly(1CS)</t>
  </si>
  <si>
    <t>1233-2350-UnrestrictedGeneralGovernmentLocalAid(1CS)</t>
  </si>
  <si>
    <t>1233-2400-ReimbursementtoCitiesinLieuofTaxesonStateOwnedLand(1CS)</t>
  </si>
  <si>
    <t>1233-2401-Chapter40SEducationPayments(1CS)</t>
  </si>
  <si>
    <t>1310-1000-AppellateTaxBoard(1CS)</t>
  </si>
  <si>
    <t>1310-1001-TaxAssessmentAppealsFeeRetainedRevenue(1RN)</t>
  </si>
  <si>
    <t>1750-0100-HumanResourcesDivision(1CS)</t>
  </si>
  <si>
    <t>1750-0101-ChargebackforTraining(1IN)</t>
  </si>
  <si>
    <t>1750-0102-CivilServiceandPhysicalAbilitiesExamFeeRetainedRevenue(1RN)</t>
  </si>
  <si>
    <t>1750-0105-ChargebackforWorkers'Compensation(1IN)</t>
  </si>
  <si>
    <t>1750-0106-ChargebackforWorkers'CompensationLitigationUnitServices(1IN)</t>
  </si>
  <si>
    <t>1750-0119-FormerCountyEmployeesWorkers'Compensation(1CS)</t>
  </si>
  <si>
    <t>1750-0300-StateContributiontoUnionDentalandVisionInsurance(1CS)</t>
  </si>
  <si>
    <t>1750-0600-ChargebackforHumanResourcesModernization(1IN)</t>
  </si>
  <si>
    <t>1750-0601-ChargebackforHRCMSFunctionality(1IN)</t>
  </si>
  <si>
    <t>1108-1011-CivilServiceCommission(1CS)</t>
  </si>
  <si>
    <t>1775-0106-EnhancedVendorAuditing(1CS)</t>
  </si>
  <si>
    <t>1775-0115-StatewideContractFee(1RS)</t>
  </si>
  <si>
    <t>1775-0124-HumanServicesProviderOverbillingRecoveryRetainedRevenue(1RN)</t>
  </si>
  <si>
    <t>1775-0200-SupplierDiversityOffice(1CS)</t>
  </si>
  <si>
    <t>1775-0600-SurplusSalesRetainedRevenue(1RN)</t>
  </si>
  <si>
    <t>1775-0700-ReprographicServicesRetainedRevenue(1RN)</t>
  </si>
  <si>
    <t>1775-0800-ChargebackforPurchaseOperationandRepairofStateVehicles(1IN)</t>
  </si>
  <si>
    <t>1775-0900-FederalSurplusPropertyRetainedRevenue(1RN)</t>
  </si>
  <si>
    <t>1775-1000-ChargebackforReprographicServices(1IN)</t>
  </si>
  <si>
    <t>1790-0100-MassITAdministration(1CS)</t>
  </si>
  <si>
    <t>1790-0200-ChargebackforComputerResourcesandServices(1IN)</t>
  </si>
  <si>
    <t>1790-0300-VendorComputerServiceFeeRetainedRevenue(1RN)</t>
  </si>
  <si>
    <t>1790-0400-ChargebackforPostageSuppliesandEquipment(1IN)</t>
  </si>
  <si>
    <t>1450-1200-HealthPolicyCommission(1CS)</t>
  </si>
  <si>
    <t>2000-0100-ExecutiveOfficeofEnergyandEnvironmentalAffairsAdmin(1CS)</t>
  </si>
  <si>
    <t>2000-0101-ClimateChangeAdaptationandPreparedness(1CS)</t>
  </si>
  <si>
    <t>2000-1011-HandlingChargeRetainedRevenue(1RN)</t>
  </si>
  <si>
    <t>2000-1700-EnergyandEnvironmentITCosts(1CS)</t>
  </si>
  <si>
    <t>2000-1701-ChargebackforEnergyandEnvironmentITCosts(1IN)</t>
  </si>
  <si>
    <t>2030-1000-EnvironmentalLawEnforcement(1CS)</t>
  </si>
  <si>
    <t>2030-1004-EnvironmentalLawEnforcementPrivateDetailsRetainedRevenue(1RN)</t>
  </si>
  <si>
    <t>2200-0100-DepartmentofEnvironmentalProtectionAdministration(1CS)</t>
  </si>
  <si>
    <t>2200-0102-WetlandsPermittingFeeRetainedRevenue(1RN)</t>
  </si>
  <si>
    <t>2200-0107-RecyclingandSolidWasteMasterPlanOperations(1CS)</t>
  </si>
  <si>
    <t>2200-0109-ComplianceandPermitting(1CS)</t>
  </si>
  <si>
    <t>2200-0112-ComplianceandPermittingFeeRetainedRevenue(1RN)</t>
  </si>
  <si>
    <t>2200-0135-CleanWaterPlanning&amp;TechnicalAssistance(1CS)</t>
  </si>
  <si>
    <t>2210-0106-ToxicsUseRetainedRevenue(1RN)</t>
  </si>
  <si>
    <t>2220-2220-CleanAirAct(1CS)</t>
  </si>
  <si>
    <t>2220-2221-CleanAirActOperatingPermitandComplianceProgram(1CS)</t>
  </si>
  <si>
    <t>2250-2000-SafeDrinkingWaterAct(1CS)</t>
  </si>
  <si>
    <t>2260-8870-HazardousWasteCleanupProgram(1CS)</t>
  </si>
  <si>
    <t>2260-8872-BrownfieldsSiteAuditProgram(1CS)</t>
  </si>
  <si>
    <t>2260-8881-BoardofRegistrationofHazardousWasteSiteCleanup(1CS)</t>
  </si>
  <si>
    <t>2300-0100-DepartmentofFishandGameAdministration(1CS)</t>
  </si>
  <si>
    <t>2300-0101-RiverwaysProtectionRestorationandPublicAccessPromotion(1CS)</t>
  </si>
  <si>
    <t>2310-0200-DivisionofFisheriesandWildlifeAdministration(1CS)</t>
  </si>
  <si>
    <t>2310-0300-NaturalHeritageandEndangeredSpeciesProgram(1CS)</t>
  </si>
  <si>
    <t>2310-0306-HunterSafetyProgram(1CS)</t>
  </si>
  <si>
    <t>2310-0316-WildlifeHabitatPurchase(1CS)</t>
  </si>
  <si>
    <t>2310-0317-WaterfowlManagementProgram(1CS)</t>
  </si>
  <si>
    <t>2320-0100-FishingandBoatingAccess(1CS)</t>
  </si>
  <si>
    <t>2330-0100-DivisionofMarineFisheriesAdministration(1CS)</t>
  </si>
  <si>
    <t>2330-0120-MarineRecreationalFisheriesDevelopmentandEnhancement(1CS)</t>
  </si>
  <si>
    <t>2330-0121-MarineRecreationalFishingFeeRetainedRevenue(1RN)</t>
  </si>
  <si>
    <t>2330-0150-ShellfishPurificationPlantRR(1RN)</t>
  </si>
  <si>
    <t>2330-0199-VentlessTrap(1RN)</t>
  </si>
  <si>
    <t>2330-0300-SaltwaterSportfishLicensing(1CS)</t>
  </si>
  <si>
    <t>2511-0100-DepartmentofAgriculturalResourcesAdministration(1CS)</t>
  </si>
  <si>
    <t>2511-0105-EmergencyFoodAssistanceProgram(1CS)</t>
  </si>
  <si>
    <t>2511-3002-IntegratedPestManagementProgram(1CS)</t>
  </si>
  <si>
    <t>2800-0100-DepartmentofConservationandRecreationAdministration(1CS)</t>
  </si>
  <si>
    <t>2800-0101-WatershedManagementProgram(1CS)</t>
  </si>
  <si>
    <t>2800-0401-StormwaterManagement(1CS)</t>
  </si>
  <si>
    <t>2800-0500-BeachPreservation(1CN)</t>
  </si>
  <si>
    <t>2800-0501-DCRSeasonals(1CS)</t>
  </si>
  <si>
    <t>2800-0700-OfficeofDamSafety(1CS)</t>
  </si>
  <si>
    <t>2810-0100-StateParksandRecreation(1CS)</t>
  </si>
  <si>
    <t>2810-2042-DepartmentofConservationandRecreationRetainedRevenue(1RN)</t>
  </si>
  <si>
    <t>2820-0101-StateHouseParkRangers(1CS)</t>
  </si>
  <si>
    <t>2820-2000-Streetlighting(1CS)</t>
  </si>
  <si>
    <t>2100-0012-DepartmentofPublicUtilitiesAdministration(1CS)</t>
  </si>
  <si>
    <t>2100-0013-TransportationOversightDivision(1CS)</t>
  </si>
  <si>
    <t>2100-0014-EnergyFacilitiesSitingBoardRetainedRevenue(1RN)</t>
  </si>
  <si>
    <t>2100-0015-UnifiedCarrierRegistrationRetainedRevenue(1RN)</t>
  </si>
  <si>
    <t>2100-0016-SteamDistributionOversight(1CS)</t>
  </si>
  <si>
    <t>2100-0017-TNCOversight(1CS)</t>
  </si>
  <si>
    <t>7006-1001-ResidentialConservationServiceProgram(1CS)</t>
  </si>
  <si>
    <t>7006-1003-DepartmentofEnergyResourcesAssessment(1CS)</t>
  </si>
  <si>
    <t>1595-1067-DeliverySystemTransformationInitiativesTrustFund(1CN)</t>
  </si>
  <si>
    <t>1595-1068-MedicalAssistanceTrustFund(1CN)</t>
  </si>
  <si>
    <t>1595-1069-HealthInformationTechnologyTrustFund(1CN)</t>
  </si>
  <si>
    <t>1599-0017-EndFamilyHomelessnessReserveFund(1CS)</t>
  </si>
  <si>
    <t>1599-0321-Women'sPreventiveHealthReserve(1CS)</t>
  </si>
  <si>
    <t>1599-1100-DCFStaffingandTrainingReserve(1CS)</t>
  </si>
  <si>
    <t>1599-2002-DCFFosterandAdoptiveFamiliesReserve(1CS)</t>
  </si>
  <si>
    <t>1599-6903-Chapter257andHumanServiceReserve(1CS)</t>
  </si>
  <si>
    <t>4000-0005-SafeandSuccessfulYouthInitiative(1CS)</t>
  </si>
  <si>
    <t>4000-0007-UnaccompaniedHomelessYouthServices(1CS)</t>
  </si>
  <si>
    <t>4000-0008-CrossroadsOrganizationservingat-riskYouth(1CS)</t>
  </si>
  <si>
    <t>4000-0014-EdwardMKennedyCommunityHealthCenter(1CS)</t>
  </si>
  <si>
    <t>4000-0050-PersonalCareAttendantCouncil(1CS)</t>
  </si>
  <si>
    <t>4000-0051-FamilyResourceCenters(1CS)</t>
  </si>
  <si>
    <t>4000-0102-ChargebackforHumanServicesTransportation(1IN)</t>
  </si>
  <si>
    <t>4000-0103-ChargebackforHumanServicesAdministration(1IN)</t>
  </si>
  <si>
    <t>4000-0300-EOHHSandMassHealthAdministration(1CS)</t>
  </si>
  <si>
    <t>4000-0301-MassHealthAuditingandUtilizationReviews(1CS)</t>
  </si>
  <si>
    <t>4000-0320-MassHealthRecoveriesfromCurrentandPriorFiscalYearsRR(1RS)</t>
  </si>
  <si>
    <t>4000-0321-EOHHSContingencyContractsRetainedRevenue(1RN)</t>
  </si>
  <si>
    <t>4000-0328-StatePlanAmendmentSupport(1CS)</t>
  </si>
  <si>
    <t>4000-0430-MassHealthCommonHealthPlan(1CS)</t>
  </si>
  <si>
    <t>4000-0500-MassHealthManagedCare(1CS)</t>
  </si>
  <si>
    <t>4000-0700-MassHealthFeeforServicePayments(1CS)</t>
  </si>
  <si>
    <t>4000-0875-MassHealthBreastandCervicalCancerTreatment(1CS)</t>
  </si>
  <si>
    <t>4000-0880-MassHealthFamilyAssistancePlan(1CS)</t>
  </si>
  <si>
    <t>4000-0885-SmallBusinessEmployeePremiumAssistance(1CS)</t>
  </si>
  <si>
    <t>4000-0940-ACAExpansionPopulations(1CS)</t>
  </si>
  <si>
    <t>4000-0950-Children'sBehavioralHealthInitiative(1CS)</t>
  </si>
  <si>
    <t>4000-0990-Children'sMedicalSecurityPlan(1CS)</t>
  </si>
  <si>
    <t>4000-1400-MassHealthHIVPlan(1CS)</t>
  </si>
  <si>
    <t>4000-1420-MedicarePartDPhasedDownContribution(1CS)</t>
  </si>
  <si>
    <t>4000-1425-HutchinsonSettlement(1CS)</t>
  </si>
  <si>
    <t>4000-1602-MassHealthOperations(1CS)</t>
  </si>
  <si>
    <t>4000-1604-HealthCareSystemReform(1CS)</t>
  </si>
  <si>
    <t>4000-1700-HealthandHumanServicesITCosts(1CS)</t>
  </si>
  <si>
    <t>4000-1701-ChargebackforHealthandHumanServicesIT(1IN)</t>
  </si>
  <si>
    <t>4000-0600-MassHealthSeniorCare(1CS)</t>
  </si>
  <si>
    <t>4000-0640-MassHealthNursingHomeSupplementalRates(1CS)</t>
  </si>
  <si>
    <t>9110-0100-DepartmentofElderAffairsAdministration(1CS)</t>
  </si>
  <si>
    <t>9110-1455-PrescriptionAdvantage(1CS)</t>
  </si>
  <si>
    <t>9110-1500-ElderEnhancedHomeCareServicesProgram(1CS)</t>
  </si>
  <si>
    <t>9110-1604-SupportiveSeniorHousingProgram(1CS)</t>
  </si>
  <si>
    <t>9110-1630-ElderHomeCarePurchasedServices(1CS)</t>
  </si>
  <si>
    <t>9110-1633-ElderHomeCareCaseManagementandAdministration(1CS)</t>
  </si>
  <si>
    <t>9110-1636-ElderProtectiveServices(1CS)</t>
  </si>
  <si>
    <t>9110-1660-ElderCongregateHousingProgram(1CS)</t>
  </si>
  <si>
    <t>9110-1700-ElderHomelessPlacement(1CS)</t>
  </si>
  <si>
    <t>9110-1900-ElderNutritionProgram(1CS)</t>
  </si>
  <si>
    <t>9110-9002-GrantstoCouncilsonAging(1CS)</t>
  </si>
  <si>
    <t>0950-0050-GLBTCommission(1CS)</t>
  </si>
  <si>
    <t>1595-4510-SubstanceAbuseServicesFund(1CN)</t>
  </si>
  <si>
    <t>4510-0020-FoodProtectionProgramRetainedRevenue(1RN)</t>
  </si>
  <si>
    <t>4510-0025-SEALDentalProgramRetainedRevenue(1RN)</t>
  </si>
  <si>
    <t>4510-0040-PharmaceuticalandMedicalDeviceMarketingRegulationRR(1RN)</t>
  </si>
  <si>
    <t>4510-0100-PublicHealthCriticalOperationsandEssentialServices(1CS)</t>
  </si>
  <si>
    <t>4510-0108-ChargebackforStateOfficePharmacyServices(1IN)</t>
  </si>
  <si>
    <t>4510-0110-CommunityHealthCenterServices(1CS)</t>
  </si>
  <si>
    <t>4510-0112-PostpartumDepressionPilotProgram(1CS)</t>
  </si>
  <si>
    <t>4510-0600-EnvironmentalHealthAssessmentandCompliance(1CS)</t>
  </si>
  <si>
    <t>4510-0615-NuclearPowerReactorMonitoringFeeRetainedRevenue(1RN)</t>
  </si>
  <si>
    <t>4510-0616-PrescriptionDrugRegistrationandMonitoringFeeRR(1RN)</t>
  </si>
  <si>
    <t>4510-0710-DivisionofHealthCareQualityandImprovement(1CS)</t>
  </si>
  <si>
    <t>4510-0712-DivisionofHealthCareQualityHealthFacilityLicensingFee(1RN)</t>
  </si>
  <si>
    <t>4510-0716-AcademicDetailingProgram(1CS)</t>
  </si>
  <si>
    <t>4510-0721-BoardofRegistrationinNursing(1CS)</t>
  </si>
  <si>
    <t>4510-0722-BoardofRegistrationinPharmacy(1CS)</t>
  </si>
  <si>
    <t>4510-0723-BoardofRegistrationinMedicineandAcupuncture(1CS)</t>
  </si>
  <si>
    <t>4510-0724-BoardofRegistrationinMedicineRR(1RN)</t>
  </si>
  <si>
    <t>4510-0725-HealthBoardsofRegistration(1CS)</t>
  </si>
  <si>
    <t>4510-0790-RegionalEmergencyMedicalServices(1CS)</t>
  </si>
  <si>
    <t>4510-0810-SexualAssaultNurseExaminer(SANE)andPediatricSANEProgram(1CS)</t>
  </si>
  <si>
    <t>4510-3008-ALSRegistry(1CS)</t>
  </si>
  <si>
    <t>4510-3010-DownSyndromeClinic(1CS)</t>
  </si>
  <si>
    <t>4512-0103-HIV/AIDSPreventionTreatmentandServices(1CS)</t>
  </si>
  <si>
    <t>4512-0106-HIV/AIDSDrugProgramManufacturerRebatesRetainedRevenue(1RS)</t>
  </si>
  <si>
    <t>4512-0200-BureauofSubstanceAbuseServices(1CS)</t>
  </si>
  <si>
    <t>4512-0201-SubstanceAbuseStep-DownRecoveryServices(1CS)</t>
  </si>
  <si>
    <t>4512-0202-SecureTreatmentFacilitiesforOpiateAddiction(1CS)</t>
  </si>
  <si>
    <t>4512-0203-SubstanceAbuseFamilyInterventionandCarePilot(1CS)</t>
  </si>
  <si>
    <t>4512-0204-NasalNarcanPilotExpansion(1CS)</t>
  </si>
  <si>
    <t>4512-0211-RecoveryHighSchools(1CS)</t>
  </si>
  <si>
    <t>4512-0225-CompulsiveBehaviorTreatmentProgramRetainedRevenue(1RN)</t>
  </si>
  <si>
    <t>4512-0500-DentalHealthServices(1CS)</t>
  </si>
  <si>
    <t>4513-1000-FamilyHealthServices(1CS)</t>
  </si>
  <si>
    <t>4513-1002-WomenInfantsandChildren'sNutritionalServices(1CS)</t>
  </si>
  <si>
    <t>4513-1012-WICProgramManufacturerRebatesRetainedRevenue(1RS)</t>
  </si>
  <si>
    <t>4513-1020-EarlyInterventionServices(1CS)</t>
  </si>
  <si>
    <t>4513-1023-NewbornHearingScreeningProgram(1CS)</t>
  </si>
  <si>
    <t>4513-1026-SuicidePreventionandInterventionProgram(1CS)</t>
  </si>
  <si>
    <t>4513-1027-SamaratinsIncSuicidePreventionServices(1CS)</t>
  </si>
  <si>
    <t>4513-1098-ServicestoSurvivorsofHomicideVictims(1CS)</t>
  </si>
  <si>
    <t>4513-1111-HealthPromotionandDiseasePrevention(1CS)</t>
  </si>
  <si>
    <t>4513-1121-StopStrokeProgram(1CS)</t>
  </si>
  <si>
    <t>4513-1130-DomesticViolenceandSexualAssaultPreventionandTreatment(1CS)</t>
  </si>
  <si>
    <t>4513-1131-HealthyRelationshipsGrantProgram(1CS)</t>
  </si>
  <si>
    <t>4516-0263-BloodLeadTestingFeeRetainedRevenue(1RN)</t>
  </si>
  <si>
    <t>4516-1000-StateLaboratoryandCommunicableDiseaseControlServices(1CS)</t>
  </si>
  <si>
    <t>4516-1005-STIBillingRetainedRevenue(1RN)</t>
  </si>
  <si>
    <t>4516-1010-MatchingfundsforaFederalEmergencyPreparednessGrant(1CS)</t>
  </si>
  <si>
    <t>4516-1022-StateLaboratoryTuberculosisTestingFeeRetainedRevenue(1RN)</t>
  </si>
  <si>
    <t>4518-0200-VitalRecordsResearchCancerandCommunityData(1RN)</t>
  </si>
  <si>
    <t>4530-9000-TeenagePregnancyPreventionServices(1CS)</t>
  </si>
  <si>
    <t>4570-1502-InfectionPreventionProgram(1CS)</t>
  </si>
  <si>
    <t>4580-1000-UniversalImmunizationProgram(1CS)</t>
  </si>
  <si>
    <t>4590-0081-PublicHealthEvaluationGrants(1CS)</t>
  </si>
  <si>
    <t>4590-0250-School-BasedHealthPrograms(1CS)</t>
  </si>
  <si>
    <t>4590-0300-SmokingPreventionandCessationPrograms(1CS)</t>
  </si>
  <si>
    <t>4590-0901-ChargebackforConsolidatedPublicHealthHospitals(1IN)</t>
  </si>
  <si>
    <t>4590-0903-ChargebackforMedicalServicesforCountyCorrectionsInmates(1IN)</t>
  </si>
  <si>
    <t>4590-0912-WesternMassachusettsHospitalFederalReimbursementRetained(1RN)</t>
  </si>
  <si>
    <t>4590-0913-ShattuckHospitalPrivateMedicalVendorRetainedRevenue(1RN)</t>
  </si>
  <si>
    <t>4590-0915-PublicHealthHospitals(1CS)</t>
  </si>
  <si>
    <t>4590-0917-ShattuckHospitalDepartmentofCorrectionInmateRR(1RN)</t>
  </si>
  <si>
    <t>4590-0918-SOPSDepartmentofCorrectionRetainedRevenue(1RN)</t>
  </si>
  <si>
    <t>4590-0924-TewksburyHospitalRR(1RN)</t>
  </si>
  <si>
    <t>4590-0925-ProstateCancerResearch(1CS)</t>
  </si>
  <si>
    <t>4590-0930-MunicipalNaloxoneBulkPurchaseProgram(1CS)</t>
  </si>
  <si>
    <t>4590-1503-PediatricPalliativeCare(1CS)</t>
  </si>
  <si>
    <t>4590-1506-ViolencePreventionGrants(1CS)</t>
  </si>
  <si>
    <t>4590-1507-YouthAt-RiskMatchingGrants(1CS)</t>
  </si>
  <si>
    <t>4590-2001-TewksburyHospitalDDSClientRetainedRevenue(1RN)</t>
  </si>
  <si>
    <t>5011-0100-DepartmentofMentalHealthAdministrationandOperations(1CS)</t>
  </si>
  <si>
    <t>5042-5000-ChildandAdolescentMentalHealthServices(1CS)</t>
  </si>
  <si>
    <t>5046-0000-AdultMentalHealthandSupportServices(1CS)</t>
  </si>
  <si>
    <t>5046-0006-AdultCommunity-BasedPlacements(1CS)</t>
  </si>
  <si>
    <t>5046-2000-StatewideHomelessnessSupportServices(1CS)</t>
  </si>
  <si>
    <t>5046-4000-CHOICEProgramRetainedRevenue(1RN)</t>
  </si>
  <si>
    <t>5047-0001-EmergencyServicesandMentalHealthCare(1CS)</t>
  </si>
  <si>
    <t>5055-0000-ForensicServicesProgramforMentallyIllPersons(1CS)</t>
  </si>
  <si>
    <t>5095-0015-InpatientFacilitiesandCommunityBasedMentalHealth(1CS)</t>
  </si>
  <si>
    <t>5095-1016-OccupancyFeesRetainedRevenue(1RN)</t>
  </si>
  <si>
    <t>4003-0122-Low-IncomeCitizenshipProgram(1CS)</t>
  </si>
  <si>
    <t>4200-0010-DepartmentofYouthServicesAdministrationandOperations(1CS)</t>
  </si>
  <si>
    <t>4200-0100-Non-ResidentialServicesforCommittedPopulation(1CS)</t>
  </si>
  <si>
    <t>4200-0200-ResidentialServicesforDetainedPopulation(1CS)</t>
  </si>
  <si>
    <t>4200-0300-ResidentialServicesforCommittedPopulation(1CS)</t>
  </si>
  <si>
    <t>4200-0500-DepartmentofYouthServicesTeacherSalaries(1CS)</t>
  </si>
  <si>
    <t>4200-0600-DepartmentofYouthServicesAlternativeLockUpProgram(1CS)</t>
  </si>
  <si>
    <t>4400-1000-DeptofTransitionalAssistanceAdministration&amp;Operation(1CS)</t>
  </si>
  <si>
    <t>4400-1001-FoodStampParticipationRatePrograms(1CS)</t>
  </si>
  <si>
    <t>4400-1025-DomesticViolenceSpecialists(1CS)</t>
  </si>
  <si>
    <t>4400-1100-CaseworkersReserve(1CS)</t>
  </si>
  <si>
    <t>4400-1979-PathwaystoSelfSufficiency(1CS)</t>
  </si>
  <si>
    <t>4401-1000-EmploymentServicesProgram(1CS)</t>
  </si>
  <si>
    <t>4403-2000-TransitionalAidtoFamilieswithDependentChildrenGrantPmt(1CS)</t>
  </si>
  <si>
    <t>4403-2007-SupplementalNutritionalProgram(1CS)</t>
  </si>
  <si>
    <t>4403-2119-TeenStructuredSettingsProgram(1CS)</t>
  </si>
  <si>
    <t>4405-2000-StateSupplementtoSupplementalSecurityIncome(1CS)</t>
  </si>
  <si>
    <t>4408-1000-EmergencyAidtotheElderlyDisabledandChildren(1CS)</t>
  </si>
  <si>
    <t>0950-0030-CommissiononGrandparentsRaisingGrandchildren(1CS)</t>
  </si>
  <si>
    <t>4800-0015-ClinicalSupportServicesandOperations(1CS)</t>
  </si>
  <si>
    <t>4800-0016-RocaRetainedRevenueforCitiesandTowns(1RN)</t>
  </si>
  <si>
    <t>4800-0025-FosterCareReview(1CS)</t>
  </si>
  <si>
    <t>4800-0030-DCFLocalandRegionalManagementofServices(1CS)</t>
  </si>
  <si>
    <t>4800-0036-SexualAbuseInterventionNetwork(1CS)</t>
  </si>
  <si>
    <t>4800-0038-ServicesforChildrenandFamilies(1CS)</t>
  </si>
  <si>
    <t>4800-0040-FamilySupportandStabilization(1CS)</t>
  </si>
  <si>
    <t>4800-0041-CongregateCareServices(1CS)</t>
  </si>
  <si>
    <t>4800-0058-FosterCareParentsCampaign(1CS)</t>
  </si>
  <si>
    <t>4800-0091-ChildWelfareTrainingInstituteRetainedRevenue(1RN)</t>
  </si>
  <si>
    <t>4800-0151-PlacementServicesforJuvenileOffenders(1CS)</t>
  </si>
  <si>
    <t>4800-0200-DCFFamilyResourceCenters(1CS)</t>
  </si>
  <si>
    <t>4800-1100-SocialWorkersforCaseManagement(1CS)</t>
  </si>
  <si>
    <t>4800-1400-SupportServicesforPeopleatRiskofDomesticViolence(1CS)</t>
  </si>
  <si>
    <t>4110-0001-AdministrationandProgramOperations(1CS)</t>
  </si>
  <si>
    <t>4110-1000-CommunityServicesfortheBlind(1CS)</t>
  </si>
  <si>
    <t>4110-2000-Turning22ProgramandServices(1CS)</t>
  </si>
  <si>
    <t>4110-3010-VocationalRehabilitationfortheBlind(1CS)</t>
  </si>
  <si>
    <t>4120-0200-IndependentLivingCenters(1CS)</t>
  </si>
  <si>
    <t>4120-1000-MassachusettsRehabilitationCommission(1CS)</t>
  </si>
  <si>
    <t>4120-2000-VocationalRehabilitationfortheDisabled(1CS)</t>
  </si>
  <si>
    <t>4120-3000-EmploymentAssistance(1CS)</t>
  </si>
  <si>
    <t>4120-4000-IndependentLivingAssistancefortheMultiDisabled(1CS)</t>
  </si>
  <si>
    <t>4120-4001-AccessibleHousingPlacementandRegistryforDisabledPersons(1CS)</t>
  </si>
  <si>
    <t>4120-4002-LivingIndependentlyforEqualityBrockton(1CS)</t>
  </si>
  <si>
    <t>4120-4005-LivingIndependentlyforEquality(1CS)</t>
  </si>
  <si>
    <t>4120-4010-Turning22ProgramandServices(1CS)</t>
  </si>
  <si>
    <t>4120-5000-HomeCareServicesfortheMultiDisabled(1CS)</t>
  </si>
  <si>
    <t>4120-6000-HeadInjuryTreatmentServices(1CS)</t>
  </si>
  <si>
    <t>4125-0100-MassachusettsCommissionfortheDeafandHardofHearing(1CS)</t>
  </si>
  <si>
    <t>4125-0122-ChargebackforInterpreterServices(1IN)</t>
  </si>
  <si>
    <t>4180-0100-Soldiers'HomeinMassachusettsAdministrationandOperations(1CS)</t>
  </si>
  <si>
    <t>4180-1100-LicensePlateSalesRetainedRevenue(1RN)</t>
  </si>
  <si>
    <t>4190-0100-Soldiers'HomeinHolyokeAdministrationandOperations(1CS)</t>
  </si>
  <si>
    <t>4190-0101-HolyokeAntennaRetainedRevenue(1RN)</t>
  </si>
  <si>
    <t>4190-0102-PharmacyCo-PaymentFeeRetainedRevenue(1RN)</t>
  </si>
  <si>
    <t>4190-0200-HolyokeTelephoneandTelevisionRetainedRevenue(1RN)</t>
  </si>
  <si>
    <t>4190-0300-Holyoke12BedRetainedRevenue(1RN)</t>
  </si>
  <si>
    <t>4190-1100-LicensePlateSalesRetainedRevenue(1RN)</t>
  </si>
  <si>
    <t>5911-1003-DDSServiceCoordinationandAdministration(1CS)</t>
  </si>
  <si>
    <t>5911-2000-TransportationServices(1CS)</t>
  </si>
  <si>
    <t>5920-2000-CommunityResidentialServicesforDevelopmentallyDisabled(1CS)</t>
  </si>
  <si>
    <t>5920-2010-StateOperatedResidentialServices(1CS)</t>
  </si>
  <si>
    <t>5920-2025-CommunityDayandWorkPrograms(1CS)</t>
  </si>
  <si>
    <t>5920-2026-CommunityBasedEmployment(1CS)</t>
  </si>
  <si>
    <t>5920-3000-RespiteFamilySupportsfortheDevelopmentallyDisabled(1CS)</t>
  </si>
  <si>
    <t>5920-3010-AutismDivision(1CS)</t>
  </si>
  <si>
    <t>5920-3020-AutismOmnibus(1CS)</t>
  </si>
  <si>
    <t>5920-3025-AgingwithDevelopmentalDisabilities(1CS)</t>
  </si>
  <si>
    <t>5920-5000-Turning22ProgramandServices(1CS)</t>
  </si>
  <si>
    <t>5930-1000-StateFacilitiesfortheDevelopmentallyDisabled(1CS)</t>
  </si>
  <si>
    <t>5948-0012-ChargebackforSpecialEducationAlternatives(1IN)</t>
  </si>
  <si>
    <t>1410-0010-Veterans'ServicesAdministrationandOperations(1CS)</t>
  </si>
  <si>
    <t>1410-0012-Veterans'OutreachCentersIncludingHomelessShelters(1CS)</t>
  </si>
  <si>
    <t>1410-0015-WomenVeterans'Outreach(1CS)</t>
  </si>
  <si>
    <t>1410-0018-AgawamandWinchendonCemeteriesRetainedRevenue(1RN)</t>
  </si>
  <si>
    <t>1410-0024-VeteranServiceOfficerTrainingandCertification(1CS)</t>
  </si>
  <si>
    <t>1410-0031-MassachusettsIraqandAfghanistanFallenHeroes(1CS)</t>
  </si>
  <si>
    <t>1410-0075-TrainVetstoTreatVets(1CS)</t>
  </si>
  <si>
    <t>1410-0250-AssistancetoHomelessVeterans(1CS)</t>
  </si>
  <si>
    <t>1410-0251-NewEnglandShelterforHomelessVeterans(1CS)</t>
  </si>
  <si>
    <t>1410-0400-Veterans'Benefits(1CS)</t>
  </si>
  <si>
    <t>1410-0630-AgawamandWinchendonVeterans'Cemeteries(1CS)</t>
  </si>
  <si>
    <t>1410-1616-WarMemorials(1CS)</t>
  </si>
  <si>
    <t>1595-6368-MassachusettsTransportationTrustFund(1CN)</t>
  </si>
  <si>
    <t>1595-6369-CommonwealthTransportationFundtransfertotheMBTA(1CN)</t>
  </si>
  <si>
    <t>1595-6370-CommonwealthTransportationFundtransfertoRegionalTransit(1CN)</t>
  </si>
  <si>
    <t>1595-6379-MeritRatingBoard(1CN)</t>
  </si>
  <si>
    <t>7002-0010-ExecutiveOfficeofHousingandEconomicDevelopment(1CS)</t>
  </si>
  <si>
    <t>7002-0017-HousingandEconomicDevelopmentITCosts(1CS)</t>
  </si>
  <si>
    <t>7002-0018-ChargebackforHousingandEconomicDevelopmentITCosts(1IN)</t>
  </si>
  <si>
    <t>7002-0020-WorkforceDevelopmentGrant(1CS)</t>
  </si>
  <si>
    <t>7002-0021-LocalCapitalProjectsProgram(1CS)</t>
  </si>
  <si>
    <t>7002-0032-MassachusettsTechnologyCollaborative(1CS)</t>
  </si>
  <si>
    <t>7002-0035-MilitaryBasePromotion(1CS)</t>
  </si>
  <si>
    <t>7002-0036-UrbanAgendaEconomicDevelopmentGrants(1CS)</t>
  </si>
  <si>
    <t>7002-0039-CommunityCompactGrants(1CS)</t>
  </si>
  <si>
    <t>7002-0040-SmallBusinessTechnicalAssistanceGrantProgram(1CS)</t>
  </si>
  <si>
    <t>7002-1502-TransformativeDevelopmentFund(1CS)</t>
  </si>
  <si>
    <t>7002-1506-WorkingCitiesTechAssistanceGrants(1CS)</t>
  </si>
  <si>
    <t>7002-1507-ParkingManagementPlanGrants(1CS)</t>
  </si>
  <si>
    <t>7002-1508-MassTechCollaborativeTechandInnovationEntrepre(1CS)</t>
  </si>
  <si>
    <t>7002-1509-EntrepreneurinResidencePilotProgram(1CS)</t>
  </si>
  <si>
    <t>7002-1512-BigDataInnovationandWorkforceFund(1CS)</t>
  </si>
  <si>
    <t>7002-1593-DigitalHealthInternshipIncentiveFund(1CS)</t>
  </si>
  <si>
    <t>7007-0150-RegionalEconomicDevelopmentGrants(1CS)</t>
  </si>
  <si>
    <t>7007-0300-MassachusettsOfficeofBusinessDevelopment(1CS)</t>
  </si>
  <si>
    <t>7007-0500-ForMassachusettsBiotechnologyResearch(1CS)</t>
  </si>
  <si>
    <t>7007-0800-SmallBusinessDevelopmentCenteratUMass(1CS)</t>
  </si>
  <si>
    <t>7007-0801-Microlending(1CS)</t>
  </si>
  <si>
    <t>7007-0952-CommonwealthZoologicalCorporation(1CS)</t>
  </si>
  <si>
    <t>7007-1202-MassTechCollaborative-ComputerScienceEducationPromoti(1CS)</t>
  </si>
  <si>
    <t>7007-1641-SmallBusinessAssociationLayoffAversionGrantProgram(1CS)</t>
  </si>
  <si>
    <t>7004-0001-IndianAffairsCommission(1CS)</t>
  </si>
  <si>
    <t>7004-0099-DeptofHousingandCommunityDevelopmentAdmin(1CS)</t>
  </si>
  <si>
    <t>7004-0100-OperationofHomelessPrograms(1CS)</t>
  </si>
  <si>
    <t>7004-0101-EmergencyAssistanceFamilySheltersandServices(1CS)</t>
  </si>
  <si>
    <t>7004-0102-HomelessIndividualsAssistance(1CS)</t>
  </si>
  <si>
    <t>7004-0104-HomeandHealthyforGoodProgram(1CS)</t>
  </si>
  <si>
    <t>7004-0108-MassachusettsShortTermHousingTransitionProgram(1CS)</t>
  </si>
  <si>
    <t>7004-3036-HousingServicesandCounseling(1CS)</t>
  </si>
  <si>
    <t>7004-3045-TenancyPreservationProgram(1CS)</t>
  </si>
  <si>
    <t>7004-4314-ServiceCoordinatorsProgram(1CS)</t>
  </si>
  <si>
    <t>7004-9005-SubsidiestoPublicHousingAuthorities(1CS)</t>
  </si>
  <si>
    <t>7004-9007-PublicHousingReform(1CS)</t>
  </si>
  <si>
    <t>7004-9008-UrbanAgendaHousing(1CS)</t>
  </si>
  <si>
    <t>7004-9024-MassachusettsRentalVoucherProgram(1CS)</t>
  </si>
  <si>
    <t>7004-9030-AlternativeHousingVoucherProgram(1CS)</t>
  </si>
  <si>
    <t>7004-9033-RentalSubsidyProgramforDMHClients(1CS)</t>
  </si>
  <si>
    <t>7004-9315-Low-IncomeHousingTaxCreditFeeRetainedRevenue(1RN)</t>
  </si>
  <si>
    <t>7004-9316-ResidentialAssistanceforFamiliesinTransition(1CS)</t>
  </si>
  <si>
    <t>7004-9322-SecureJobs(1CS)</t>
  </si>
  <si>
    <t>7006-0000-OfficeofConsumerAffairsandBusinessRegulation(1CS)</t>
  </si>
  <si>
    <t>7006-0043-HomeImprovementContractorsRetainedRevenue(1RS)</t>
  </si>
  <si>
    <t>7006-0010-DivisionofBanks(1CS)</t>
  </si>
  <si>
    <t>7006-0011-LoanOriginatorAdministrationandConsumerCounselingProgram(1RN)</t>
  </si>
  <si>
    <t>7006-0020-DivisionofInsurance(1CS)</t>
  </si>
  <si>
    <t>7006-0029-HealthCareAccessBureauAssessment(1CS)</t>
  </si>
  <si>
    <t>7006-0040-DivisionofProfessionalLicensure(1CS)</t>
  </si>
  <si>
    <t>7006-0151-OccupationalSchoolsOversight(1RN)</t>
  </si>
  <si>
    <t>7006-0060-DivisionofStandards(1CS)</t>
  </si>
  <si>
    <t>7006-0065-ItemPricingInspectionsRetainedRevenue(1RS)</t>
  </si>
  <si>
    <t>7006-0066-ItemPricingInspections(1CN)</t>
  </si>
  <si>
    <t>7006-0067-WeightsandMeasuresLawEnforcementFeeRetainedRevenue(1RN)</t>
  </si>
  <si>
    <t>7006-0068-MotorVehicleRepairShopLicensingFeeRetainedRevenue(1RN)</t>
  </si>
  <si>
    <t>7006-0071-DepartmentofTelecommunicationsandCable(1CS)</t>
  </si>
  <si>
    <t>7008-0900-MassachusettsOfficeofTravelandTourism(1CS)</t>
  </si>
  <si>
    <t>7008-1000-LocalTouristCouncilsFinancialAssistance(1CS)</t>
  </si>
  <si>
    <t>7008-1300-MassachusettsInternationalTradeCouncil(1CS)</t>
  </si>
  <si>
    <t>7002-1075-WorkforceCompetitivenessTrustFund(1CS)</t>
  </si>
  <si>
    <t>7002-1514-NorthShoreInnoVentures(1CS)</t>
  </si>
  <si>
    <t>7003-0100-OfficeoftheSecretaryEOLWDAdministration(1CS)</t>
  </si>
  <si>
    <t>7003-0150-DemonstrationWorkforceDevelopmentProgram(1CS)</t>
  </si>
  <si>
    <t>7003-0170-LaborandWorkforceDevelopmentITCosts(1CS)</t>
  </si>
  <si>
    <t>7003-0171-ChargebackforLaborandWorkforceDevelopmentITCosts(1IN)</t>
  </si>
  <si>
    <t>7003-0606-MassachusettsManufacturingExtensionPartnership(1CS)</t>
  </si>
  <si>
    <t>7003-0607-EmploymentProgramforYoungAdultswithDisabilities(1CS)</t>
  </si>
  <si>
    <t>7003-0902-JointLaborManagementCommitteeforMunicipalPo(1CS)</t>
  </si>
  <si>
    <t>7003-1206-MassachusettsServiceAlliance(1CS)</t>
  </si>
  <si>
    <t>7002-0012-SummerJobsProgramforAtRiskYouth(1CS)</t>
  </si>
  <si>
    <t>7003-0803-OneStopCareerCenters(1CS)</t>
  </si>
  <si>
    <t>7003-0200-DepartmentofLaborStandards(1CS)</t>
  </si>
  <si>
    <t>7003-0201-AsbestosDeleadingEAServices(1RN)</t>
  </si>
  <si>
    <t>7003-0500-DepartmentofIndustrialAccidents(1CS)</t>
  </si>
  <si>
    <t>7003-0900-DepartmentofLaborRelations(1CS)</t>
  </si>
  <si>
    <t>7003-0901-ArbitrationandMediationRetainedRevenue(1RS)</t>
  </si>
  <si>
    <t>1595-7066-STEMPipelineFund(1CN)</t>
  </si>
  <si>
    <t>7009-1700-EducationInformationTechnologyCosts(1CS)</t>
  </si>
  <si>
    <t>7009-1701-ChargebackforEducationInformationTechnologyCosts(1IN)</t>
  </si>
  <si>
    <t>7009-6379-ExecutiveOfficeofEducation(1CS)</t>
  </si>
  <si>
    <t>7009-6400-ProgramsforEnglishLanguageLearnersinGatewayCities(1CS)</t>
  </si>
  <si>
    <t>7009-9600-InclusiveConcurrentEnrollment(1CS)</t>
  </si>
  <si>
    <t>3000-1000-DepartmentofEarlyEducationandCareAdministration(1CS)</t>
  </si>
  <si>
    <t>3000-1020-QualityImprovement(1CS)</t>
  </si>
  <si>
    <t>3000-2000-AccessManagement(1CS)</t>
  </si>
  <si>
    <t>3000-2050-Children'sTrustFundOperations(1CS)</t>
  </si>
  <si>
    <t>3000-3060-SupportiveandTANFChildcare(1CS)</t>
  </si>
  <si>
    <t>3000-4040-BirththroughPreSchool(1CS)</t>
  </si>
  <si>
    <t>3000-4060-ChildCareAccess(1CS)</t>
  </si>
  <si>
    <t>3000-5000-GrantstoHeadStartPrograms(1CS)</t>
  </si>
  <si>
    <t>3000-5075-UniversalPre-Kindergarten(1CS)</t>
  </si>
  <si>
    <t>3000-6025-CommonwealthPreschoolPartnershipInitiative(1CS)</t>
  </si>
  <si>
    <t>3000-6075-EarlyChildhoodMentalHealthConsultationServices(1CS)</t>
  </si>
  <si>
    <t>3000-7000-Children'sTrustFund(1CS)</t>
  </si>
  <si>
    <t>3000-7020-Multi-GenerationalAnti-PovertyPilot(1CS)</t>
  </si>
  <si>
    <t>3000-7040-EECContingencyContractRetainedRevenue(1RN)</t>
  </si>
  <si>
    <t>3000-7050-ServicesforInfantsandParents(1CS)</t>
  </si>
  <si>
    <t>3000-7070-ReachOutandRead(1CS)</t>
  </si>
  <si>
    <t>7010-0005-DepartmentofElementaryandSecondaryEducation(1CS)</t>
  </si>
  <si>
    <t>7010-0012-ProgramstoEliminateRacialImbalance-METCO(1CS)</t>
  </si>
  <si>
    <t>7010-0020-BayStateReadingInstitute(1CN)</t>
  </si>
  <si>
    <t>7010-0033-LiteracyPrograms(1CS)</t>
  </si>
  <si>
    <t>7010-0050-ProgramEvaluation(1CS)</t>
  </si>
  <si>
    <t>7010-0060-SubstanceAbuseCounselors(1CS)</t>
  </si>
  <si>
    <t>7027-0019-SchooltoCareerConnectingActivities(1CS)</t>
  </si>
  <si>
    <t>7027-1004-EnglishLanguageAcquisition(1CS)</t>
  </si>
  <si>
    <t>7028-0031-School-ageinInstitutionalSchoolsandHousesofCorrection(1CS)</t>
  </si>
  <si>
    <t>7030-1002-QualityKindergartenGrants(1CS)</t>
  </si>
  <si>
    <t>7035-0002-AdultBasicEducation(1CS)</t>
  </si>
  <si>
    <t>7035-0006-TransportationofPupils-RegionalSchoolDistricts(1CS)</t>
  </si>
  <si>
    <t>7035-0007-Non-ResidentPupilTransport(1CS)</t>
  </si>
  <si>
    <t>7035-0008-HomelessStudentTransportation(1CS)</t>
  </si>
  <si>
    <t>7035-0035-AdvancedPlacementMathandSciencePrograms(1CS)</t>
  </si>
  <si>
    <t>7053-1909-SchoolLunchProgram(1CS)</t>
  </si>
  <si>
    <t>7053-1925-SchoolBreakfastProgram(1CS)</t>
  </si>
  <si>
    <t>7061-0008-Chapter70PaymentstoCitiesandTowns(1CS)</t>
  </si>
  <si>
    <t>7061-0011-FoundationReserveOneTimeAssistance(1CS)</t>
  </si>
  <si>
    <t>7061-0012-CircuitBreakerReimburseforSpecialEdResident(1CS)</t>
  </si>
  <si>
    <t>7061-0029-EducationalQualityandAccountability(1CS)</t>
  </si>
  <si>
    <t>7061-0033-PublicSchoolMilitaryMitigation(1CS)</t>
  </si>
  <si>
    <t>7061-9010-CharterSchoolReimbursement(1CS)</t>
  </si>
  <si>
    <t>7061-9011-InnovationSchools(1CS)</t>
  </si>
  <si>
    <t>7061-9200-EducationDataServices(1CS)</t>
  </si>
  <si>
    <t>7061-9400-StudentandSchoolAssessment(1CS)</t>
  </si>
  <si>
    <t>7061-9401-AssessmentConsortium(1CS)</t>
  </si>
  <si>
    <t>7061-9404-MCASLowScoringStudentSupport(1CS)</t>
  </si>
  <si>
    <t>7061-9406-StatewideCollegeandCareerReadinessProgram(1CS)</t>
  </si>
  <si>
    <t>7061-9408-TargetedIntervention(1CS)</t>
  </si>
  <si>
    <t>7061-9412-ExtendedLearningTimeGrants(1CS)</t>
  </si>
  <si>
    <t>7061-9601-TeacherCertificationRetainedRevenue(1RN)</t>
  </si>
  <si>
    <t>7061-9611-After-SchoolandOut-of-SchoolGrants(1CS)</t>
  </si>
  <si>
    <t>7061-9612-SafeandSupportiveSchools(1CS)</t>
  </si>
  <si>
    <t>7061-9614-AlternativeEducationGrants(1CS)</t>
  </si>
  <si>
    <t>7061-9619-FranklinInstituteofBoston(1CN)</t>
  </si>
  <si>
    <t>7061-9626-Youth-BuildGrants(1CS)</t>
  </si>
  <si>
    <t>7061-9634-MentoringMatchingGrants(1CS)</t>
  </si>
  <si>
    <t>7061-9804-TeacherContentTraining(1CS)</t>
  </si>
  <si>
    <t>7061-9810-RegionalizationBonus(1CS)</t>
  </si>
  <si>
    <t>7061-9811-CreativeChallengeIndex(1CS)</t>
  </si>
  <si>
    <t>7061-9812-ChildSexAbusePrevention(1CS)</t>
  </si>
  <si>
    <t>1599-7104-UMassDartmouthVisualandPerformingArts/BristolCC(1CS)</t>
  </si>
  <si>
    <t>1599-7114-UMassCenteratSpringfield(1CN)</t>
  </si>
  <si>
    <t>7066-0000-DepartmentofHigherEducation(1CS)</t>
  </si>
  <si>
    <t>7066-0009-NewEnglandBoardofHigherEducation(1CS)</t>
  </si>
  <si>
    <t>7066-0016-FosterCareFinancialAid(1CS)</t>
  </si>
  <si>
    <t>7066-0019-DualEnrollmentGrantandSubsidies(1CS)</t>
  </si>
  <si>
    <t>7066-0020-NursingandAlliedHealthEducationWorkforceDevelopment(1CS)</t>
  </si>
  <si>
    <t>7066-0021-FosterCareandAdoptedFeeWaiver(1CS)</t>
  </si>
  <si>
    <t>7066-0024-SchoolsofExcellence(1CS)</t>
  </si>
  <si>
    <t>7066-0025-PerformanceManagementSetAside(1CN)</t>
  </si>
  <si>
    <t>7066-0036-STEMStarterAcademy(1CS)</t>
  </si>
  <si>
    <t>7066-0040-BridgestoCollege(1CS)</t>
  </si>
  <si>
    <t>7066-1221-CommunityCollegeWorkforceGrantAdvisoryCommittee(1CS)</t>
  </si>
  <si>
    <t>7070-0065-MassachusettsStateScholarshipProgram(1CS)</t>
  </si>
  <si>
    <t>7070-0066-HighDemandScholarshipProgram(1CN)</t>
  </si>
  <si>
    <t>7077-0023-TuftsSchoolofVeterinaryMedicineProgram(1CS)</t>
  </si>
  <si>
    <t>7520-0424-HealthandWelfareReserveforHigherEducationPersonnel(1CS)</t>
  </si>
  <si>
    <t>7100-0200-UniversityofMassachusetts(1CN)</t>
  </si>
  <si>
    <t>7100-0207-FloodWaterLevels(1CN)</t>
  </si>
  <si>
    <t>7100-0700-OfficeofDisputeResolutionOperations(1CN)</t>
  </si>
  <si>
    <t>7100-0801-MATechnologyTransferCenter(1CN)</t>
  </si>
  <si>
    <t>7100-0900-ExcellenceinMedicalResearch(1CN)</t>
  </si>
  <si>
    <t>7066-1400-StateUniversityIncentiveGrants(1CS)</t>
  </si>
  <si>
    <t>7109-0100-BridgewaterStateUniversity(1CN)</t>
  </si>
  <si>
    <t>7110-0100-FitchburgStateUniversity(1CN)</t>
  </si>
  <si>
    <t>7112-0100-FraminghamStateUniversity(1CN)</t>
  </si>
  <si>
    <t>7113-0100-MACollegeofLiberalArts(1CN)</t>
  </si>
  <si>
    <t>7113-0101-Gallery51attheBerkshireCulturalResourceCenter(1CN)</t>
  </si>
  <si>
    <t>7114-0100-SalemStateUniversity(1CN)</t>
  </si>
  <si>
    <t>7115-0100-WestfieldStateUniversity(1CN)</t>
  </si>
  <si>
    <t>7116-0100-WorcesterStateUniversity(1CN)</t>
  </si>
  <si>
    <t>7117-0100-MassachusettsCollegeofArt(1CN)</t>
  </si>
  <si>
    <t>7118-0100-MassachusettsMaritimeAcademy(1CN)</t>
  </si>
  <si>
    <t>7100-4000-MassachusettsCommunityColleges(1CN)</t>
  </si>
  <si>
    <t>7502-0100-BerkshireCommunityCollege(1CN)</t>
  </si>
  <si>
    <t>7503-0100-BristolCommunityCollege(1CN)</t>
  </si>
  <si>
    <t>7504-0100-CapeCodCommunityCollege(1CN)</t>
  </si>
  <si>
    <t>7504-0102-FAACertifiedAirframeandPowerPlant(1CN)</t>
  </si>
  <si>
    <t>7505-0100-GreenfieldCommunityCollege(1CN)</t>
  </si>
  <si>
    <t>7506-0100-HolyokeCommunityCollege(1CN)</t>
  </si>
  <si>
    <t>7507-0100-MassachusettsBayCommunityCollege(1CN)</t>
  </si>
  <si>
    <t>7508-0100-MassasoitCommunityCollege(1CN)</t>
  </si>
  <si>
    <t>7509-0100-MountWachusettCommunityCollege(1CN)</t>
  </si>
  <si>
    <t>7510-0100-NorthernEssexCommunityCollege(1CN)</t>
  </si>
  <si>
    <t>7511-0100-NorthShoreCommunityCollege(1CN)</t>
  </si>
  <si>
    <t>7512-0100-QuinsigamondCommunityCollege(1CN)</t>
  </si>
  <si>
    <t>7514-0100-SpringfieldTechnicalCommunityCollege(1CN)</t>
  </si>
  <si>
    <t>7515-0100-RoxburyCommunityCollege(1CN)</t>
  </si>
  <si>
    <t>7515-0121-ReggieLewisTrackandAthleticCenterRetainedRevenue(1RN)</t>
  </si>
  <si>
    <t>7516-0100-MiddlesexCommunityCollege(1CN)</t>
  </si>
  <si>
    <t>7518-0100-BunkerHillCommunityCollege(1CN)</t>
  </si>
  <si>
    <t>7510-0200-NorthernEssexCommunityCollegeExpansionProgram(1CN)</t>
  </si>
  <si>
    <t>7515-0120-ReggieLewisTrack&amp;Athletic(1CN)</t>
  </si>
  <si>
    <t>8000-0038-WitnessProtectionBoard(1CS)</t>
  </si>
  <si>
    <t>8000-0070-CommissiononCriminalJustice(1CS)</t>
  </si>
  <si>
    <t>8000-0202-SexualAssaultEvidenceKits(1CS)</t>
  </si>
  <si>
    <t>8000-0600-ExecutiveOfficeofPublicSafety(1CS)</t>
  </si>
  <si>
    <t>8000-0650-IllegalTobaccoTaskForce(1CS)</t>
  </si>
  <si>
    <t>8000-1001-BostonRegionalCounterTerrorismIntelligenceCenter(1CS)</t>
  </si>
  <si>
    <t>8000-1002-FirearmandGunSafetyImplementationStudy(1CS)</t>
  </si>
  <si>
    <t>8000-1020-MunicipalPoliceBodyCameraGrants(1CS)</t>
  </si>
  <si>
    <t>8000-1700-PublicSafetyInformationTechnologyCosts(1CS)</t>
  </si>
  <si>
    <t>8000-1701-ChargebackforPublicSafetyInformationTechnologyCosts(1IN)</t>
  </si>
  <si>
    <t>8100-0111-GangPreventionGrantProgram(1CS)</t>
  </si>
  <si>
    <t>8000-0105-OfficeoftheChiefMedicalExaminer(1CS)</t>
  </si>
  <si>
    <t>8000-0122-ChiefMedicalExaminerFeeRetainedRevenue(1RN)</t>
  </si>
  <si>
    <t>8000-0110-CriminalJusticeInformationServices(1CS)</t>
  </si>
  <si>
    <t>8000-0111-CORIRetainedRevenue(1RN)</t>
  </si>
  <si>
    <t>8000-0125-SexOffenderRegistryBoard(1CS)</t>
  </si>
  <si>
    <t>8100-0002-ChargebackforStatePoliceDetails(1IN)</t>
  </si>
  <si>
    <t>8100-0003-ChargebackforStatePoliceTelecommunications(1IN)</t>
  </si>
  <si>
    <t>8100-0006-PrivateDetailRetainedRevenue(1RN)</t>
  </si>
  <si>
    <t>8100-0012-SpecialEventDetailRetainedRevenue(1RN)</t>
  </si>
  <si>
    <t>8100-0018-FederalReimbursementRetainedRevenue(1RN)</t>
  </si>
  <si>
    <t>8100-0515-NewStatePoliceClass(1CS)</t>
  </si>
  <si>
    <t>8100-1001-DepartmentofStatePolice(1CS)</t>
  </si>
  <si>
    <t>8100-1004-StatePoliceCrimeLaboratory(1CS)</t>
  </si>
  <si>
    <t>8100-1005-UMASSDrugLab(1CS)</t>
  </si>
  <si>
    <t>8200-0200-MunicipalPoliceTrainingCommittee(1CS)</t>
  </si>
  <si>
    <t>8200-0222-MunicipalRecruitTrainingProgramFeeRetainedRevenue(1RN)</t>
  </si>
  <si>
    <t>8311-1000-DepartmentofPublicSafetyandInspections(1CS)</t>
  </si>
  <si>
    <t>8315-1020-DepartmentofPublicSafetyInspectionandTraining(1RN)</t>
  </si>
  <si>
    <t>8315-1021-ElevatorInspectorCivilFinesRR(1RN)</t>
  </si>
  <si>
    <t>8315-1022-BoilerInspection(1RN)</t>
  </si>
  <si>
    <t>8315-1024-LicensureforPipefitters(1RN)</t>
  </si>
  <si>
    <t>8315-1025-BuildingCodeTraining(1RN)</t>
  </si>
  <si>
    <t>8324-0000-DepartmentofFireServicesAdministration(1CS)</t>
  </si>
  <si>
    <t>8324-0304-DepartmentofFireServicesRetainedRevenue(1RN)</t>
  </si>
  <si>
    <t>8700-0001-MilitaryDivision(1CS)</t>
  </si>
  <si>
    <t>8700-1140-ArmoryRentalFeeRetainedRevenue(1RN)</t>
  </si>
  <si>
    <t>8700-1145-ChargebackforArmoryRentals(1IN)</t>
  </si>
  <si>
    <t>8700-1150-NationalGuardTuitionandFeeWaivers(1CS)</t>
  </si>
  <si>
    <t>8700-1160-WelcomeHomeBonusLifeInsurancePremiumReimbursement(1CS)</t>
  </si>
  <si>
    <t>8800-0001-MassachusettsEmergencyManagementAgency(1CS)</t>
  </si>
  <si>
    <t>8800-0100-NuclearSafetyPreparednessProgram(1CS)</t>
  </si>
  <si>
    <t>8900-0001-DepartmentofCorrectionFacilityOperations(1CS)</t>
  </si>
  <si>
    <t>8900-0002-MassachusettsAlcoholandSubstanceAbuseCenter(1CN)</t>
  </si>
  <si>
    <t>8900-0010-PrisonIndustriesandFarmServicesProgram(1CS)</t>
  </si>
  <si>
    <t>8900-0011-PrisonIndustriesRetainedRevenue(1RN)</t>
  </si>
  <si>
    <t>8900-0021-ChargebackforPrisonIndustriesandFarmProgram(1IN)</t>
  </si>
  <si>
    <t>8900-0050-DOCFeesRR(1RN)</t>
  </si>
  <si>
    <t>8900-1100-Re-EntryPrograms(1CS)</t>
  </si>
  <si>
    <t>8950-0001-ParoleBoard(1CS)</t>
  </si>
  <si>
    <t>8950-0002-VictimandWitnessAssistanceProgram(1CS)</t>
  </si>
  <si>
    <t>8950-0008-ParoleeSupervisionFeeRetainedRevenue(1RN)</t>
  </si>
  <si>
    <t>9500-0000-SenateOperations(1CN)</t>
  </si>
  <si>
    <t>9600-0000-HouseofRepresentativesOperations(1CN)</t>
  </si>
  <si>
    <t>9610-0000-OperationsofHouse(1CN)</t>
  </si>
  <si>
    <t>9700-0000-JointLegislativeOperations(1CN)</t>
  </si>
  <si>
    <t>1595-1010-TransfertoPensionLiabilitiesFund(1CN)</t>
  </si>
  <si>
    <t>Revenue Offset</t>
  </si>
  <si>
    <t>Total Appropriated Funding after 9C Reduction</t>
  </si>
  <si>
    <t>Total</t>
  </si>
  <si>
    <t>Actual Spent Year to Date</t>
  </si>
  <si>
    <t>PAC Beginning Balance</t>
  </si>
  <si>
    <t>Enacted Supplementals</t>
  </si>
  <si>
    <t>FY17 GAA + PACs + Supps</t>
  </si>
  <si>
    <t xml:space="preserve">Variance: 9C measure and Real 9Cs only </t>
  </si>
  <si>
    <t>9C Reduction Amount</t>
  </si>
  <si>
    <t>FY16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</si>
</sst>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1" xfId="1" applyNumberFormat="1" applyFont="1" applyFill="1" applyBorder="1" applyProtection="1">
      <protection locked="0"/>
    </xf>
    <xf numFmtId="164" fontId="0" fillId="0" borderId="1" xfId="1" quotePrefix="1" applyNumberFormat="1" applyFont="1" applyFill="1" applyBorder="1" applyProtection="1">
      <protection locked="0"/>
    </xf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0" xfId="1" applyNumberFormat="1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1" applyNumberFormat="1" applyFont="1" applyAlignment="1">
      <alignment vertical="top"/>
    </xf>
    <xf numFmtId="164" fontId="0" fillId="0" borderId="1" xfId="1" applyNumberFormat="1" applyFont="1" applyBorder="1"/>
    <xf numFmtId="164" fontId="0" fillId="0" borderId="1" xfId="1" quotePrefix="1" applyNumberFormat="1" applyFont="1" applyBorder="1"/>
    <xf numFmtId="166" fontId="0" fillId="0" borderId="0" xfId="0" applyNumberFormat="1"/>
    <xf numFmtId="0" fontId="0" fillId="0" borderId="2" xfId="0" applyNumberFormat="1" applyFill="1" applyBorder="1" applyProtection="1">
      <protection locked="0"/>
    </xf>
    <xf numFmtId="164" fontId="0" fillId="0" borderId="2" xfId="1" applyNumberFormat="1" applyFont="1" applyFill="1" applyBorder="1" applyProtection="1">
      <protection locked="0"/>
    </xf>
    <xf numFmtId="164" fontId="0" fillId="0" borderId="2" xfId="1" applyNumberFormat="1" applyFont="1" applyBorder="1"/>
    <xf numFmtId="164" fontId="0" fillId="0" borderId="3" xfId="1" applyNumberFormat="1" applyFont="1" applyFill="1" applyBorder="1" applyProtection="1">
      <protection locked="0"/>
    </xf>
    <xf numFmtId="165" fontId="2" fillId="2" borderId="1" xfId="2" quotePrefix="1" applyNumberFormat="1" applyFont="1" applyFill="1" applyBorder="1" applyAlignment="1">
      <alignment horizontal="center" vertical="center" wrapText="1"/>
    </xf>
    <xf numFmtId="164" fontId="2" fillId="2" borderId="1" xfId="1" quotePrefix="1" applyNumberFormat="1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 applyProtection="1">
      <alignment wrapText="1"/>
      <protection locked="0"/>
    </xf>
    <xf numFmtId="164" fontId="1" fillId="0" borderId="1" xfId="1" quotePrefix="1" applyNumberFormat="1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Protection="1">
      <protection locked="0"/>
    </xf>
    <xf numFmtId="164" fontId="1" fillId="0" borderId="1" xfId="1" applyNumberFormat="1" applyFont="1" applyFill="1" applyBorder="1" applyProtection="1">
      <protection locked="0"/>
    </xf>
    <xf numFmtId="164" fontId="1" fillId="0" borderId="1" xfId="1" applyNumberFormat="1" applyFont="1" applyBorder="1"/>
    <xf numFmtId="0" fontId="1" fillId="0" borderId="1" xfId="0" quotePrefix="1" applyNumberFormat="1" applyFont="1" applyFill="1" applyBorder="1" applyProtection="1">
      <protection locked="0"/>
    </xf>
    <xf numFmtId="0" fontId="0" fillId="0" borderId="1" xfId="0" applyNumberFormat="1" applyFont="1" applyFill="1" applyBorder="1" applyProtection="1">
      <protection locked="0"/>
    </xf>
    <xf numFmtId="0" fontId="0" fillId="0" borderId="1" xfId="0" quotePrefix="1" applyNumberFormat="1" applyFont="1" applyFill="1" applyBorder="1" applyProtection="1">
      <protection locked="0"/>
    </xf>
    <xf numFmtId="164" fontId="0" fillId="0" borderId="0" xfId="0" applyNumberFormat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valliant/AppData/Local/Microsoft/Windows/Temporary%20Internet%20Files/Content.Outlook/WWGYI7BS/9C%20Report%20from%20MBA_12-5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"/>
    </sheetNames>
    <sheetDataSet>
      <sheetData sheetId="0">
        <row r="1">
          <cell r="E1" t="str">
            <v>Govdec</v>
          </cell>
          <cell r="F1" t="str">
            <v>(Multiple Items)</v>
          </cell>
        </row>
        <row r="2">
          <cell r="E2" t="str">
            <v>Agyprio</v>
          </cell>
          <cell r="F2" t="str">
            <v>(Multiple Items)</v>
          </cell>
        </row>
        <row r="4">
          <cell r="F4" t="str">
            <v>Data</v>
          </cell>
        </row>
        <row r="5">
          <cell r="E5" t="str">
            <v>Account No</v>
          </cell>
          <cell r="F5" t="str">
            <v>Sum of Total Fund</v>
          </cell>
          <cell r="G5" t="str">
            <v>Sum of Additional Note</v>
          </cell>
        </row>
        <row r="6">
          <cell r="E6">
            <v>11001100</v>
          </cell>
          <cell r="F6">
            <v>-46433</v>
          </cell>
        </row>
        <row r="7">
          <cell r="E7">
            <v>11001700</v>
          </cell>
          <cell r="F7">
            <v>-153366</v>
          </cell>
        </row>
        <row r="8">
          <cell r="E8">
            <v>11023199</v>
          </cell>
          <cell r="F8">
            <v>-129817</v>
          </cell>
        </row>
        <row r="9">
          <cell r="E9">
            <v>11023205</v>
          </cell>
          <cell r="F9">
            <v>-200000</v>
          </cell>
        </row>
        <row r="10">
          <cell r="E10">
            <v>11023309</v>
          </cell>
          <cell r="F10">
            <v>-38919</v>
          </cell>
        </row>
        <row r="11">
          <cell r="E11">
            <v>11085100</v>
          </cell>
          <cell r="F11">
            <v>-162719</v>
          </cell>
        </row>
        <row r="12">
          <cell r="E12">
            <v>12010100</v>
          </cell>
          <cell r="F12">
            <v>-952870</v>
          </cell>
        </row>
        <row r="13">
          <cell r="E13">
            <v>12010122</v>
          </cell>
          <cell r="F13">
            <v>-100000</v>
          </cell>
        </row>
        <row r="14">
          <cell r="E14">
            <v>12311000</v>
          </cell>
          <cell r="F14">
            <v>-600000</v>
          </cell>
        </row>
        <row r="15">
          <cell r="E15">
            <v>12320100</v>
          </cell>
          <cell r="F15">
            <v>-3000000</v>
          </cell>
        </row>
        <row r="16">
          <cell r="E16">
            <v>12320200</v>
          </cell>
          <cell r="F16">
            <v>-18984</v>
          </cell>
        </row>
        <row r="17">
          <cell r="E17">
            <v>13101000</v>
          </cell>
          <cell r="F17">
            <v>-34053</v>
          </cell>
        </row>
        <row r="18">
          <cell r="E18">
            <v>15990026</v>
          </cell>
          <cell r="F18">
            <v>-5200000</v>
          </cell>
        </row>
        <row r="19">
          <cell r="E19">
            <v>15992003</v>
          </cell>
          <cell r="F19">
            <v>-70000</v>
          </cell>
        </row>
        <row r="20">
          <cell r="E20">
            <v>15992014</v>
          </cell>
          <cell r="F20">
            <v>-250000</v>
          </cell>
        </row>
        <row r="21">
          <cell r="E21">
            <v>17500100</v>
          </cell>
          <cell r="F21">
            <v>-120000</v>
          </cell>
        </row>
        <row r="22">
          <cell r="E22">
            <v>17500300</v>
          </cell>
          <cell r="F22">
            <v>-190000</v>
          </cell>
        </row>
        <row r="23">
          <cell r="E23">
            <v>17750115</v>
          </cell>
          <cell r="F23">
            <v>-200295</v>
          </cell>
        </row>
        <row r="24">
          <cell r="E24">
            <v>20000100</v>
          </cell>
          <cell r="F24">
            <v>-407861</v>
          </cell>
        </row>
        <row r="25">
          <cell r="E25">
            <v>20301000</v>
          </cell>
          <cell r="F25">
            <v>-453633</v>
          </cell>
        </row>
        <row r="26">
          <cell r="E26">
            <v>22000100</v>
          </cell>
          <cell r="F26">
            <v>-632000</v>
          </cell>
        </row>
        <row r="27">
          <cell r="E27">
            <v>22000107</v>
          </cell>
          <cell r="F27">
            <v>-50000</v>
          </cell>
        </row>
        <row r="28">
          <cell r="E28">
            <v>22608870</v>
          </cell>
          <cell r="F28">
            <v>-83000</v>
          </cell>
        </row>
        <row r="29">
          <cell r="E29">
            <v>23000101</v>
          </cell>
          <cell r="F29">
            <v>-127000</v>
          </cell>
        </row>
        <row r="30">
          <cell r="E30">
            <v>23100300</v>
          </cell>
          <cell r="F30">
            <v>-100000</v>
          </cell>
        </row>
        <row r="31">
          <cell r="E31">
            <v>23300100</v>
          </cell>
          <cell r="F31">
            <v>-343221</v>
          </cell>
        </row>
        <row r="32">
          <cell r="E32">
            <v>25110100</v>
          </cell>
          <cell r="F32">
            <v>-150000</v>
          </cell>
        </row>
        <row r="33">
          <cell r="E33">
            <v>25110105</v>
          </cell>
          <cell r="F33">
            <v>-665000</v>
          </cell>
        </row>
        <row r="34">
          <cell r="E34">
            <v>28000401</v>
          </cell>
          <cell r="F34">
            <v>-50000</v>
          </cell>
        </row>
        <row r="35">
          <cell r="E35">
            <v>28000500</v>
          </cell>
          <cell r="F35">
            <v>-300000</v>
          </cell>
        </row>
        <row r="36">
          <cell r="E36">
            <v>28000501</v>
          </cell>
          <cell r="F36">
            <v>-434500</v>
          </cell>
        </row>
        <row r="37">
          <cell r="E37">
            <v>28000700</v>
          </cell>
          <cell r="F37">
            <v>-75000</v>
          </cell>
        </row>
        <row r="38">
          <cell r="E38">
            <v>28100100</v>
          </cell>
          <cell r="F38">
            <v>-5383588</v>
          </cell>
        </row>
        <row r="39">
          <cell r="E39">
            <v>30001000</v>
          </cell>
          <cell r="F39">
            <v>-25000</v>
          </cell>
        </row>
        <row r="40">
          <cell r="E40">
            <v>30007020</v>
          </cell>
          <cell r="F40">
            <v>-100000</v>
          </cell>
        </row>
        <row r="41">
          <cell r="E41">
            <v>30007070</v>
          </cell>
          <cell r="F41">
            <v>-1000000</v>
          </cell>
        </row>
        <row r="42">
          <cell r="E42">
            <v>40000005</v>
          </cell>
          <cell r="F42">
            <v>-60000</v>
          </cell>
        </row>
        <row r="43">
          <cell r="E43">
            <v>40000014</v>
          </cell>
          <cell r="F43">
            <v>-100000</v>
          </cell>
        </row>
        <row r="44">
          <cell r="E44">
            <v>40000051</v>
          </cell>
          <cell r="F44">
            <v>-500000</v>
          </cell>
        </row>
        <row r="45">
          <cell r="E45">
            <v>40000300</v>
          </cell>
          <cell r="F45">
            <v>-525000</v>
          </cell>
        </row>
        <row r="46">
          <cell r="E46">
            <v>40000600</v>
          </cell>
          <cell r="F46">
            <v>-6350000</v>
          </cell>
          <cell r="G46">
            <v>-3175000</v>
          </cell>
        </row>
        <row r="47">
          <cell r="E47">
            <v>40000640</v>
          </cell>
          <cell r="F47">
            <v>-2800000</v>
          </cell>
          <cell r="G47">
            <v>-1400000</v>
          </cell>
        </row>
        <row r="48">
          <cell r="E48">
            <v>40000700</v>
          </cell>
          <cell r="F48">
            <v>-26000000</v>
          </cell>
          <cell r="G48">
            <v>-15575000</v>
          </cell>
        </row>
        <row r="49">
          <cell r="E49">
            <v>41101000</v>
          </cell>
          <cell r="F49">
            <v>-175000</v>
          </cell>
        </row>
        <row r="50">
          <cell r="E50">
            <v>41102000</v>
          </cell>
          <cell r="F50">
            <v>-140000</v>
          </cell>
        </row>
        <row r="51">
          <cell r="E51">
            <v>41202000</v>
          </cell>
          <cell r="F51">
            <v>-165248</v>
          </cell>
        </row>
        <row r="52">
          <cell r="E52">
            <v>41204002</v>
          </cell>
          <cell r="F52">
            <v>-30000</v>
          </cell>
        </row>
        <row r="53">
          <cell r="E53">
            <v>41250100</v>
          </cell>
          <cell r="F53">
            <v>-200000</v>
          </cell>
        </row>
        <row r="54">
          <cell r="E54">
            <v>42000300</v>
          </cell>
          <cell r="F54">
            <v>-660000</v>
          </cell>
        </row>
        <row r="55">
          <cell r="E55">
            <v>44001000</v>
          </cell>
          <cell r="F55">
            <v>-1541228</v>
          </cell>
          <cell r="G55">
            <v>-523247</v>
          </cell>
        </row>
        <row r="56">
          <cell r="E56">
            <v>44001100</v>
          </cell>
          <cell r="F56">
            <v>-20000</v>
          </cell>
          <cell r="G56">
            <v>-10000</v>
          </cell>
        </row>
        <row r="57">
          <cell r="E57">
            <v>44011000</v>
          </cell>
          <cell r="F57">
            <v>-75000</v>
          </cell>
        </row>
        <row r="58">
          <cell r="E58">
            <v>44032007</v>
          </cell>
          <cell r="F58">
            <v>-500000</v>
          </cell>
        </row>
        <row r="59">
          <cell r="E59">
            <v>44052000</v>
          </cell>
          <cell r="F59">
            <v>-922323</v>
          </cell>
        </row>
        <row r="60">
          <cell r="E60">
            <v>45100110</v>
          </cell>
          <cell r="F60">
            <v>-375000</v>
          </cell>
        </row>
        <row r="61">
          <cell r="E61">
            <v>45100112</v>
          </cell>
          <cell r="F61">
            <v>-200000</v>
          </cell>
        </row>
        <row r="62">
          <cell r="E62">
            <v>45100600</v>
          </cell>
          <cell r="F62">
            <v>-100000</v>
          </cell>
        </row>
        <row r="63">
          <cell r="E63">
            <v>45100710</v>
          </cell>
          <cell r="F63">
            <v>-50000</v>
          </cell>
        </row>
        <row r="64">
          <cell r="E64">
            <v>45100716</v>
          </cell>
          <cell r="F64">
            <v>-150000</v>
          </cell>
        </row>
        <row r="65">
          <cell r="E65">
            <v>45100721</v>
          </cell>
          <cell r="F65">
            <v>-63699</v>
          </cell>
        </row>
        <row r="66">
          <cell r="E66">
            <v>45103010</v>
          </cell>
          <cell r="F66">
            <v>-150000</v>
          </cell>
        </row>
        <row r="67">
          <cell r="E67">
            <v>45120103</v>
          </cell>
          <cell r="F67">
            <v>-917485</v>
          </cell>
        </row>
        <row r="68">
          <cell r="E68">
            <v>45120200</v>
          </cell>
          <cell r="F68">
            <v>-1929000</v>
          </cell>
        </row>
        <row r="69">
          <cell r="E69">
            <v>45120225</v>
          </cell>
          <cell r="F69">
            <v>-500000</v>
          </cell>
        </row>
        <row r="70">
          <cell r="E70">
            <v>45120500</v>
          </cell>
          <cell r="F70">
            <v>-550000</v>
          </cell>
        </row>
        <row r="71">
          <cell r="E71">
            <v>45131000</v>
          </cell>
          <cell r="F71">
            <v>-181802</v>
          </cell>
        </row>
        <row r="72">
          <cell r="E72">
            <v>45131026</v>
          </cell>
          <cell r="F72">
            <v>-50000</v>
          </cell>
        </row>
        <row r="73">
          <cell r="E73">
            <v>45131027</v>
          </cell>
          <cell r="F73">
            <v>-400000</v>
          </cell>
        </row>
        <row r="74">
          <cell r="E74">
            <v>45131098</v>
          </cell>
          <cell r="F74">
            <v>-100000</v>
          </cell>
        </row>
        <row r="75">
          <cell r="E75">
            <v>45131111</v>
          </cell>
          <cell r="F75">
            <v>-330000</v>
          </cell>
        </row>
        <row r="76">
          <cell r="E76">
            <v>45131121</v>
          </cell>
          <cell r="F76">
            <v>-630000</v>
          </cell>
        </row>
        <row r="77">
          <cell r="E77">
            <v>45131130</v>
          </cell>
          <cell r="F77">
            <v>-185000</v>
          </cell>
        </row>
        <row r="78">
          <cell r="E78">
            <v>45131131</v>
          </cell>
          <cell r="F78">
            <v>-150000</v>
          </cell>
        </row>
        <row r="79">
          <cell r="E79">
            <v>45309000</v>
          </cell>
          <cell r="F79">
            <v>-150000</v>
          </cell>
        </row>
        <row r="80">
          <cell r="E80">
            <v>45900081</v>
          </cell>
          <cell r="F80">
            <v>-250000</v>
          </cell>
        </row>
        <row r="81">
          <cell r="E81">
            <v>45900250</v>
          </cell>
          <cell r="F81">
            <v>-225000</v>
          </cell>
        </row>
        <row r="82">
          <cell r="E82">
            <v>45900915</v>
          </cell>
          <cell r="F82">
            <v>-1159023</v>
          </cell>
        </row>
        <row r="83">
          <cell r="E83">
            <v>45900925</v>
          </cell>
          <cell r="F83">
            <v>-300000</v>
          </cell>
        </row>
        <row r="84">
          <cell r="E84">
            <v>45901503</v>
          </cell>
          <cell r="F84">
            <v>-400000</v>
          </cell>
        </row>
        <row r="85">
          <cell r="E85">
            <v>45901507</v>
          </cell>
          <cell r="F85">
            <v>-539000</v>
          </cell>
        </row>
        <row r="86">
          <cell r="E86">
            <v>59111003</v>
          </cell>
          <cell r="F86">
            <v>-175000</v>
          </cell>
        </row>
        <row r="87">
          <cell r="E87">
            <v>59203000</v>
          </cell>
          <cell r="F87">
            <v>-107000</v>
          </cell>
        </row>
        <row r="88">
          <cell r="E88">
            <v>59203025</v>
          </cell>
          <cell r="F88">
            <v>-150000</v>
          </cell>
        </row>
        <row r="89">
          <cell r="E89">
            <v>70020010</v>
          </cell>
          <cell r="F89">
            <v>-407000</v>
          </cell>
        </row>
        <row r="90">
          <cell r="E90">
            <v>70020012</v>
          </cell>
          <cell r="F90">
            <v>-150000</v>
          </cell>
        </row>
        <row r="91">
          <cell r="E91">
            <v>70020020</v>
          </cell>
          <cell r="F91">
            <v>-175000</v>
          </cell>
        </row>
        <row r="92">
          <cell r="E92">
            <v>70020032</v>
          </cell>
          <cell r="F92">
            <v>-500000</v>
          </cell>
        </row>
        <row r="93">
          <cell r="E93">
            <v>70021075</v>
          </cell>
          <cell r="F93">
            <v>-500000</v>
          </cell>
        </row>
        <row r="94">
          <cell r="E94">
            <v>70021502</v>
          </cell>
          <cell r="F94">
            <v>-500000</v>
          </cell>
        </row>
        <row r="95">
          <cell r="E95">
            <v>70021508</v>
          </cell>
          <cell r="F95">
            <v>-1500000</v>
          </cell>
        </row>
        <row r="96">
          <cell r="E96">
            <v>70021512</v>
          </cell>
          <cell r="F96">
            <v>-2000000</v>
          </cell>
        </row>
        <row r="97">
          <cell r="E97">
            <v>70021593</v>
          </cell>
          <cell r="F97">
            <v>-100000</v>
          </cell>
        </row>
        <row r="98">
          <cell r="E98">
            <v>70030100</v>
          </cell>
          <cell r="F98">
            <v>-121120</v>
          </cell>
        </row>
        <row r="99">
          <cell r="E99">
            <v>70030606</v>
          </cell>
          <cell r="F99">
            <v>-2000000</v>
          </cell>
        </row>
        <row r="100">
          <cell r="E100">
            <v>70030803</v>
          </cell>
          <cell r="F100">
            <v>-262400</v>
          </cell>
        </row>
        <row r="101">
          <cell r="E101">
            <v>70030902</v>
          </cell>
          <cell r="F101">
            <v>-125000</v>
          </cell>
        </row>
        <row r="102">
          <cell r="E102">
            <v>70031206</v>
          </cell>
          <cell r="F102">
            <v>-2340000</v>
          </cell>
        </row>
        <row r="103">
          <cell r="E103">
            <v>70040099</v>
          </cell>
          <cell r="F103">
            <v>-1285000</v>
          </cell>
        </row>
        <row r="104">
          <cell r="E104">
            <v>70040100</v>
          </cell>
          <cell r="F104">
            <v>-184790</v>
          </cell>
        </row>
        <row r="105">
          <cell r="E105">
            <v>70040101</v>
          </cell>
          <cell r="F105">
            <v>-400000</v>
          </cell>
        </row>
        <row r="106">
          <cell r="E106">
            <v>70040102</v>
          </cell>
          <cell r="F106">
            <v>-1000000</v>
          </cell>
        </row>
        <row r="107">
          <cell r="E107">
            <v>70043036</v>
          </cell>
          <cell r="F107">
            <v>-500000</v>
          </cell>
        </row>
        <row r="108">
          <cell r="E108">
            <v>70049005</v>
          </cell>
          <cell r="F108">
            <v>-500000</v>
          </cell>
        </row>
        <row r="109">
          <cell r="E109">
            <v>70049024</v>
          </cell>
          <cell r="F109">
            <v>-2416109</v>
          </cell>
        </row>
        <row r="110">
          <cell r="E110">
            <v>70060040</v>
          </cell>
          <cell r="F110">
            <v>-248000</v>
          </cell>
        </row>
        <row r="111">
          <cell r="E111">
            <v>70070300</v>
          </cell>
          <cell r="F111">
            <v>-62000</v>
          </cell>
        </row>
        <row r="112">
          <cell r="E112">
            <v>70070800</v>
          </cell>
          <cell r="F112">
            <v>-200000</v>
          </cell>
        </row>
        <row r="113">
          <cell r="E113">
            <v>70070952</v>
          </cell>
          <cell r="F113">
            <v>-100000</v>
          </cell>
        </row>
        <row r="114">
          <cell r="E114">
            <v>70071202</v>
          </cell>
          <cell r="F114">
            <v>-1700000</v>
          </cell>
        </row>
        <row r="115">
          <cell r="E115">
            <v>70080900</v>
          </cell>
          <cell r="F115">
            <v>-7647000</v>
          </cell>
        </row>
        <row r="116">
          <cell r="E116">
            <v>70091700</v>
          </cell>
          <cell r="F116">
            <v>-300000</v>
          </cell>
        </row>
        <row r="117">
          <cell r="E117">
            <v>70096400</v>
          </cell>
          <cell r="F117">
            <v>-1000000</v>
          </cell>
        </row>
        <row r="118">
          <cell r="E118">
            <v>70099600</v>
          </cell>
          <cell r="F118">
            <v>-250000</v>
          </cell>
        </row>
        <row r="119">
          <cell r="E119">
            <v>70100005</v>
          </cell>
          <cell r="F119">
            <v>-1878844</v>
          </cell>
        </row>
        <row r="120">
          <cell r="E120">
            <v>70100020</v>
          </cell>
          <cell r="F120">
            <v>-266667</v>
          </cell>
        </row>
        <row r="121">
          <cell r="E121">
            <v>70100033</v>
          </cell>
          <cell r="F121">
            <v>-580000</v>
          </cell>
        </row>
        <row r="122">
          <cell r="E122">
            <v>70270019</v>
          </cell>
          <cell r="F122">
            <v>-400000</v>
          </cell>
        </row>
        <row r="123">
          <cell r="E123">
            <v>70350002</v>
          </cell>
          <cell r="F123">
            <v>-644444</v>
          </cell>
        </row>
        <row r="124">
          <cell r="E124">
            <v>70531925</v>
          </cell>
          <cell r="F124">
            <v>-250000</v>
          </cell>
        </row>
        <row r="125">
          <cell r="E125">
            <v>70610033</v>
          </cell>
          <cell r="F125">
            <v>-100000</v>
          </cell>
        </row>
        <row r="126">
          <cell r="E126">
            <v>70619011</v>
          </cell>
          <cell r="F126">
            <v>-350000</v>
          </cell>
        </row>
        <row r="127">
          <cell r="E127">
            <v>70619401</v>
          </cell>
          <cell r="F127">
            <v>-350000</v>
          </cell>
        </row>
        <row r="128">
          <cell r="E128">
            <v>70619406</v>
          </cell>
          <cell r="F128">
            <v>-466666</v>
          </cell>
        </row>
        <row r="129">
          <cell r="E129">
            <v>70619408</v>
          </cell>
          <cell r="F129">
            <v>-300000</v>
          </cell>
        </row>
        <row r="130">
          <cell r="E130">
            <v>70619611</v>
          </cell>
          <cell r="F130">
            <v>-714999</v>
          </cell>
        </row>
        <row r="131">
          <cell r="E131">
            <v>80000105</v>
          </cell>
          <cell r="F131">
            <v>-30000</v>
          </cell>
        </row>
        <row r="132">
          <cell r="E132">
            <v>80000110</v>
          </cell>
          <cell r="F132">
            <v>-35000</v>
          </cell>
        </row>
        <row r="133">
          <cell r="E133">
            <v>80000600</v>
          </cell>
          <cell r="F133">
            <v>-1690900</v>
          </cell>
        </row>
        <row r="134">
          <cell r="E134">
            <v>80001001</v>
          </cell>
          <cell r="F134">
            <v>-750000</v>
          </cell>
        </row>
        <row r="135">
          <cell r="E135">
            <v>80001700</v>
          </cell>
          <cell r="F135">
            <v>-150000</v>
          </cell>
        </row>
        <row r="136">
          <cell r="E136">
            <v>81001001</v>
          </cell>
          <cell r="F136">
            <v>-6458001</v>
          </cell>
        </row>
        <row r="137">
          <cell r="E137">
            <v>81001004</v>
          </cell>
          <cell r="F137">
            <v>-324100</v>
          </cell>
        </row>
        <row r="138">
          <cell r="E138">
            <v>82000200</v>
          </cell>
          <cell r="F138">
            <v>-100632</v>
          </cell>
        </row>
        <row r="139">
          <cell r="E139">
            <v>83111000</v>
          </cell>
          <cell r="F139">
            <v>-31922</v>
          </cell>
        </row>
        <row r="140">
          <cell r="E140">
            <v>87000001</v>
          </cell>
          <cell r="F140">
            <v>-58290</v>
          </cell>
        </row>
        <row r="141">
          <cell r="E141">
            <v>87001150</v>
          </cell>
          <cell r="F141">
            <v>-30000</v>
          </cell>
        </row>
        <row r="142">
          <cell r="E142">
            <v>89000001</v>
          </cell>
          <cell r="F142">
            <v>-368000</v>
          </cell>
        </row>
        <row r="143">
          <cell r="E143">
            <v>91101455</v>
          </cell>
          <cell r="F143">
            <v>-400000</v>
          </cell>
        </row>
        <row r="144">
          <cell r="E144">
            <v>91101630</v>
          </cell>
          <cell r="F144">
            <v>-10000</v>
          </cell>
        </row>
        <row r="145">
          <cell r="E145">
            <v>91109002</v>
          </cell>
          <cell r="F145">
            <v>-702000</v>
          </cell>
        </row>
        <row r="146">
          <cell r="E146" t="str">
            <v>Grand Total</v>
          </cell>
          <cell r="F146">
            <v>-118991951</v>
          </cell>
          <cell r="G146">
            <v>-20683247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.bin"/><Relationship Id="rId13" Type="http://schemas.openxmlformats.org/officeDocument/2006/relationships/customProperty" Target="../customProperty11.bin"/><Relationship Id="rId3" Type="http://schemas.openxmlformats.org/officeDocument/2006/relationships/customProperty" Target="../customProperty1.bin"/><Relationship Id="rId7" Type="http://schemas.openxmlformats.org/officeDocument/2006/relationships/customProperty" Target="../customProperty5.bin"/><Relationship Id="rId12" Type="http://schemas.openxmlformats.org/officeDocument/2006/relationships/customProperty" Target="../customProperty10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4.bin"/><Relationship Id="rId11" Type="http://schemas.openxmlformats.org/officeDocument/2006/relationships/customProperty" Target="../customProperty9.bin"/><Relationship Id="rId5" Type="http://schemas.openxmlformats.org/officeDocument/2006/relationships/customProperty" Target="../customProperty3.bin"/><Relationship Id="rId10" Type="http://schemas.openxmlformats.org/officeDocument/2006/relationships/customProperty" Target="../customProperty8.bin"/><Relationship Id="rId4" Type="http://schemas.openxmlformats.org/officeDocument/2006/relationships/customProperty" Target="../customProperty2.bin"/><Relationship Id="rId9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2"/>
  <sheetViews>
    <sheetView tabSelected="1" topLeftCell="A16" zoomScaleNormal="100" workbookViewId="0">
      <selection activeCell="B2" sqref="B2"/>
    </sheetView>
  </sheetViews>
  <sheetFormatPr defaultRowHeight="15" x14ac:dyDescent="0.25"/>
  <cols>
    <col min="1" max="1" width="82.28515625" style="9" bestFit="1" customWidth="1"/>
    <col min="2" max="4" width="14.7109375" style="10" customWidth="1"/>
    <col min="5" max="5" width="13.7109375" style="10" bestFit="1" customWidth="1"/>
    <col min="6" max="6" width="17.42578125" style="10" bestFit="1" customWidth="1"/>
    <col min="7" max="8" width="0" style="8" hidden="1" customWidth="1"/>
    <col min="9" max="16384" width="9.140625" style="8"/>
  </cols>
  <sheetData>
    <row r="1" spans="1:8" s="9" customFormat="1" ht="60" x14ac:dyDescent="0.25">
      <c r="A1" s="18"/>
      <c r="B1" s="19" t="s">
        <v>1666</v>
      </c>
      <c r="C1" s="20" t="s">
        <v>1663</v>
      </c>
      <c r="D1" s="19" t="s">
        <v>1665</v>
      </c>
      <c r="E1" s="19" t="s">
        <v>1657</v>
      </c>
      <c r="F1" s="21" t="s">
        <v>1658</v>
      </c>
    </row>
    <row r="2" spans="1:8" x14ac:dyDescent="0.25">
      <c r="A2" s="24" t="s">
        <v>221</v>
      </c>
      <c r="B2" s="25">
        <v>3020992.2199999997</v>
      </c>
      <c r="C2" s="25">
        <v>3129590</v>
      </c>
      <c r="D2" s="26">
        <v>-46433</v>
      </c>
      <c r="E2" s="26">
        <v>0</v>
      </c>
      <c r="F2" s="25">
        <v>3083157</v>
      </c>
      <c r="G2" s="8">
        <f>VLOOKUP(A2,Sheet1!A:H,8,FALSE)</f>
        <v>-46433</v>
      </c>
      <c r="H2" s="30">
        <f>G2-D2</f>
        <v>0</v>
      </c>
    </row>
    <row r="3" spans="1:8" x14ac:dyDescent="0.25">
      <c r="A3" s="24" t="s">
        <v>223</v>
      </c>
      <c r="B3" s="25">
        <v>30949577.529999997</v>
      </c>
      <c r="C3" s="25">
        <v>30400957</v>
      </c>
      <c r="D3" s="26">
        <v>-153366</v>
      </c>
      <c r="E3" s="26">
        <v>0</v>
      </c>
      <c r="F3" s="25">
        <v>30247591</v>
      </c>
      <c r="G3" s="8">
        <f>VLOOKUP(A3,Sheet1!A:H,8,FALSE)</f>
        <v>-153366</v>
      </c>
      <c r="H3" s="30">
        <f t="shared" ref="H3:H66" si="0">G3-D3</f>
        <v>0</v>
      </c>
    </row>
    <row r="4" spans="1:8" x14ac:dyDescent="0.25">
      <c r="A4" s="24" t="s">
        <v>251</v>
      </c>
      <c r="B4" s="25">
        <v>9775160.4600000009</v>
      </c>
      <c r="C4" s="25">
        <v>9897930</v>
      </c>
      <c r="D4" s="26">
        <v>-129817</v>
      </c>
      <c r="E4" s="26">
        <v>0</v>
      </c>
      <c r="F4" s="25">
        <v>9768113</v>
      </c>
      <c r="G4" s="8">
        <f>VLOOKUP(A4,Sheet1!A:H,8,FALSE)</f>
        <v>-129817</v>
      </c>
      <c r="H4" s="30">
        <f t="shared" si="0"/>
        <v>0</v>
      </c>
    </row>
    <row r="5" spans="1:8" x14ac:dyDescent="0.25">
      <c r="A5" s="24" t="s">
        <v>252</v>
      </c>
      <c r="B5" s="25">
        <v>7202415.0899999989</v>
      </c>
      <c r="C5" s="25">
        <v>8770634</v>
      </c>
      <c r="D5" s="26">
        <v>-200000</v>
      </c>
      <c r="E5" s="26">
        <v>0</v>
      </c>
      <c r="F5" s="25">
        <v>8570634</v>
      </c>
      <c r="G5" s="8">
        <f>VLOOKUP(A5,Sheet1!A:H,8,FALSE)</f>
        <v>-200000</v>
      </c>
      <c r="H5" s="30">
        <f t="shared" si="0"/>
        <v>0</v>
      </c>
    </row>
    <row r="6" spans="1:8" x14ac:dyDescent="0.25">
      <c r="A6" s="24" t="s">
        <v>258</v>
      </c>
      <c r="B6" s="25">
        <v>2248058.46</v>
      </c>
      <c r="C6" s="25">
        <v>2467120</v>
      </c>
      <c r="D6" s="26">
        <v>-38919</v>
      </c>
      <c r="E6" s="26">
        <v>0</v>
      </c>
      <c r="F6" s="25">
        <v>2428201</v>
      </c>
      <c r="G6" s="8">
        <f>VLOOKUP(A6,Sheet1!A:H,8,FALSE)</f>
        <v>-38919</v>
      </c>
      <c r="H6" s="30">
        <f t="shared" si="0"/>
        <v>0</v>
      </c>
    </row>
    <row r="7" spans="1:8" x14ac:dyDescent="0.25">
      <c r="A7" s="24" t="s">
        <v>260</v>
      </c>
      <c r="B7" s="25">
        <v>3807639.1000000006</v>
      </c>
      <c r="C7" s="25">
        <v>4462538</v>
      </c>
      <c r="D7" s="26">
        <v>-162719</v>
      </c>
      <c r="E7" s="26">
        <v>0</v>
      </c>
      <c r="F7" s="25">
        <v>4299819</v>
      </c>
      <c r="G7" s="8">
        <f>VLOOKUP(A7,Sheet1!A:H,8,FALSE)</f>
        <v>-162719</v>
      </c>
      <c r="H7" s="30">
        <f t="shared" si="0"/>
        <v>0</v>
      </c>
    </row>
    <row r="8" spans="1:8" x14ac:dyDescent="0.25">
      <c r="A8" s="24" t="s">
        <v>269</v>
      </c>
      <c r="B8" s="25">
        <v>76950066.160000011</v>
      </c>
      <c r="C8" s="25">
        <v>76436443</v>
      </c>
      <c r="D8" s="26">
        <v>-952870</v>
      </c>
      <c r="E8" s="26">
        <v>0</v>
      </c>
      <c r="F8" s="25">
        <v>75483573</v>
      </c>
      <c r="G8" s="8">
        <f>VLOOKUP(A8,Sheet1!A:H,8,FALSE)</f>
        <v>-952870</v>
      </c>
      <c r="H8" s="30">
        <f t="shared" si="0"/>
        <v>0</v>
      </c>
    </row>
    <row r="9" spans="1:8" x14ac:dyDescent="0.25">
      <c r="A9" s="24" t="s">
        <v>270</v>
      </c>
      <c r="B9" s="25">
        <v>0</v>
      </c>
      <c r="C9" s="25">
        <v>100000</v>
      </c>
      <c r="D9" s="26">
        <v>-100000</v>
      </c>
      <c r="E9" s="26">
        <v>0</v>
      </c>
      <c r="F9" s="25">
        <v>0</v>
      </c>
      <c r="G9" s="8">
        <f>VLOOKUP(A9,Sheet1!A:H,8,FALSE)</f>
        <v>-100000</v>
      </c>
      <c r="H9" s="30">
        <f t="shared" si="0"/>
        <v>0</v>
      </c>
    </row>
    <row r="10" spans="1:8" x14ac:dyDescent="0.25">
      <c r="A10" s="24" t="s">
        <v>275</v>
      </c>
      <c r="B10" s="25">
        <v>1100000</v>
      </c>
      <c r="C10" s="25">
        <v>1100000</v>
      </c>
      <c r="D10" s="26">
        <v>-600000</v>
      </c>
      <c r="E10" s="26">
        <v>0</v>
      </c>
      <c r="F10" s="25">
        <v>500000</v>
      </c>
      <c r="G10" s="8">
        <f>VLOOKUP(A10,Sheet1!A:H,8,FALSE)</f>
        <v>-600000</v>
      </c>
      <c r="H10" s="30">
        <f t="shared" si="0"/>
        <v>0</v>
      </c>
    </row>
    <row r="11" spans="1:8" x14ac:dyDescent="0.25">
      <c r="A11" s="24" t="s">
        <v>276</v>
      </c>
      <c r="B11" s="25">
        <v>10000000</v>
      </c>
      <c r="C11" s="25">
        <v>10000000</v>
      </c>
      <c r="D11" s="26">
        <v>-3000000</v>
      </c>
      <c r="E11" s="26">
        <v>0</v>
      </c>
      <c r="F11" s="25">
        <v>7000000</v>
      </c>
      <c r="G11" s="8">
        <f>VLOOKUP(A11,Sheet1!A:H,8,FALSE)</f>
        <v>-3000000</v>
      </c>
      <c r="H11" s="30">
        <f t="shared" si="0"/>
        <v>0</v>
      </c>
    </row>
    <row r="12" spans="1:8" x14ac:dyDescent="0.25">
      <c r="A12" s="24" t="s">
        <v>277</v>
      </c>
      <c r="B12" s="25">
        <v>1210551.06</v>
      </c>
      <c r="C12" s="25">
        <v>1237297</v>
      </c>
      <c r="D12" s="26">
        <v>-18984</v>
      </c>
      <c r="E12" s="26">
        <v>0</v>
      </c>
      <c r="F12" s="25">
        <v>1218313</v>
      </c>
      <c r="G12" s="8">
        <f>VLOOKUP(A12,Sheet1!A:H,8,FALSE)</f>
        <v>-18984</v>
      </c>
      <c r="H12" s="30">
        <f t="shared" si="0"/>
        <v>0</v>
      </c>
    </row>
    <row r="13" spans="1:8" x14ac:dyDescent="0.25">
      <c r="A13" s="24" t="s">
        <v>282</v>
      </c>
      <c r="B13" s="25">
        <v>1886476.1399999997</v>
      </c>
      <c r="C13" s="25">
        <v>1895196</v>
      </c>
      <c r="D13" s="26">
        <v>-34053</v>
      </c>
      <c r="E13" s="26">
        <v>0</v>
      </c>
      <c r="F13" s="25">
        <v>1861143</v>
      </c>
      <c r="G13" s="8">
        <f>VLOOKUP(A13,Sheet1!A:H,8,FALSE)</f>
        <v>-34053</v>
      </c>
      <c r="H13" s="30">
        <f t="shared" si="0"/>
        <v>0</v>
      </c>
    </row>
    <row r="14" spans="1:8" x14ac:dyDescent="0.25">
      <c r="A14" s="24" t="s">
        <v>227</v>
      </c>
      <c r="B14" s="25">
        <v>10687933.119999999</v>
      </c>
      <c r="C14" s="25">
        <v>11425000</v>
      </c>
      <c r="D14" s="26">
        <v>-5200000</v>
      </c>
      <c r="E14" s="26">
        <v>0</v>
      </c>
      <c r="F14" s="25">
        <v>6225000</v>
      </c>
      <c r="G14" s="8">
        <f>VLOOKUP(A14,Sheet1!A:H,8,FALSE)</f>
        <v>-5200000</v>
      </c>
      <c r="H14" s="30">
        <f t="shared" si="0"/>
        <v>0</v>
      </c>
    </row>
    <row r="15" spans="1:8" x14ac:dyDescent="0.25">
      <c r="A15" s="24" t="s">
        <v>241</v>
      </c>
      <c r="B15" s="25">
        <v>0</v>
      </c>
      <c r="C15" s="25">
        <v>70000</v>
      </c>
      <c r="D15" s="26">
        <v>-70000</v>
      </c>
      <c r="E15" s="26">
        <v>0</v>
      </c>
      <c r="F15" s="25">
        <v>0</v>
      </c>
      <c r="G15" s="8">
        <f>VLOOKUP(A15,Sheet1!A:H,8,FALSE)</f>
        <v>-70000</v>
      </c>
      <c r="H15" s="30">
        <f t="shared" si="0"/>
        <v>0</v>
      </c>
    </row>
    <row r="16" spans="1:8" x14ac:dyDescent="0.25">
      <c r="A16" s="28" t="s">
        <v>244</v>
      </c>
      <c r="B16" s="25">
        <v>0</v>
      </c>
      <c r="C16" s="25">
        <v>250000</v>
      </c>
      <c r="D16" s="26">
        <v>-250000</v>
      </c>
      <c r="E16" s="26">
        <v>0</v>
      </c>
      <c r="F16" s="25">
        <v>0</v>
      </c>
      <c r="G16" s="8">
        <f>VLOOKUP(A16,Sheet1!A:H,8,FALSE)</f>
        <v>-250000</v>
      </c>
      <c r="H16" s="30">
        <f t="shared" si="0"/>
        <v>0</v>
      </c>
    </row>
    <row r="17" spans="1:8" x14ac:dyDescent="0.25">
      <c r="A17" s="24" t="s">
        <v>284</v>
      </c>
      <c r="B17" s="25">
        <v>2931781.52</v>
      </c>
      <c r="C17" s="25">
        <v>2801537</v>
      </c>
      <c r="D17" s="26">
        <v>-120000</v>
      </c>
      <c r="E17" s="26">
        <v>0</v>
      </c>
      <c r="F17" s="25">
        <v>2681537</v>
      </c>
      <c r="G17" s="8">
        <f>VLOOKUP(A17,Sheet1!A:H,8,FALSE)</f>
        <v>-120000</v>
      </c>
      <c r="H17" s="30">
        <f t="shared" si="0"/>
        <v>0</v>
      </c>
    </row>
    <row r="18" spans="1:8" x14ac:dyDescent="0.25">
      <c r="A18" s="24" t="s">
        <v>290</v>
      </c>
      <c r="B18" s="25">
        <v>30154006.920000002</v>
      </c>
      <c r="C18" s="25">
        <v>31101194</v>
      </c>
      <c r="D18" s="26">
        <v>-190000</v>
      </c>
      <c r="E18" s="26">
        <v>0</v>
      </c>
      <c r="F18" s="25">
        <v>30911194</v>
      </c>
      <c r="G18" s="8">
        <f>VLOOKUP(A18,Sheet1!A:H,8,FALSE)</f>
        <v>-190000</v>
      </c>
      <c r="H18" s="30">
        <f t="shared" si="0"/>
        <v>0</v>
      </c>
    </row>
    <row r="19" spans="1:8" x14ac:dyDescent="0.25">
      <c r="A19" s="24" t="s">
        <v>295</v>
      </c>
      <c r="B19" s="25">
        <v>9160731.8000000007</v>
      </c>
      <c r="C19" s="25">
        <v>11300283</v>
      </c>
      <c r="D19" s="26">
        <v>-200295</v>
      </c>
      <c r="E19" s="26">
        <v>0</v>
      </c>
      <c r="F19" s="25">
        <v>11099988</v>
      </c>
      <c r="G19" s="8">
        <f>VLOOKUP(A19,Sheet1!A:H,8,FALSE)</f>
        <v>-200295</v>
      </c>
      <c r="H19" s="30">
        <f t="shared" si="0"/>
        <v>0</v>
      </c>
    </row>
    <row r="20" spans="1:8" x14ac:dyDescent="0.25">
      <c r="A20" s="24" t="s">
        <v>308</v>
      </c>
      <c r="B20" s="25">
        <v>5836831.4399999995</v>
      </c>
      <c r="C20" s="25">
        <v>7672881</v>
      </c>
      <c r="D20" s="26">
        <v>-407861</v>
      </c>
      <c r="E20" s="26">
        <v>0</v>
      </c>
      <c r="F20" s="25">
        <v>7265020</v>
      </c>
      <c r="G20" s="8">
        <f>VLOOKUP(A20,Sheet1!A:H,8,FALSE)</f>
        <v>-407861</v>
      </c>
      <c r="H20" s="30">
        <f t="shared" si="0"/>
        <v>0</v>
      </c>
    </row>
    <row r="21" spans="1:8" x14ac:dyDescent="0.25">
      <c r="A21" s="24" t="s">
        <v>313</v>
      </c>
      <c r="B21" s="25">
        <v>10679224.040000003</v>
      </c>
      <c r="C21" s="25">
        <v>10547986</v>
      </c>
      <c r="D21" s="26">
        <v>-453633</v>
      </c>
      <c r="E21" s="26">
        <v>0</v>
      </c>
      <c r="F21" s="25">
        <v>10094353</v>
      </c>
      <c r="G21" s="8">
        <f>VLOOKUP(A21,Sheet1!A:H,8,FALSE)</f>
        <v>-453633</v>
      </c>
      <c r="H21" s="30">
        <f t="shared" si="0"/>
        <v>0</v>
      </c>
    </row>
    <row r="22" spans="1:8" x14ac:dyDescent="0.25">
      <c r="A22" s="24" t="s">
        <v>315</v>
      </c>
      <c r="B22" s="25">
        <v>24407419.919999998</v>
      </c>
      <c r="C22" s="25">
        <v>25037437</v>
      </c>
      <c r="D22" s="26">
        <v>-632000</v>
      </c>
      <c r="E22" s="26">
        <v>0</v>
      </c>
      <c r="F22" s="25">
        <v>24405437</v>
      </c>
      <c r="G22" s="8">
        <f>VLOOKUP(A22,Sheet1!A:H,8,FALSE)</f>
        <v>-632000</v>
      </c>
      <c r="H22" s="30">
        <f t="shared" si="0"/>
        <v>0</v>
      </c>
    </row>
    <row r="23" spans="1:8" x14ac:dyDescent="0.25">
      <c r="A23" s="24" t="s">
        <v>317</v>
      </c>
      <c r="B23" s="25">
        <v>206901.61000000004</v>
      </c>
      <c r="C23" s="25">
        <v>475000</v>
      </c>
      <c r="D23" s="26">
        <v>-50000</v>
      </c>
      <c r="E23" s="26">
        <v>0</v>
      </c>
      <c r="F23" s="25">
        <v>425000</v>
      </c>
      <c r="G23" s="8">
        <f>VLOOKUP(A23,Sheet1!A:H,8,FALSE)</f>
        <v>-50000</v>
      </c>
      <c r="H23" s="30">
        <f t="shared" si="0"/>
        <v>0</v>
      </c>
    </row>
    <row r="24" spans="1:8" x14ac:dyDescent="0.25">
      <c r="A24" s="24" t="s">
        <v>325</v>
      </c>
      <c r="B24" s="25">
        <v>11776083.210000001</v>
      </c>
      <c r="C24" s="25">
        <v>12330404</v>
      </c>
      <c r="D24" s="26">
        <v>-83000</v>
      </c>
      <c r="E24" s="26">
        <v>0</v>
      </c>
      <c r="F24" s="25">
        <v>12247404</v>
      </c>
      <c r="G24" s="8">
        <f>VLOOKUP(A24,Sheet1!A:H,8,FALSE)</f>
        <v>-83000</v>
      </c>
      <c r="H24" s="30">
        <f t="shared" si="0"/>
        <v>0</v>
      </c>
    </row>
    <row r="25" spans="1:8" x14ac:dyDescent="0.25">
      <c r="A25" s="24" t="s">
        <v>329</v>
      </c>
      <c r="B25" s="25">
        <v>516843.2</v>
      </c>
      <c r="C25" s="25">
        <v>680889</v>
      </c>
      <c r="D25" s="26">
        <v>-127000</v>
      </c>
      <c r="E25" s="26">
        <v>0</v>
      </c>
      <c r="F25" s="25">
        <v>553889</v>
      </c>
      <c r="G25" s="8">
        <f>VLOOKUP(A25,Sheet1!A:H,8,FALSE)</f>
        <v>-127000</v>
      </c>
      <c r="H25" s="30">
        <f t="shared" si="0"/>
        <v>0</v>
      </c>
    </row>
    <row r="26" spans="1:8" x14ac:dyDescent="0.25">
      <c r="A26" s="24" t="s">
        <v>331</v>
      </c>
      <c r="B26" s="25">
        <v>149891.01</v>
      </c>
      <c r="C26" s="25">
        <v>250000</v>
      </c>
      <c r="D26" s="26">
        <v>-100000</v>
      </c>
      <c r="E26" s="26">
        <v>0</v>
      </c>
      <c r="F26" s="25">
        <v>150000</v>
      </c>
      <c r="G26" s="8">
        <f>VLOOKUP(A26,Sheet1!A:H,8,FALSE)</f>
        <v>-100000</v>
      </c>
      <c r="H26" s="30">
        <f t="shared" si="0"/>
        <v>0</v>
      </c>
    </row>
    <row r="27" spans="1:8" x14ac:dyDescent="0.25">
      <c r="A27" s="24" t="s">
        <v>336</v>
      </c>
      <c r="B27" s="25">
        <v>5584317.0500000007</v>
      </c>
      <c r="C27" s="25">
        <v>6298094</v>
      </c>
      <c r="D27" s="26">
        <v>-343221</v>
      </c>
      <c r="E27" s="26">
        <v>0</v>
      </c>
      <c r="F27" s="25">
        <v>5954873</v>
      </c>
      <c r="G27" s="8">
        <f>VLOOKUP(A27,Sheet1!A:H,8,FALSE)</f>
        <v>-343221</v>
      </c>
      <c r="H27" s="30">
        <f t="shared" si="0"/>
        <v>0</v>
      </c>
    </row>
    <row r="28" spans="1:8" x14ac:dyDescent="0.25">
      <c r="A28" s="24" t="s">
        <v>342</v>
      </c>
      <c r="B28" s="25">
        <v>5509832.8799999999</v>
      </c>
      <c r="C28" s="25">
        <v>5629445</v>
      </c>
      <c r="D28" s="26">
        <v>-150000</v>
      </c>
      <c r="E28" s="26">
        <v>0</v>
      </c>
      <c r="F28" s="25">
        <v>5479445</v>
      </c>
      <c r="G28" s="8">
        <f>VLOOKUP(A28,Sheet1!A:H,8,FALSE)</f>
        <v>-150000</v>
      </c>
      <c r="H28" s="30">
        <f t="shared" si="0"/>
        <v>0</v>
      </c>
    </row>
    <row r="29" spans="1:8" x14ac:dyDescent="0.25">
      <c r="A29" s="24" t="s">
        <v>343</v>
      </c>
      <c r="B29" s="25">
        <v>17160000</v>
      </c>
      <c r="C29" s="25">
        <v>17665000</v>
      </c>
      <c r="D29" s="26">
        <v>-665000</v>
      </c>
      <c r="E29" s="26">
        <v>0</v>
      </c>
      <c r="F29" s="25">
        <v>17000000</v>
      </c>
      <c r="G29" s="8">
        <f>VLOOKUP(A29,Sheet1!A:H,8,FALSE)</f>
        <v>-665000</v>
      </c>
      <c r="H29" s="30">
        <f t="shared" si="0"/>
        <v>0</v>
      </c>
    </row>
    <row r="30" spans="1:8" x14ac:dyDescent="0.25">
      <c r="A30" s="24" t="s">
        <v>347</v>
      </c>
      <c r="B30" s="25">
        <v>492834.04000000004</v>
      </c>
      <c r="C30" s="25">
        <v>465854</v>
      </c>
      <c r="D30" s="26">
        <v>-50000</v>
      </c>
      <c r="E30" s="26">
        <v>0</v>
      </c>
      <c r="F30" s="25">
        <v>415854</v>
      </c>
      <c r="G30" s="8">
        <f>VLOOKUP(A30,Sheet1!A:H,8,FALSE)</f>
        <v>-50000</v>
      </c>
      <c r="H30" s="30">
        <f t="shared" si="0"/>
        <v>0</v>
      </c>
    </row>
    <row r="31" spans="1:8" x14ac:dyDescent="0.25">
      <c r="A31" s="24" t="s">
        <v>348</v>
      </c>
      <c r="B31" s="25">
        <v>1190000</v>
      </c>
      <c r="C31" s="25">
        <v>1100000</v>
      </c>
      <c r="D31" s="26">
        <v>-300000</v>
      </c>
      <c r="E31" s="26">
        <v>0</v>
      </c>
      <c r="F31" s="25">
        <v>800000</v>
      </c>
      <c r="G31" s="8">
        <f>VLOOKUP(A31,Sheet1!A:H,8,FALSE)</f>
        <v>-300000</v>
      </c>
      <c r="H31" s="30">
        <f t="shared" si="0"/>
        <v>0</v>
      </c>
    </row>
    <row r="32" spans="1:8" x14ac:dyDescent="0.25">
      <c r="A32" s="24" t="s">
        <v>349</v>
      </c>
      <c r="B32" s="25">
        <v>14542300.16</v>
      </c>
      <c r="C32" s="25">
        <v>15695936</v>
      </c>
      <c r="D32" s="26">
        <v>-434500</v>
      </c>
      <c r="E32" s="26">
        <v>0</v>
      </c>
      <c r="F32" s="25">
        <v>15261436</v>
      </c>
      <c r="G32" s="8">
        <f>VLOOKUP(A32,Sheet1!A:H,8,FALSE)</f>
        <v>-434500</v>
      </c>
      <c r="H32" s="30">
        <f t="shared" si="0"/>
        <v>0</v>
      </c>
    </row>
    <row r="33" spans="1:8" x14ac:dyDescent="0.25">
      <c r="A33" s="24" t="s">
        <v>350</v>
      </c>
      <c r="B33" s="25">
        <v>249651.08000000002</v>
      </c>
      <c r="C33" s="25">
        <v>448295</v>
      </c>
      <c r="D33" s="26">
        <v>-75000</v>
      </c>
      <c r="E33" s="26">
        <v>0</v>
      </c>
      <c r="F33" s="25">
        <v>373295</v>
      </c>
      <c r="G33" s="8">
        <f>VLOOKUP(A33,Sheet1!A:H,8,FALSE)</f>
        <v>-75000</v>
      </c>
      <c r="H33" s="30">
        <f t="shared" si="0"/>
        <v>0</v>
      </c>
    </row>
    <row r="34" spans="1:8" x14ac:dyDescent="0.25">
      <c r="A34" s="24" t="s">
        <v>351</v>
      </c>
      <c r="B34" s="25">
        <v>38657659.330000006</v>
      </c>
      <c r="C34" s="25">
        <v>41611430</v>
      </c>
      <c r="D34" s="26">
        <v>-5383588</v>
      </c>
      <c r="E34" s="26">
        <v>0</v>
      </c>
      <c r="F34" s="25">
        <v>36227842</v>
      </c>
      <c r="G34" s="8">
        <f>VLOOKUP(A34,Sheet1!A:H,8,FALSE)</f>
        <v>-5383588</v>
      </c>
      <c r="H34" s="30">
        <f t="shared" si="0"/>
        <v>0</v>
      </c>
    </row>
    <row r="35" spans="1:8" x14ac:dyDescent="0.25">
      <c r="A35" s="24" t="s">
        <v>666</v>
      </c>
      <c r="B35" s="25">
        <v>11698175.779999999</v>
      </c>
      <c r="C35" s="25">
        <v>5666766</v>
      </c>
      <c r="D35" s="26">
        <v>-25000</v>
      </c>
      <c r="E35" s="26">
        <v>0</v>
      </c>
      <c r="F35" s="25">
        <v>5641766</v>
      </c>
      <c r="G35" s="8">
        <f>VLOOKUP(A35,Sheet1!A:H,8,FALSE)</f>
        <v>-25000</v>
      </c>
      <c r="H35" s="30">
        <f t="shared" si="0"/>
        <v>0</v>
      </c>
    </row>
    <row r="36" spans="1:8" x14ac:dyDescent="0.25">
      <c r="A36" s="24" t="s">
        <v>678</v>
      </c>
      <c r="B36" s="25">
        <v>0</v>
      </c>
      <c r="C36" s="25">
        <v>100000</v>
      </c>
      <c r="D36" s="26">
        <v>-100000</v>
      </c>
      <c r="E36" s="26">
        <v>0</v>
      </c>
      <c r="F36" s="25">
        <v>0</v>
      </c>
      <c r="G36" s="8">
        <f>VLOOKUP(A36,Sheet1!A:H,8,FALSE)</f>
        <v>-100000</v>
      </c>
      <c r="H36" s="30">
        <f t="shared" si="0"/>
        <v>0</v>
      </c>
    </row>
    <row r="37" spans="1:8" x14ac:dyDescent="0.25">
      <c r="A37" s="24" t="s">
        <v>681</v>
      </c>
      <c r="B37" s="25">
        <v>1000000</v>
      </c>
      <c r="C37" s="25">
        <v>1000000</v>
      </c>
      <c r="D37" s="26">
        <v>-1000000</v>
      </c>
      <c r="E37" s="26">
        <v>0</v>
      </c>
      <c r="F37" s="25">
        <v>0</v>
      </c>
      <c r="G37" s="8">
        <f>VLOOKUP(A37,Sheet1!A:H,8,FALSE)</f>
        <v>-1000000</v>
      </c>
      <c r="H37" s="30">
        <f t="shared" si="0"/>
        <v>0</v>
      </c>
    </row>
    <row r="38" spans="1:8" x14ac:dyDescent="0.25">
      <c r="A38" s="24" t="s">
        <v>371</v>
      </c>
      <c r="B38" s="25">
        <v>5998224.8200000003</v>
      </c>
      <c r="C38" s="25">
        <v>6560000</v>
      </c>
      <c r="D38" s="26">
        <v>-60000</v>
      </c>
      <c r="E38" s="26">
        <v>0</v>
      </c>
      <c r="F38" s="25">
        <v>6500000</v>
      </c>
      <c r="G38" s="8">
        <f>VLOOKUP(A38,Sheet1!A:H,8,FALSE)</f>
        <v>-60000</v>
      </c>
      <c r="H38" s="30">
        <f t="shared" si="0"/>
        <v>0</v>
      </c>
    </row>
    <row r="39" spans="1:8" x14ac:dyDescent="0.25">
      <c r="A39" s="24" t="s">
        <v>374</v>
      </c>
      <c r="B39" s="25">
        <v>100000</v>
      </c>
      <c r="C39" s="25">
        <v>100000</v>
      </c>
      <c r="D39" s="26">
        <v>-100000</v>
      </c>
      <c r="E39" s="26">
        <v>0</v>
      </c>
      <c r="F39" s="25">
        <v>0</v>
      </c>
      <c r="G39" s="8">
        <f>VLOOKUP(A39,Sheet1!A:H,8,FALSE)</f>
        <v>-100000</v>
      </c>
      <c r="H39" s="30">
        <f t="shared" si="0"/>
        <v>0</v>
      </c>
    </row>
    <row r="40" spans="1:8" x14ac:dyDescent="0.25">
      <c r="A40" s="24" t="s">
        <v>376</v>
      </c>
      <c r="B40" s="25">
        <v>1939234.25</v>
      </c>
      <c r="C40" s="25">
        <v>500000</v>
      </c>
      <c r="D40" s="26">
        <v>-500000</v>
      </c>
      <c r="E40" s="26">
        <v>0</v>
      </c>
      <c r="F40" s="25">
        <v>0</v>
      </c>
      <c r="G40" s="8">
        <f>VLOOKUP(A40,Sheet1!A:H,8,FALSE)</f>
        <v>-500000</v>
      </c>
      <c r="H40" s="30">
        <f t="shared" si="0"/>
        <v>0</v>
      </c>
    </row>
    <row r="41" spans="1:8" x14ac:dyDescent="0.25">
      <c r="A41" s="24" t="s">
        <v>379</v>
      </c>
      <c r="B41" s="25">
        <v>85524885.420000017</v>
      </c>
      <c r="C41" s="25">
        <v>100501087</v>
      </c>
      <c r="D41" s="26">
        <v>-525000</v>
      </c>
      <c r="E41" s="26">
        <v>0</v>
      </c>
      <c r="F41" s="25">
        <v>99976087</v>
      </c>
      <c r="G41" s="8">
        <f>VLOOKUP(A41,Sheet1!A:H,8,FALSE)</f>
        <v>-525000</v>
      </c>
      <c r="H41" s="30">
        <f t="shared" si="0"/>
        <v>0</v>
      </c>
    </row>
    <row r="42" spans="1:8" x14ac:dyDescent="0.25">
      <c r="A42" s="24" t="s">
        <v>400</v>
      </c>
      <c r="B42" s="25">
        <v>3390677413.1399999</v>
      </c>
      <c r="C42" s="25">
        <v>3516116093</v>
      </c>
      <c r="D42" s="26">
        <v>-6350000</v>
      </c>
      <c r="E42" s="26">
        <v>-3175000</v>
      </c>
      <c r="F42" s="25">
        <v>3509766093</v>
      </c>
      <c r="G42" s="8">
        <f>VLOOKUP(A42,Sheet1!A:H,8,FALSE)</f>
        <v>-6350000</v>
      </c>
      <c r="H42" s="30">
        <f t="shared" si="0"/>
        <v>0</v>
      </c>
    </row>
    <row r="43" spans="1:8" x14ac:dyDescent="0.25">
      <c r="A43" s="24" t="s">
        <v>401</v>
      </c>
      <c r="B43" s="25">
        <v>302400000</v>
      </c>
      <c r="C43" s="25">
        <v>347900000</v>
      </c>
      <c r="D43" s="26">
        <v>-2800000</v>
      </c>
      <c r="E43" s="26">
        <v>-1400000</v>
      </c>
      <c r="F43" s="25">
        <v>345100000</v>
      </c>
      <c r="G43" s="8">
        <f>VLOOKUP(A43,Sheet1!A:H,8,FALSE)</f>
        <v>-2800000</v>
      </c>
      <c r="H43" s="30">
        <f t="shared" si="0"/>
        <v>0</v>
      </c>
    </row>
    <row r="44" spans="1:8" x14ac:dyDescent="0.25">
      <c r="A44" s="24" t="s">
        <v>386</v>
      </c>
      <c r="B44" s="25">
        <v>2243288373.0300002</v>
      </c>
      <c r="C44" s="25">
        <v>2380696175.0100002</v>
      </c>
      <c r="D44" s="26">
        <v>-26000000</v>
      </c>
      <c r="E44" s="26">
        <v>-15575000</v>
      </c>
      <c r="F44" s="25">
        <v>2354696175.0100002</v>
      </c>
      <c r="G44" s="8">
        <f>VLOOKUP(A44,Sheet1!A:H,8,FALSE)</f>
        <v>-26000000</v>
      </c>
      <c r="H44" s="30">
        <f t="shared" si="0"/>
        <v>0</v>
      </c>
    </row>
    <row r="45" spans="1:8" x14ac:dyDescent="0.25">
      <c r="A45" s="24" t="s">
        <v>529</v>
      </c>
      <c r="B45" s="25">
        <v>3858912.08</v>
      </c>
      <c r="C45" s="25">
        <v>4350682</v>
      </c>
      <c r="D45" s="26">
        <v>-175000</v>
      </c>
      <c r="E45" s="26">
        <v>0</v>
      </c>
      <c r="F45" s="25">
        <v>4175682</v>
      </c>
      <c r="G45" s="8">
        <f>VLOOKUP(A45,Sheet1!A:H,8,FALSE)</f>
        <v>-175000</v>
      </c>
      <c r="H45" s="30">
        <f t="shared" si="0"/>
        <v>0</v>
      </c>
    </row>
    <row r="46" spans="1:8" x14ac:dyDescent="0.25">
      <c r="A46" s="24" t="s">
        <v>530</v>
      </c>
      <c r="B46" s="25">
        <v>12682332.74</v>
      </c>
      <c r="C46" s="25">
        <v>13183460</v>
      </c>
      <c r="D46" s="26">
        <v>-140000</v>
      </c>
      <c r="E46" s="26">
        <v>0</v>
      </c>
      <c r="F46" s="25">
        <v>13043460</v>
      </c>
      <c r="G46" s="8">
        <f>VLOOKUP(A46,Sheet1!A:H,8,FALSE)</f>
        <v>-140000</v>
      </c>
      <c r="H46" s="30">
        <f t="shared" si="0"/>
        <v>0</v>
      </c>
    </row>
    <row r="47" spans="1:8" x14ac:dyDescent="0.25">
      <c r="A47" s="24" t="s">
        <v>534</v>
      </c>
      <c r="B47" s="25">
        <v>10258904.85</v>
      </c>
      <c r="C47" s="25">
        <v>10260724</v>
      </c>
      <c r="D47" s="26">
        <v>-165248</v>
      </c>
      <c r="E47" s="26">
        <v>0</v>
      </c>
      <c r="F47" s="25">
        <v>10095476</v>
      </c>
      <c r="G47" s="8">
        <f>VLOOKUP(A47,Sheet1!A:H,8,FALSE)</f>
        <v>-165248</v>
      </c>
      <c r="H47" s="30">
        <f t="shared" si="0"/>
        <v>0</v>
      </c>
    </row>
    <row r="48" spans="1:8" x14ac:dyDescent="0.25">
      <c r="A48" s="24" t="s">
        <v>538</v>
      </c>
      <c r="B48" s="25">
        <v>0</v>
      </c>
      <c r="C48" s="25">
        <v>30000</v>
      </c>
      <c r="D48" s="26">
        <v>-30000</v>
      </c>
      <c r="E48" s="26">
        <v>0</v>
      </c>
      <c r="F48" s="25">
        <v>0</v>
      </c>
      <c r="G48" s="8">
        <f>VLOOKUP(A48,Sheet1!A:H,8,FALSE)</f>
        <v>-30000</v>
      </c>
      <c r="H48" s="30">
        <f t="shared" si="0"/>
        <v>0</v>
      </c>
    </row>
    <row r="49" spans="1:8" x14ac:dyDescent="0.25">
      <c r="A49" s="24" t="s">
        <v>543</v>
      </c>
      <c r="B49" s="25">
        <v>5207584.13</v>
      </c>
      <c r="C49" s="25">
        <v>5611403</v>
      </c>
      <c r="D49" s="26">
        <v>-200000</v>
      </c>
      <c r="E49" s="26">
        <v>0</v>
      </c>
      <c r="F49" s="25">
        <v>5411403</v>
      </c>
      <c r="G49" s="8">
        <f>VLOOKUP(A49,Sheet1!A:H,8,FALSE)</f>
        <v>-200000</v>
      </c>
      <c r="H49" s="30">
        <f t="shared" si="0"/>
        <v>0</v>
      </c>
    </row>
    <row r="50" spans="1:8" x14ac:dyDescent="0.25">
      <c r="A50" s="24" t="s">
        <v>499</v>
      </c>
      <c r="B50" s="25">
        <v>112618951.49000001</v>
      </c>
      <c r="C50" s="25">
        <v>116373492</v>
      </c>
      <c r="D50" s="26">
        <v>-660000</v>
      </c>
      <c r="E50" s="26">
        <v>0</v>
      </c>
      <c r="F50" s="25">
        <v>115713492</v>
      </c>
      <c r="G50" s="8">
        <f>VLOOKUP(A50,Sheet1!A:H,8,FALSE)</f>
        <v>-660000</v>
      </c>
      <c r="H50" s="30">
        <f t="shared" si="0"/>
        <v>0</v>
      </c>
    </row>
    <row r="51" spans="1:8" x14ac:dyDescent="0.25">
      <c r="A51" s="24" t="s">
        <v>502</v>
      </c>
      <c r="B51" s="25">
        <v>56931032.559999995</v>
      </c>
      <c r="C51" s="25">
        <v>65231263</v>
      </c>
      <c r="D51" s="26">
        <v>-1541228</v>
      </c>
      <c r="E51" s="26">
        <v>-523247</v>
      </c>
      <c r="F51" s="25">
        <v>63690035</v>
      </c>
      <c r="G51" s="8">
        <f>VLOOKUP(A51,Sheet1!A:H,8,FALSE)</f>
        <v>-1541228</v>
      </c>
      <c r="H51" s="30">
        <f t="shared" si="0"/>
        <v>0</v>
      </c>
    </row>
    <row r="52" spans="1:8" x14ac:dyDescent="0.25">
      <c r="A52" s="24" t="s">
        <v>505</v>
      </c>
      <c r="B52" s="25">
        <v>66295137.940000005</v>
      </c>
      <c r="C52" s="25">
        <v>70791291</v>
      </c>
      <c r="D52" s="26">
        <v>-20000</v>
      </c>
      <c r="E52" s="26">
        <v>-10000</v>
      </c>
      <c r="F52" s="25">
        <v>70771291</v>
      </c>
      <c r="G52" s="8">
        <f>VLOOKUP(A52,Sheet1!A:H,8,FALSE)</f>
        <v>-20000</v>
      </c>
      <c r="H52" s="30">
        <f t="shared" si="0"/>
        <v>0</v>
      </c>
    </row>
    <row r="53" spans="1:8" x14ac:dyDescent="0.25">
      <c r="A53" s="24" t="s">
        <v>507</v>
      </c>
      <c r="B53" s="25">
        <v>12278591.720000001</v>
      </c>
      <c r="C53" s="25">
        <v>12694060</v>
      </c>
      <c r="D53" s="26">
        <v>-75000</v>
      </c>
      <c r="E53" s="26">
        <v>0</v>
      </c>
      <c r="F53" s="25">
        <v>12619060</v>
      </c>
      <c r="G53" s="8">
        <f>VLOOKUP(A53,Sheet1!A:H,8,FALSE)</f>
        <v>-75000</v>
      </c>
      <c r="H53" s="30">
        <f t="shared" si="0"/>
        <v>0</v>
      </c>
    </row>
    <row r="54" spans="1:8" x14ac:dyDescent="0.25">
      <c r="A54" s="24" t="s">
        <v>509</v>
      </c>
      <c r="B54" s="25">
        <v>1171403</v>
      </c>
      <c r="C54" s="25">
        <v>1200000</v>
      </c>
      <c r="D54" s="26">
        <v>-500000</v>
      </c>
      <c r="E54" s="26">
        <v>0</v>
      </c>
      <c r="F54" s="25">
        <v>700000</v>
      </c>
      <c r="G54" s="8">
        <f>VLOOKUP(A54,Sheet1!A:H,8,FALSE)</f>
        <v>-500000</v>
      </c>
      <c r="H54" s="30">
        <f t="shared" si="0"/>
        <v>0</v>
      </c>
    </row>
    <row r="55" spans="1:8" x14ac:dyDescent="0.25">
      <c r="A55" s="24" t="s">
        <v>511</v>
      </c>
      <c r="B55" s="25">
        <v>224249672.44999999</v>
      </c>
      <c r="C55" s="25">
        <v>224808227</v>
      </c>
      <c r="D55" s="26">
        <v>-922323</v>
      </c>
      <c r="E55" s="26">
        <v>0</v>
      </c>
      <c r="F55" s="25">
        <v>223885904</v>
      </c>
      <c r="G55" s="8">
        <f>VLOOKUP(A55,Sheet1!A:H,8,FALSE)</f>
        <v>-922323</v>
      </c>
      <c r="H55" s="30">
        <f t="shared" si="0"/>
        <v>0</v>
      </c>
    </row>
    <row r="56" spans="1:8" x14ac:dyDescent="0.25">
      <c r="A56" s="24" t="s">
        <v>420</v>
      </c>
      <c r="B56" s="25">
        <v>1254989.53</v>
      </c>
      <c r="C56" s="25">
        <v>1598773</v>
      </c>
      <c r="D56" s="26">
        <v>-275000</v>
      </c>
      <c r="E56" s="26">
        <v>0</v>
      </c>
      <c r="F56" s="25">
        <v>1323773</v>
      </c>
      <c r="G56" s="8">
        <f>VLOOKUP(A56,Sheet1!A:H,8,FALSE)</f>
        <v>-275000</v>
      </c>
      <c r="H56" s="30">
        <f t="shared" si="0"/>
        <v>0</v>
      </c>
    </row>
    <row r="57" spans="1:8" x14ac:dyDescent="0.25">
      <c r="A57" s="24" t="s">
        <v>421</v>
      </c>
      <c r="B57" s="25">
        <v>155429.76000000001</v>
      </c>
      <c r="C57" s="25">
        <v>200000</v>
      </c>
      <c r="D57" s="26">
        <v>-200000</v>
      </c>
      <c r="E57" s="26">
        <v>0</v>
      </c>
      <c r="F57" s="25">
        <v>0</v>
      </c>
      <c r="G57" s="8">
        <f>VLOOKUP(A57,Sheet1!A:H,8,FALSE)</f>
        <v>-200000</v>
      </c>
      <c r="H57" s="30">
        <f t="shared" si="0"/>
        <v>0</v>
      </c>
    </row>
    <row r="58" spans="1:8" x14ac:dyDescent="0.25">
      <c r="A58" s="24" t="s">
        <v>422</v>
      </c>
      <c r="B58" s="25">
        <v>3572086.92</v>
      </c>
      <c r="C58" s="25">
        <v>3938554</v>
      </c>
      <c r="D58" s="26">
        <v>-100000</v>
      </c>
      <c r="E58" s="26">
        <v>0</v>
      </c>
      <c r="F58" s="25">
        <v>3838554</v>
      </c>
      <c r="G58" s="8">
        <f>VLOOKUP(A58,Sheet1!A:H,8,FALSE)</f>
        <v>-100000</v>
      </c>
      <c r="H58" s="30">
        <f t="shared" si="0"/>
        <v>0</v>
      </c>
    </row>
    <row r="59" spans="1:8" x14ac:dyDescent="0.25">
      <c r="A59" s="24" t="s">
        <v>425</v>
      </c>
      <c r="B59" s="25">
        <v>9235720.2599999998</v>
      </c>
      <c r="C59" s="25">
        <v>10634252</v>
      </c>
      <c r="D59" s="26">
        <v>-50000</v>
      </c>
      <c r="E59" s="26">
        <v>0</v>
      </c>
      <c r="F59" s="25">
        <v>10584252</v>
      </c>
      <c r="G59" s="8">
        <f>VLOOKUP(A59,Sheet1!A:H,8,FALSE)</f>
        <v>-50000</v>
      </c>
      <c r="H59" s="30">
        <f t="shared" si="0"/>
        <v>0</v>
      </c>
    </row>
    <row r="60" spans="1:8" x14ac:dyDescent="0.25">
      <c r="A60" s="24" t="s">
        <v>427</v>
      </c>
      <c r="B60" s="25">
        <v>0</v>
      </c>
      <c r="C60" s="25">
        <v>150000</v>
      </c>
      <c r="D60" s="26">
        <v>-150000</v>
      </c>
      <c r="E60" s="26">
        <v>0</v>
      </c>
      <c r="F60" s="25">
        <v>0</v>
      </c>
      <c r="G60" s="8">
        <f>VLOOKUP(A60,Sheet1!A:H,8,FALSE)</f>
        <v>-150000</v>
      </c>
      <c r="H60" s="30">
        <f t="shared" si="0"/>
        <v>0</v>
      </c>
    </row>
    <row r="61" spans="1:8" x14ac:dyDescent="0.25">
      <c r="A61" s="24" t="s">
        <v>428</v>
      </c>
      <c r="B61" s="25">
        <v>823625.21</v>
      </c>
      <c r="C61" s="25">
        <v>918628</v>
      </c>
      <c r="D61" s="26">
        <v>-63699</v>
      </c>
      <c r="E61" s="26">
        <v>0</v>
      </c>
      <c r="F61" s="25">
        <v>854929</v>
      </c>
      <c r="G61" s="8">
        <f>VLOOKUP(A61,Sheet1!A:H,8,FALSE)</f>
        <v>-63699</v>
      </c>
      <c r="H61" s="30">
        <f t="shared" si="0"/>
        <v>0</v>
      </c>
    </row>
    <row r="62" spans="1:8" x14ac:dyDescent="0.25">
      <c r="A62" s="24" t="s">
        <v>436</v>
      </c>
      <c r="B62" s="25">
        <v>150000</v>
      </c>
      <c r="C62" s="25">
        <v>150000</v>
      </c>
      <c r="D62" s="26">
        <v>-150000</v>
      </c>
      <c r="E62" s="26">
        <v>0</v>
      </c>
      <c r="F62" s="25">
        <v>0</v>
      </c>
      <c r="G62" s="8">
        <f>VLOOKUP(A62,Sheet1!A:H,8,FALSE)</f>
        <v>-150000</v>
      </c>
      <c r="H62" s="30">
        <f t="shared" si="0"/>
        <v>0</v>
      </c>
    </row>
    <row r="63" spans="1:8" x14ac:dyDescent="0.25">
      <c r="A63" s="24" t="s">
        <v>437</v>
      </c>
      <c r="B63" s="25">
        <v>31766670.739999998</v>
      </c>
      <c r="C63" s="25">
        <v>33134598</v>
      </c>
      <c r="D63" s="26">
        <v>-917485</v>
      </c>
      <c r="E63" s="26">
        <v>0</v>
      </c>
      <c r="F63" s="25">
        <v>32217113</v>
      </c>
      <c r="G63" s="8">
        <f>VLOOKUP(A63,Sheet1!A:H,8,FALSE)</f>
        <v>-917485</v>
      </c>
      <c r="H63" s="30">
        <f t="shared" si="0"/>
        <v>0</v>
      </c>
    </row>
    <row r="64" spans="1:8" x14ac:dyDescent="0.25">
      <c r="A64" s="24" t="s">
        <v>439</v>
      </c>
      <c r="B64" s="25">
        <v>108025878.86000001</v>
      </c>
      <c r="C64" s="25">
        <v>125692987</v>
      </c>
      <c r="D64" s="26">
        <v>-1929000</v>
      </c>
      <c r="E64" s="26">
        <v>0</v>
      </c>
      <c r="F64" s="25">
        <v>123763987</v>
      </c>
      <c r="G64" s="8">
        <f>VLOOKUP(A64,Sheet1!A:H,8,FALSE)</f>
        <v>-1929000</v>
      </c>
      <c r="H64" s="30">
        <f t="shared" si="0"/>
        <v>0</v>
      </c>
    </row>
    <row r="65" spans="1:8" x14ac:dyDescent="0.25">
      <c r="A65" s="24" t="s">
        <v>445</v>
      </c>
      <c r="B65" s="25">
        <v>1500000</v>
      </c>
      <c r="C65" s="25">
        <v>1500000</v>
      </c>
      <c r="D65" s="26">
        <v>-500000</v>
      </c>
      <c r="E65" s="26">
        <v>0</v>
      </c>
      <c r="F65" s="25">
        <v>1000000</v>
      </c>
      <c r="G65" s="8">
        <f>VLOOKUP(A65,Sheet1!A:H,8,FALSE)</f>
        <v>-500000</v>
      </c>
      <c r="H65" s="30">
        <f t="shared" si="0"/>
        <v>0</v>
      </c>
    </row>
    <row r="66" spans="1:8" x14ac:dyDescent="0.25">
      <c r="A66" s="24" t="s">
        <v>446</v>
      </c>
      <c r="B66" s="25">
        <v>1916357.24</v>
      </c>
      <c r="C66" s="25">
        <v>2219647</v>
      </c>
      <c r="D66" s="26">
        <v>-550000</v>
      </c>
      <c r="E66" s="26">
        <v>0</v>
      </c>
      <c r="F66" s="25">
        <v>1669647</v>
      </c>
      <c r="G66" s="8">
        <f>VLOOKUP(A66,Sheet1!A:H,8,FALSE)</f>
        <v>-550000</v>
      </c>
      <c r="H66" s="30">
        <f t="shared" si="0"/>
        <v>0</v>
      </c>
    </row>
    <row r="67" spans="1:8" x14ac:dyDescent="0.25">
      <c r="A67" s="24" t="s">
        <v>447</v>
      </c>
      <c r="B67" s="25">
        <v>5503275.8800000008</v>
      </c>
      <c r="C67" s="25">
        <v>5711509</v>
      </c>
      <c r="D67" s="26">
        <v>-181802</v>
      </c>
      <c r="E67" s="26">
        <v>0</v>
      </c>
      <c r="F67" s="25">
        <v>5529707</v>
      </c>
      <c r="G67" s="8">
        <f>VLOOKUP(A67,Sheet1!A:H,8,FALSE)</f>
        <v>-181802</v>
      </c>
      <c r="H67" s="30">
        <f t="shared" ref="H67:H130" si="1">G67-D67</f>
        <v>0</v>
      </c>
    </row>
    <row r="68" spans="1:8" x14ac:dyDescent="0.25">
      <c r="A68" s="24" t="s">
        <v>452</v>
      </c>
      <c r="B68" s="25">
        <v>4287758.7699999996</v>
      </c>
      <c r="C68" s="25">
        <v>4180748</v>
      </c>
      <c r="D68" s="26">
        <v>-50000</v>
      </c>
      <c r="E68" s="26">
        <v>0</v>
      </c>
      <c r="F68" s="25">
        <v>4130748</v>
      </c>
      <c r="G68" s="8">
        <f>VLOOKUP(A68,Sheet1!A:H,8,FALSE)</f>
        <v>-50000</v>
      </c>
      <c r="H68" s="30">
        <f t="shared" si="1"/>
        <v>0</v>
      </c>
    </row>
    <row r="69" spans="1:8" x14ac:dyDescent="0.25">
      <c r="A69" s="24" t="s">
        <v>453</v>
      </c>
      <c r="B69" s="25">
        <v>0</v>
      </c>
      <c r="C69" s="25">
        <v>400000</v>
      </c>
      <c r="D69" s="26">
        <v>-400000</v>
      </c>
      <c r="E69" s="26">
        <v>0</v>
      </c>
      <c r="F69" s="25">
        <v>0</v>
      </c>
      <c r="G69" s="8">
        <f>VLOOKUP(A69,Sheet1!A:H,8,FALSE)</f>
        <v>-400000</v>
      </c>
      <c r="H69" s="30">
        <f t="shared" si="1"/>
        <v>0</v>
      </c>
    </row>
    <row r="70" spans="1:8" x14ac:dyDescent="0.25">
      <c r="A70" s="24" t="s">
        <v>454</v>
      </c>
      <c r="B70" s="25">
        <v>200000</v>
      </c>
      <c r="C70" s="25">
        <v>200000</v>
      </c>
      <c r="D70" s="26">
        <v>-100000</v>
      </c>
      <c r="E70" s="26">
        <v>0</v>
      </c>
      <c r="F70" s="25">
        <v>100000</v>
      </c>
      <c r="G70" s="8">
        <f>VLOOKUP(A70,Sheet1!A:H,8,FALSE)</f>
        <v>-100000</v>
      </c>
      <c r="H70" s="30">
        <f t="shared" si="1"/>
        <v>0</v>
      </c>
    </row>
    <row r="71" spans="1:8" x14ac:dyDescent="0.25">
      <c r="A71" s="24" t="s">
        <v>455</v>
      </c>
      <c r="B71" s="25">
        <v>3592405.56</v>
      </c>
      <c r="C71" s="25">
        <v>3929010</v>
      </c>
      <c r="D71" s="26">
        <v>-330000</v>
      </c>
      <c r="E71" s="26">
        <v>0</v>
      </c>
      <c r="F71" s="25">
        <v>3599010</v>
      </c>
      <c r="G71" s="8">
        <f>VLOOKUP(A71,Sheet1!A:H,8,FALSE)</f>
        <v>-330000</v>
      </c>
      <c r="H71" s="30">
        <f t="shared" si="1"/>
        <v>0</v>
      </c>
    </row>
    <row r="72" spans="1:8" x14ac:dyDescent="0.25">
      <c r="A72" s="24" t="s">
        <v>456</v>
      </c>
      <c r="B72" s="25">
        <v>196616.1</v>
      </c>
      <c r="C72" s="25">
        <v>630000</v>
      </c>
      <c r="D72" s="26">
        <v>-630000</v>
      </c>
      <c r="E72" s="26">
        <v>0</v>
      </c>
      <c r="F72" s="25">
        <v>0</v>
      </c>
      <c r="G72" s="8">
        <f>VLOOKUP(A72,Sheet1!A:H,8,FALSE)</f>
        <v>-630000</v>
      </c>
      <c r="H72" s="30">
        <f t="shared" si="1"/>
        <v>0</v>
      </c>
    </row>
    <row r="73" spans="1:8" x14ac:dyDescent="0.25">
      <c r="A73" s="24" t="s">
        <v>457</v>
      </c>
      <c r="B73" s="25">
        <v>6360535.8899999997</v>
      </c>
      <c r="C73" s="25">
        <v>30907153</v>
      </c>
      <c r="D73" s="26">
        <v>-185000</v>
      </c>
      <c r="E73" s="26">
        <v>0</v>
      </c>
      <c r="F73" s="25">
        <v>30722153</v>
      </c>
      <c r="G73" s="8">
        <f>VLOOKUP(A73,Sheet1!A:H,8,FALSE)</f>
        <v>-185000</v>
      </c>
      <c r="H73" s="30">
        <f t="shared" si="1"/>
        <v>0</v>
      </c>
    </row>
    <row r="74" spans="1:8" x14ac:dyDescent="0.25">
      <c r="A74" s="24" t="s">
        <v>458</v>
      </c>
      <c r="B74" s="25">
        <v>81870</v>
      </c>
      <c r="C74" s="25">
        <v>150000</v>
      </c>
      <c r="D74" s="26">
        <v>-150000</v>
      </c>
      <c r="E74" s="26">
        <v>0</v>
      </c>
      <c r="F74" s="25">
        <v>0</v>
      </c>
      <c r="G74" s="8">
        <f>VLOOKUP(A74,Sheet1!A:H,8,FALSE)</f>
        <v>-150000</v>
      </c>
      <c r="H74" s="30">
        <f t="shared" si="1"/>
        <v>0</v>
      </c>
    </row>
    <row r="75" spans="1:8" x14ac:dyDescent="0.25">
      <c r="A75" s="24" t="s">
        <v>465</v>
      </c>
      <c r="B75" s="25">
        <v>2452287.9300000002</v>
      </c>
      <c r="C75" s="25">
        <v>2575922</v>
      </c>
      <c r="D75" s="26">
        <v>-150000</v>
      </c>
      <c r="E75" s="26">
        <v>0</v>
      </c>
      <c r="F75" s="25">
        <v>2425922</v>
      </c>
      <c r="G75" s="8">
        <f>VLOOKUP(A75,Sheet1!A:H,8,FALSE)</f>
        <v>-150000</v>
      </c>
      <c r="H75" s="30">
        <f t="shared" si="1"/>
        <v>0</v>
      </c>
    </row>
    <row r="76" spans="1:8" x14ac:dyDescent="0.25">
      <c r="A76" s="24" t="s">
        <v>468</v>
      </c>
      <c r="B76" s="25">
        <v>0</v>
      </c>
      <c r="C76" s="25">
        <v>250000</v>
      </c>
      <c r="D76" s="26">
        <v>-250000</v>
      </c>
      <c r="E76" s="26">
        <v>0</v>
      </c>
      <c r="F76" s="25">
        <v>0</v>
      </c>
      <c r="G76" s="8">
        <f>VLOOKUP(A76,Sheet1!A:H,8,FALSE)</f>
        <v>-250000</v>
      </c>
      <c r="H76" s="30">
        <f t="shared" si="1"/>
        <v>0</v>
      </c>
    </row>
    <row r="77" spans="1:8" x14ac:dyDescent="0.25">
      <c r="A77" s="24" t="s">
        <v>469</v>
      </c>
      <c r="B77" s="25">
        <v>12030809.550000001</v>
      </c>
      <c r="C77" s="25">
        <v>12157830</v>
      </c>
      <c r="D77" s="26">
        <v>-225000</v>
      </c>
      <c r="E77" s="26">
        <v>0</v>
      </c>
      <c r="F77" s="25">
        <v>11932830</v>
      </c>
      <c r="G77" s="8">
        <f>VLOOKUP(A77,Sheet1!A:H,8,FALSE)</f>
        <v>-225000</v>
      </c>
      <c r="H77" s="30">
        <f t="shared" si="1"/>
        <v>0</v>
      </c>
    </row>
    <row r="78" spans="1:8" x14ac:dyDescent="0.25">
      <c r="A78" s="24" t="s">
        <v>475</v>
      </c>
      <c r="B78" s="25">
        <v>147035899.48000002</v>
      </c>
      <c r="C78" s="25">
        <v>155250383</v>
      </c>
      <c r="D78" s="26">
        <v>-1159023</v>
      </c>
      <c r="E78" s="26">
        <v>0</v>
      </c>
      <c r="F78" s="25">
        <v>154091360</v>
      </c>
      <c r="G78" s="8">
        <f>VLOOKUP(A78,Sheet1!A:H,8,FALSE)</f>
        <v>-1159023</v>
      </c>
      <c r="H78" s="30">
        <f t="shared" si="1"/>
        <v>0</v>
      </c>
    </row>
    <row r="79" spans="1:8" x14ac:dyDescent="0.25">
      <c r="A79" s="24" t="s">
        <v>479</v>
      </c>
      <c r="B79" s="25">
        <v>499971.12</v>
      </c>
      <c r="C79" s="25">
        <v>600000</v>
      </c>
      <c r="D79" s="26">
        <v>-300000</v>
      </c>
      <c r="E79" s="26">
        <v>0</v>
      </c>
      <c r="F79" s="25">
        <v>300000</v>
      </c>
      <c r="G79" s="8">
        <f>VLOOKUP(A79,Sheet1!A:H,8,FALSE)</f>
        <v>-300000</v>
      </c>
      <c r="H79" s="30">
        <f t="shared" si="1"/>
        <v>0</v>
      </c>
    </row>
    <row r="80" spans="1:8" x14ac:dyDescent="0.25">
      <c r="A80" s="24" t="s">
        <v>481</v>
      </c>
      <c r="B80" s="25">
        <v>1710745.39</v>
      </c>
      <c r="C80" s="25">
        <v>2204578</v>
      </c>
      <c r="D80" s="26">
        <v>-400000</v>
      </c>
      <c r="E80" s="26">
        <v>0</v>
      </c>
      <c r="F80" s="25">
        <v>1804578</v>
      </c>
      <c r="G80" s="8">
        <f>VLOOKUP(A80,Sheet1!A:H,8,FALSE)</f>
        <v>-400000</v>
      </c>
      <c r="H80" s="30">
        <f t="shared" si="1"/>
        <v>0</v>
      </c>
    </row>
    <row r="81" spans="1:8" x14ac:dyDescent="0.25">
      <c r="A81" s="24" t="s">
        <v>483</v>
      </c>
      <c r="B81" s="25">
        <v>3945946.19</v>
      </c>
      <c r="C81" s="25">
        <v>2639000</v>
      </c>
      <c r="D81" s="26">
        <v>-539000</v>
      </c>
      <c r="E81" s="26">
        <v>0</v>
      </c>
      <c r="F81" s="25">
        <v>2100000</v>
      </c>
      <c r="G81" s="8">
        <f>VLOOKUP(A81,Sheet1!A:H,8,FALSE)</f>
        <v>-539000</v>
      </c>
      <c r="H81" s="30">
        <f t="shared" si="1"/>
        <v>0</v>
      </c>
    </row>
    <row r="82" spans="1:8" x14ac:dyDescent="0.25">
      <c r="A82" s="24" t="s">
        <v>553</v>
      </c>
      <c r="B82" s="25">
        <v>65750723.43</v>
      </c>
      <c r="C82" s="25">
        <v>70068991</v>
      </c>
      <c r="D82" s="26">
        <v>-175000</v>
      </c>
      <c r="E82" s="26">
        <v>0</v>
      </c>
      <c r="F82" s="25">
        <v>69893991</v>
      </c>
      <c r="G82" s="8">
        <f>VLOOKUP(A82,Sheet1!A:H,8,FALSE)</f>
        <v>-175000</v>
      </c>
      <c r="H82" s="30">
        <f t="shared" si="1"/>
        <v>0</v>
      </c>
    </row>
    <row r="83" spans="1:8" x14ac:dyDescent="0.25">
      <c r="A83" s="24" t="s">
        <v>559</v>
      </c>
      <c r="B83" s="25">
        <v>54634747.600000001</v>
      </c>
      <c r="C83" s="25">
        <v>62846395</v>
      </c>
      <c r="D83" s="26">
        <v>-107000</v>
      </c>
      <c r="E83" s="26">
        <v>0</v>
      </c>
      <c r="F83" s="25">
        <v>62739395</v>
      </c>
      <c r="G83" s="8">
        <f>VLOOKUP(A83,Sheet1!A:H,8,FALSE)</f>
        <v>-107000</v>
      </c>
      <c r="H83" s="30">
        <f t="shared" si="1"/>
        <v>0</v>
      </c>
    </row>
    <row r="84" spans="1:8" x14ac:dyDescent="0.25">
      <c r="A84" s="24" t="s">
        <v>562</v>
      </c>
      <c r="B84" s="25">
        <v>223612.79999999999</v>
      </c>
      <c r="C84" s="25">
        <v>150000</v>
      </c>
      <c r="D84" s="26">
        <v>-150000</v>
      </c>
      <c r="E84" s="26">
        <v>0</v>
      </c>
      <c r="F84" s="25">
        <v>0</v>
      </c>
      <c r="G84" s="8">
        <f>VLOOKUP(A84,Sheet1!A:H,8,FALSE)</f>
        <v>-150000</v>
      </c>
      <c r="H84" s="30">
        <f t="shared" si="1"/>
        <v>0</v>
      </c>
    </row>
    <row r="85" spans="1:8" x14ac:dyDescent="0.25">
      <c r="A85" s="24" t="s">
        <v>582</v>
      </c>
      <c r="B85" s="25">
        <v>2535912.6700000004</v>
      </c>
      <c r="C85" s="25">
        <v>2501996</v>
      </c>
      <c r="D85" s="26">
        <v>-407000</v>
      </c>
      <c r="E85" s="26">
        <v>0</v>
      </c>
      <c r="F85" s="25">
        <v>2094996</v>
      </c>
      <c r="G85" s="8">
        <f>VLOOKUP(A85,Sheet1!A:H,8,FALSE)</f>
        <v>-407000</v>
      </c>
      <c r="H85" s="30">
        <f t="shared" si="1"/>
        <v>0</v>
      </c>
    </row>
    <row r="86" spans="1:8" x14ac:dyDescent="0.25">
      <c r="A86" s="24" t="s">
        <v>653</v>
      </c>
      <c r="B86" s="25">
        <v>9974610</v>
      </c>
      <c r="C86" s="25">
        <v>21199390</v>
      </c>
      <c r="D86" s="26">
        <v>-150000</v>
      </c>
      <c r="E86" s="26">
        <v>0</v>
      </c>
      <c r="F86" s="25">
        <v>21049390</v>
      </c>
      <c r="G86" s="8">
        <f>VLOOKUP(A86,Sheet1!A:H,8,FALSE)</f>
        <v>-150000</v>
      </c>
      <c r="H86" s="30">
        <f t="shared" si="1"/>
        <v>0</v>
      </c>
    </row>
    <row r="87" spans="1:8" x14ac:dyDescent="0.25">
      <c r="A87" s="24" t="s">
        <v>585</v>
      </c>
      <c r="B87" s="25">
        <v>1462633.96</v>
      </c>
      <c r="C87" s="25">
        <v>1625000</v>
      </c>
      <c r="D87" s="26">
        <v>-175000</v>
      </c>
      <c r="E87" s="26">
        <v>0</v>
      </c>
      <c r="F87" s="25">
        <v>1450000</v>
      </c>
      <c r="G87" s="8">
        <f>VLOOKUP(A87,Sheet1!A:H,8,FALSE)</f>
        <v>-175000</v>
      </c>
      <c r="H87" s="30">
        <f t="shared" si="1"/>
        <v>0</v>
      </c>
    </row>
    <row r="88" spans="1:8" x14ac:dyDescent="0.25">
      <c r="A88" s="24" t="s">
        <v>587</v>
      </c>
      <c r="B88" s="25">
        <v>2500000</v>
      </c>
      <c r="C88" s="25">
        <v>1000000</v>
      </c>
      <c r="D88" s="26">
        <v>-500000</v>
      </c>
      <c r="E88" s="26">
        <v>0</v>
      </c>
      <c r="F88" s="25">
        <v>500000</v>
      </c>
      <c r="G88" s="8">
        <f>VLOOKUP(A88,Sheet1!A:H,8,FALSE)</f>
        <v>-500000</v>
      </c>
      <c r="H88" s="30">
        <f t="shared" si="1"/>
        <v>0</v>
      </c>
    </row>
    <row r="89" spans="1:8" x14ac:dyDescent="0.25">
      <c r="A89" s="24" t="s">
        <v>643</v>
      </c>
      <c r="B89" s="25">
        <v>483938</v>
      </c>
      <c r="C89" s="25">
        <v>2700000</v>
      </c>
      <c r="D89" s="26">
        <v>-500000</v>
      </c>
      <c r="E89" s="26">
        <v>0</v>
      </c>
      <c r="F89" s="25">
        <v>2200000</v>
      </c>
      <c r="G89" s="8">
        <f>VLOOKUP(A89,Sheet1!A:H,8,FALSE)</f>
        <v>-500000</v>
      </c>
      <c r="H89" s="30">
        <f t="shared" si="1"/>
        <v>0</v>
      </c>
    </row>
    <row r="90" spans="1:8" x14ac:dyDescent="0.25">
      <c r="A90" s="24" t="s">
        <v>592</v>
      </c>
      <c r="B90" s="25">
        <v>1000000</v>
      </c>
      <c r="C90" s="25">
        <v>500000</v>
      </c>
      <c r="D90" s="26">
        <v>-500000</v>
      </c>
      <c r="E90" s="26">
        <v>0</v>
      </c>
      <c r="F90" s="25">
        <v>0</v>
      </c>
      <c r="G90" s="8">
        <f>VLOOKUP(A90,Sheet1!A:H,8,FALSE)</f>
        <v>-500000</v>
      </c>
      <c r="H90" s="30">
        <f t="shared" si="1"/>
        <v>0</v>
      </c>
    </row>
    <row r="91" spans="1:8" x14ac:dyDescent="0.25">
      <c r="A91" s="24" t="s">
        <v>595</v>
      </c>
      <c r="B91" s="25">
        <v>1500000</v>
      </c>
      <c r="C91" s="25">
        <v>1500000</v>
      </c>
      <c r="D91" s="26">
        <v>-1500000</v>
      </c>
      <c r="E91" s="26">
        <v>0</v>
      </c>
      <c r="F91" s="25">
        <v>0</v>
      </c>
      <c r="G91" s="8">
        <f>VLOOKUP(A91,Sheet1!A:H,8,FALSE)</f>
        <v>-1500000</v>
      </c>
      <c r="H91" s="30">
        <f t="shared" si="1"/>
        <v>0</v>
      </c>
    </row>
    <row r="92" spans="1:8" x14ac:dyDescent="0.25">
      <c r="A92" s="24" t="s">
        <v>597</v>
      </c>
      <c r="B92" s="25">
        <v>0</v>
      </c>
      <c r="C92" s="25">
        <v>2000000</v>
      </c>
      <c r="D92" s="26">
        <v>-2000000</v>
      </c>
      <c r="E92" s="26">
        <v>0</v>
      </c>
      <c r="F92" s="25">
        <v>0</v>
      </c>
      <c r="G92" s="8">
        <f>VLOOKUP(A92,Sheet1!A:H,8,FALSE)</f>
        <v>-2000000</v>
      </c>
      <c r="H92" s="30">
        <f t="shared" si="1"/>
        <v>0</v>
      </c>
    </row>
    <row r="93" spans="1:8" x14ac:dyDescent="0.25">
      <c r="A93" s="24" t="s">
        <v>598</v>
      </c>
      <c r="B93" s="25">
        <v>0</v>
      </c>
      <c r="C93" s="25">
        <v>100000</v>
      </c>
      <c r="D93" s="26">
        <v>-100000</v>
      </c>
      <c r="E93" s="26">
        <v>0</v>
      </c>
      <c r="F93" s="25">
        <v>0</v>
      </c>
      <c r="G93" s="8">
        <f>VLOOKUP(A93,Sheet1!A:H,8,FALSE)</f>
        <v>-100000</v>
      </c>
      <c r="H93" s="30">
        <f t="shared" si="1"/>
        <v>0</v>
      </c>
    </row>
    <row r="94" spans="1:8" x14ac:dyDescent="0.25">
      <c r="A94" s="24" t="s">
        <v>645</v>
      </c>
      <c r="B94" s="25">
        <v>950057.56</v>
      </c>
      <c r="C94" s="25">
        <v>902092</v>
      </c>
      <c r="D94" s="26">
        <v>-121120</v>
      </c>
      <c r="E94" s="26">
        <v>0</v>
      </c>
      <c r="F94" s="25">
        <v>780972</v>
      </c>
      <c r="G94" s="8">
        <f>VLOOKUP(A94,Sheet1!A:H,8,FALSE)</f>
        <v>-121120</v>
      </c>
      <c r="H94" s="30">
        <f t="shared" si="1"/>
        <v>0</v>
      </c>
    </row>
    <row r="95" spans="1:8" x14ac:dyDescent="0.25">
      <c r="A95" s="24" t="s">
        <v>649</v>
      </c>
      <c r="B95" s="25">
        <v>2000000</v>
      </c>
      <c r="C95" s="25">
        <v>2062500</v>
      </c>
      <c r="D95" s="26">
        <v>-2000000</v>
      </c>
      <c r="E95" s="26">
        <v>0</v>
      </c>
      <c r="F95" s="25">
        <v>62500</v>
      </c>
      <c r="G95" s="8">
        <f>VLOOKUP(A95,Sheet1!A:H,8,FALSE)</f>
        <v>-2000000</v>
      </c>
      <c r="H95" s="30">
        <f t="shared" si="1"/>
        <v>0</v>
      </c>
    </row>
    <row r="96" spans="1:8" x14ac:dyDescent="0.25">
      <c r="A96" s="24" t="s">
        <v>654</v>
      </c>
      <c r="B96" s="25">
        <v>4385657.8600000003</v>
      </c>
      <c r="C96" s="25">
        <v>4025000</v>
      </c>
      <c r="D96" s="26">
        <v>-262400</v>
      </c>
      <c r="E96" s="26">
        <v>0</v>
      </c>
      <c r="F96" s="25">
        <v>3762600</v>
      </c>
      <c r="G96" s="8">
        <f>VLOOKUP(A96,Sheet1!A:H,8,FALSE)</f>
        <v>-262400</v>
      </c>
      <c r="H96" s="30">
        <f t="shared" si="1"/>
        <v>0</v>
      </c>
    </row>
    <row r="97" spans="1:8" x14ac:dyDescent="0.25">
      <c r="A97" s="24" t="s">
        <v>651</v>
      </c>
      <c r="B97" s="25">
        <v>0</v>
      </c>
      <c r="C97" s="25">
        <v>250000</v>
      </c>
      <c r="D97" s="26">
        <v>-125000</v>
      </c>
      <c r="E97" s="26">
        <v>0</v>
      </c>
      <c r="F97" s="25">
        <v>125000</v>
      </c>
      <c r="G97" s="8">
        <f>VLOOKUP(A97,Sheet1!A:H,8,FALSE)</f>
        <v>-125000</v>
      </c>
      <c r="H97" s="30">
        <f t="shared" si="1"/>
        <v>0</v>
      </c>
    </row>
    <row r="98" spans="1:8" x14ac:dyDescent="0.25">
      <c r="A98" s="24" t="s">
        <v>652</v>
      </c>
      <c r="B98" s="25">
        <v>3415879</v>
      </c>
      <c r="C98" s="25">
        <v>3790000</v>
      </c>
      <c r="D98" s="26">
        <v>-2340000</v>
      </c>
      <c r="E98" s="26">
        <v>0</v>
      </c>
      <c r="F98" s="25">
        <v>1450000</v>
      </c>
      <c r="G98" s="8">
        <f>VLOOKUP(A98,Sheet1!A:H,8,FALSE)</f>
        <v>-2340000</v>
      </c>
      <c r="H98" s="30">
        <f t="shared" si="1"/>
        <v>0</v>
      </c>
    </row>
    <row r="99" spans="1:8" x14ac:dyDescent="0.25">
      <c r="A99" s="24" t="s">
        <v>608</v>
      </c>
      <c r="B99" s="25">
        <v>7542443.379999999</v>
      </c>
      <c r="C99" s="25">
        <v>7702921</v>
      </c>
      <c r="D99" s="26">
        <v>-1285000</v>
      </c>
      <c r="E99" s="26">
        <v>0</v>
      </c>
      <c r="F99" s="25">
        <v>6417921</v>
      </c>
      <c r="G99" s="8">
        <f>VLOOKUP(A99,Sheet1!A:H,8,FALSE)</f>
        <v>-1285000</v>
      </c>
      <c r="H99" s="30">
        <f t="shared" si="1"/>
        <v>0</v>
      </c>
    </row>
    <row r="100" spans="1:8" x14ac:dyDescent="0.25">
      <c r="A100" s="24" t="s">
        <v>609</v>
      </c>
      <c r="B100" s="25">
        <v>5050603</v>
      </c>
      <c r="C100" s="25">
        <v>5385145</v>
      </c>
      <c r="D100" s="26">
        <v>-184790</v>
      </c>
      <c r="E100" s="26">
        <v>0</v>
      </c>
      <c r="F100" s="25">
        <v>5200355</v>
      </c>
      <c r="G100" s="8">
        <f>VLOOKUP(A100,Sheet1!A:H,8,FALSE)</f>
        <v>-184790</v>
      </c>
      <c r="H100" s="30">
        <f t="shared" si="1"/>
        <v>0</v>
      </c>
    </row>
    <row r="101" spans="1:8" x14ac:dyDescent="0.25">
      <c r="A101" s="24" t="s">
        <v>610</v>
      </c>
      <c r="B101" s="25">
        <v>195983448.99999997</v>
      </c>
      <c r="C101" s="25">
        <v>155533948</v>
      </c>
      <c r="D101" s="26">
        <v>-400000</v>
      </c>
      <c r="E101" s="26">
        <v>0</v>
      </c>
      <c r="F101" s="25">
        <v>155133948</v>
      </c>
      <c r="G101" s="8">
        <f>VLOOKUP(A101,Sheet1!A:H,8,FALSE)</f>
        <v>-400000</v>
      </c>
      <c r="H101" s="30">
        <f t="shared" si="1"/>
        <v>0</v>
      </c>
    </row>
    <row r="102" spans="1:8" x14ac:dyDescent="0.25">
      <c r="A102" s="24" t="s">
        <v>611</v>
      </c>
      <c r="B102" s="25">
        <v>44634034.170000002</v>
      </c>
      <c r="C102" s="25">
        <v>45485000</v>
      </c>
      <c r="D102" s="26">
        <v>-650000</v>
      </c>
      <c r="E102" s="26">
        <v>0</v>
      </c>
      <c r="F102" s="25">
        <v>44835000</v>
      </c>
      <c r="G102" s="8">
        <f>VLOOKUP(A102,Sheet1!A:H,8,FALSE)</f>
        <v>-650000</v>
      </c>
      <c r="H102" s="30">
        <f t="shared" si="1"/>
        <v>0</v>
      </c>
    </row>
    <row r="103" spans="1:8" x14ac:dyDescent="0.25">
      <c r="A103" s="24" t="s">
        <v>614</v>
      </c>
      <c r="B103" s="25">
        <v>2862133.75</v>
      </c>
      <c r="C103" s="25">
        <v>2791992</v>
      </c>
      <c r="D103" s="26">
        <v>-500000</v>
      </c>
      <c r="E103" s="26">
        <v>0</v>
      </c>
      <c r="F103" s="25">
        <v>2291992</v>
      </c>
      <c r="G103" s="8">
        <f>VLOOKUP(A103,Sheet1!A:H,8,FALSE)</f>
        <v>-500000</v>
      </c>
      <c r="H103" s="30">
        <f t="shared" si="1"/>
        <v>0</v>
      </c>
    </row>
    <row r="104" spans="1:8" x14ac:dyDescent="0.25">
      <c r="A104" s="24" t="s">
        <v>617</v>
      </c>
      <c r="B104" s="25">
        <v>64493808.18</v>
      </c>
      <c r="C104" s="25">
        <v>65000000</v>
      </c>
      <c r="D104" s="26">
        <v>-500000</v>
      </c>
      <c r="E104" s="26">
        <v>0</v>
      </c>
      <c r="F104" s="25">
        <v>64500000</v>
      </c>
      <c r="G104" s="8">
        <f>VLOOKUP(A104,Sheet1!A:H,8,FALSE)</f>
        <v>-500000</v>
      </c>
      <c r="H104" s="30">
        <f t="shared" si="1"/>
        <v>0</v>
      </c>
    </row>
    <row r="105" spans="1:8" x14ac:dyDescent="0.25">
      <c r="A105" s="24" t="s">
        <v>620</v>
      </c>
      <c r="B105" s="25">
        <v>73395423.36999999</v>
      </c>
      <c r="C105" s="25">
        <v>88947706</v>
      </c>
      <c r="D105" s="26">
        <v>-2416109</v>
      </c>
      <c r="E105" s="26">
        <v>0</v>
      </c>
      <c r="F105" s="25">
        <v>86531597</v>
      </c>
      <c r="G105" s="8">
        <f>VLOOKUP(A105,Sheet1!A:H,8,FALSE)</f>
        <v>-2416109</v>
      </c>
      <c r="H105" s="30">
        <f t="shared" si="1"/>
        <v>0</v>
      </c>
    </row>
    <row r="106" spans="1:8" x14ac:dyDescent="0.25">
      <c r="A106" s="24" t="s">
        <v>632</v>
      </c>
      <c r="B106" s="25">
        <v>1698530.8</v>
      </c>
      <c r="C106" s="25">
        <v>3542824</v>
      </c>
      <c r="D106" s="26">
        <v>-248000</v>
      </c>
      <c r="E106" s="26">
        <v>0</v>
      </c>
      <c r="F106" s="25">
        <v>3294824</v>
      </c>
      <c r="G106" s="8">
        <f>VLOOKUP(A106,Sheet1!A:H,8,FALSE)</f>
        <v>-248000</v>
      </c>
      <c r="H106" s="30">
        <f t="shared" si="1"/>
        <v>0</v>
      </c>
    </row>
    <row r="107" spans="1:8" x14ac:dyDescent="0.25">
      <c r="A107" s="24" t="s">
        <v>600</v>
      </c>
      <c r="B107" s="25">
        <v>1489910.96</v>
      </c>
      <c r="C107" s="25">
        <v>1612050</v>
      </c>
      <c r="D107" s="26">
        <v>-62000</v>
      </c>
      <c r="E107" s="26">
        <v>0</v>
      </c>
      <c r="F107" s="25">
        <v>1550050</v>
      </c>
      <c r="G107" s="8">
        <f>VLOOKUP(A107,Sheet1!A:H,8,FALSE)</f>
        <v>-62000</v>
      </c>
      <c r="H107" s="30">
        <f t="shared" si="1"/>
        <v>0</v>
      </c>
    </row>
    <row r="108" spans="1:8" x14ac:dyDescent="0.25">
      <c r="A108" s="24" t="s">
        <v>602</v>
      </c>
      <c r="B108" s="25">
        <v>1186221.74</v>
      </c>
      <c r="C108" s="25">
        <v>1386222</v>
      </c>
      <c r="D108" s="26">
        <v>-200000</v>
      </c>
      <c r="E108" s="26">
        <v>0</v>
      </c>
      <c r="F108" s="25">
        <v>1186222</v>
      </c>
      <c r="G108" s="8">
        <f>VLOOKUP(A108,Sheet1!A:H,8,FALSE)</f>
        <v>-200000</v>
      </c>
      <c r="H108" s="30">
        <f t="shared" si="1"/>
        <v>0</v>
      </c>
    </row>
    <row r="109" spans="1:8" x14ac:dyDescent="0.25">
      <c r="A109" s="24" t="s">
        <v>604</v>
      </c>
      <c r="B109" s="25">
        <v>4900000</v>
      </c>
      <c r="C109" s="25">
        <v>4100000</v>
      </c>
      <c r="D109" s="26">
        <v>-100000</v>
      </c>
      <c r="E109" s="26">
        <v>0</v>
      </c>
      <c r="F109" s="25">
        <v>4000000</v>
      </c>
      <c r="G109" s="8">
        <f>VLOOKUP(A109,Sheet1!A:H,8,FALSE)</f>
        <v>-100000</v>
      </c>
      <c r="H109" s="30">
        <f t="shared" si="1"/>
        <v>0</v>
      </c>
    </row>
    <row r="110" spans="1:8" x14ac:dyDescent="0.25">
      <c r="A110" s="24" t="s">
        <v>605</v>
      </c>
      <c r="B110" s="25">
        <v>1700000</v>
      </c>
      <c r="C110" s="25">
        <v>1700000</v>
      </c>
      <c r="D110" s="26">
        <v>-1700000</v>
      </c>
      <c r="E110" s="26">
        <v>0</v>
      </c>
      <c r="F110" s="25">
        <v>0</v>
      </c>
      <c r="G110" s="8">
        <f>VLOOKUP(A110,Sheet1!A:H,8,FALSE)</f>
        <v>-1700000</v>
      </c>
      <c r="H110" s="30">
        <f t="shared" si="1"/>
        <v>0</v>
      </c>
    </row>
    <row r="111" spans="1:8" x14ac:dyDescent="0.25">
      <c r="A111" s="24" t="s">
        <v>640</v>
      </c>
      <c r="B111" s="25">
        <v>11407235.91</v>
      </c>
      <c r="C111" s="25">
        <v>8979666</v>
      </c>
      <c r="D111" s="26">
        <v>-7647000</v>
      </c>
      <c r="E111" s="26">
        <v>0</v>
      </c>
      <c r="F111" s="25">
        <v>1332666</v>
      </c>
      <c r="G111" s="8">
        <f>VLOOKUP(A111,Sheet1!A:H,8,FALSE)</f>
        <v>-7647000</v>
      </c>
      <c r="H111" s="30">
        <f t="shared" si="1"/>
        <v>0</v>
      </c>
    </row>
    <row r="112" spans="1:8" x14ac:dyDescent="0.25">
      <c r="A112" s="24" t="s">
        <v>661</v>
      </c>
      <c r="B112" s="25">
        <v>17582352.52</v>
      </c>
      <c r="C112" s="25">
        <v>18046158</v>
      </c>
      <c r="D112" s="26">
        <v>-300000</v>
      </c>
      <c r="E112" s="26">
        <v>0</v>
      </c>
      <c r="F112" s="25">
        <v>17746158</v>
      </c>
      <c r="G112" s="8">
        <f>VLOOKUP(A112,Sheet1!A:H,8,FALSE)</f>
        <v>-300000</v>
      </c>
      <c r="H112" s="30">
        <f t="shared" si="1"/>
        <v>0</v>
      </c>
    </row>
    <row r="113" spans="1:8" x14ac:dyDescent="0.25">
      <c r="A113" s="24" t="s">
        <v>664</v>
      </c>
      <c r="B113" s="25">
        <v>183732</v>
      </c>
      <c r="C113" s="25">
        <v>2016268</v>
      </c>
      <c r="D113" s="26">
        <v>-1000000</v>
      </c>
      <c r="E113" s="26">
        <v>0</v>
      </c>
      <c r="F113" s="25">
        <v>1016268</v>
      </c>
      <c r="G113" s="8">
        <f>VLOOKUP(A113,Sheet1!A:H,8,FALSE)</f>
        <v>-1000000</v>
      </c>
      <c r="H113" s="30">
        <f t="shared" si="1"/>
        <v>0</v>
      </c>
    </row>
    <row r="114" spans="1:8" x14ac:dyDescent="0.25">
      <c r="A114" s="24" t="s">
        <v>665</v>
      </c>
      <c r="B114" s="25">
        <v>1094882.21</v>
      </c>
      <c r="C114" s="25">
        <v>1661249.65</v>
      </c>
      <c r="D114" s="26">
        <v>-250000</v>
      </c>
      <c r="E114" s="26">
        <v>0</v>
      </c>
      <c r="F114" s="25">
        <v>1411249.65</v>
      </c>
      <c r="G114" s="8">
        <f>VLOOKUP(A114,Sheet1!A:H,8,FALSE)</f>
        <v>-250000</v>
      </c>
      <c r="H114" s="30">
        <f t="shared" si="1"/>
        <v>0</v>
      </c>
    </row>
    <row r="115" spans="1:8" x14ac:dyDescent="0.25">
      <c r="A115" s="24" t="s">
        <v>682</v>
      </c>
      <c r="B115" s="25">
        <v>13430449.989999998</v>
      </c>
      <c r="C115" s="25">
        <v>14352257</v>
      </c>
      <c r="D115" s="26">
        <v>-1878844</v>
      </c>
      <c r="E115" s="26">
        <v>0</v>
      </c>
      <c r="F115" s="25">
        <v>12473413</v>
      </c>
      <c r="G115" s="8">
        <f>VLOOKUP(A115,Sheet1!A:H,8,FALSE)</f>
        <v>-1878844</v>
      </c>
      <c r="H115" s="30">
        <f t="shared" si="1"/>
        <v>0</v>
      </c>
    </row>
    <row r="116" spans="1:8" x14ac:dyDescent="0.25">
      <c r="A116" s="24" t="s">
        <v>684</v>
      </c>
      <c r="B116" s="25">
        <v>400000</v>
      </c>
      <c r="C116" s="25">
        <v>400000</v>
      </c>
      <c r="D116" s="26">
        <v>-266667</v>
      </c>
      <c r="E116" s="26">
        <v>0</v>
      </c>
      <c r="F116" s="25">
        <v>133333</v>
      </c>
      <c r="G116" s="8">
        <f>VLOOKUP(A116,Sheet1!A:H,8,FALSE)</f>
        <v>-266667</v>
      </c>
      <c r="H116" s="30">
        <f t="shared" si="1"/>
        <v>0</v>
      </c>
    </row>
    <row r="117" spans="1:8" x14ac:dyDescent="0.25">
      <c r="A117" s="24" t="s">
        <v>685</v>
      </c>
      <c r="B117" s="25">
        <v>1706205.35</v>
      </c>
      <c r="C117" s="25">
        <v>2200000</v>
      </c>
      <c r="D117" s="26">
        <v>-580000</v>
      </c>
      <c r="E117" s="26">
        <v>0</v>
      </c>
      <c r="F117" s="25">
        <v>1620000</v>
      </c>
      <c r="G117" s="8">
        <f>VLOOKUP(A117,Sheet1!A:H,8,FALSE)</f>
        <v>-580000</v>
      </c>
      <c r="H117" s="30">
        <f t="shared" si="1"/>
        <v>0</v>
      </c>
    </row>
    <row r="118" spans="1:8" x14ac:dyDescent="0.25">
      <c r="A118" s="24" t="s">
        <v>688</v>
      </c>
      <c r="B118" s="25">
        <v>2903262.7399999998</v>
      </c>
      <c r="C118" s="25">
        <v>3398750</v>
      </c>
      <c r="D118" s="26">
        <v>-400000</v>
      </c>
      <c r="E118" s="26">
        <v>0</v>
      </c>
      <c r="F118" s="25">
        <v>2998750</v>
      </c>
      <c r="G118" s="8">
        <f>VLOOKUP(A118,Sheet1!A:H,8,FALSE)</f>
        <v>-400000</v>
      </c>
      <c r="H118" s="30">
        <f t="shared" si="1"/>
        <v>0</v>
      </c>
    </row>
    <row r="119" spans="1:8" x14ac:dyDescent="0.25">
      <c r="A119" s="24" t="s">
        <v>692</v>
      </c>
      <c r="B119" s="25">
        <v>30490076.059999999</v>
      </c>
      <c r="C119" s="25">
        <v>29468517</v>
      </c>
      <c r="D119" s="26">
        <v>-644444</v>
      </c>
      <c r="E119" s="26">
        <v>0</v>
      </c>
      <c r="F119" s="25">
        <v>28824073</v>
      </c>
      <c r="G119" s="8">
        <f>VLOOKUP(A119,Sheet1!A:H,8,FALSE)</f>
        <v>-644444</v>
      </c>
      <c r="H119" s="30">
        <f t="shared" si="1"/>
        <v>0</v>
      </c>
    </row>
    <row r="120" spans="1:8" x14ac:dyDescent="0.25">
      <c r="A120" s="24" t="s">
        <v>698</v>
      </c>
      <c r="B120" s="25">
        <v>4644906.41</v>
      </c>
      <c r="C120" s="25">
        <v>5029713.37</v>
      </c>
      <c r="D120" s="26">
        <v>-250000</v>
      </c>
      <c r="E120" s="26">
        <v>0</v>
      </c>
      <c r="F120" s="25">
        <v>4779713.37</v>
      </c>
      <c r="G120" s="8">
        <f>VLOOKUP(A120,Sheet1!A:H,8,FALSE)</f>
        <v>-250000</v>
      </c>
      <c r="H120" s="30">
        <f t="shared" si="1"/>
        <v>0</v>
      </c>
    </row>
    <row r="121" spans="1:8" x14ac:dyDescent="0.25">
      <c r="A121" s="24" t="s">
        <v>703</v>
      </c>
      <c r="B121" s="25">
        <v>1300000</v>
      </c>
      <c r="C121" s="25">
        <v>1400000</v>
      </c>
      <c r="D121" s="26">
        <v>-100000</v>
      </c>
      <c r="E121" s="26">
        <v>0</v>
      </c>
      <c r="F121" s="25">
        <v>1300000</v>
      </c>
      <c r="G121" s="8">
        <f>VLOOKUP(A121,Sheet1!A:H,8,FALSE)</f>
        <v>-100000</v>
      </c>
      <c r="H121" s="30">
        <f t="shared" si="1"/>
        <v>0</v>
      </c>
    </row>
    <row r="122" spans="1:8" x14ac:dyDescent="0.25">
      <c r="A122" s="24" t="s">
        <v>705</v>
      </c>
      <c r="B122" s="25">
        <v>296550.43</v>
      </c>
      <c r="C122" s="25">
        <v>350000</v>
      </c>
      <c r="D122" s="26">
        <v>-350000</v>
      </c>
      <c r="E122" s="26">
        <v>0</v>
      </c>
      <c r="F122" s="25">
        <v>0</v>
      </c>
      <c r="G122" s="8">
        <f>VLOOKUP(A122,Sheet1!A:H,8,FALSE)</f>
        <v>-350000</v>
      </c>
      <c r="H122" s="30">
        <f t="shared" si="1"/>
        <v>0</v>
      </c>
    </row>
    <row r="123" spans="1:8" x14ac:dyDescent="0.25">
      <c r="A123" s="24" t="s">
        <v>708</v>
      </c>
      <c r="B123" s="25">
        <v>0</v>
      </c>
      <c r="C123" s="25">
        <v>350000</v>
      </c>
      <c r="D123" s="26">
        <v>-350000</v>
      </c>
      <c r="E123" s="26">
        <v>0</v>
      </c>
      <c r="F123" s="25">
        <v>0</v>
      </c>
      <c r="G123" s="8">
        <f>VLOOKUP(A123,Sheet1!A:H,8,FALSE)</f>
        <v>-350000</v>
      </c>
      <c r="H123" s="30">
        <f t="shared" si="1"/>
        <v>0</v>
      </c>
    </row>
    <row r="124" spans="1:8" x14ac:dyDescent="0.25">
      <c r="A124" s="24" t="s">
        <v>710</v>
      </c>
      <c r="B124" s="25">
        <v>500000</v>
      </c>
      <c r="C124" s="25">
        <v>700000</v>
      </c>
      <c r="D124" s="26">
        <v>-466666</v>
      </c>
      <c r="E124" s="26">
        <v>0</v>
      </c>
      <c r="F124" s="25">
        <v>233334</v>
      </c>
      <c r="G124" s="8">
        <f>VLOOKUP(A124,Sheet1!A:H,8,FALSE)</f>
        <v>-466666</v>
      </c>
      <c r="H124" s="30">
        <f t="shared" si="1"/>
        <v>0</v>
      </c>
    </row>
    <row r="125" spans="1:8" x14ac:dyDescent="0.25">
      <c r="A125" s="24" t="s">
        <v>711</v>
      </c>
      <c r="B125" s="25">
        <v>7976957.9299999997</v>
      </c>
      <c r="C125" s="25">
        <v>8123642.9400000004</v>
      </c>
      <c r="D125" s="26">
        <v>-300000</v>
      </c>
      <c r="E125" s="26">
        <v>0</v>
      </c>
      <c r="F125" s="25">
        <v>7823642.9400000004</v>
      </c>
      <c r="G125" s="8">
        <f>VLOOKUP(A125,Sheet1!A:H,8,FALSE)</f>
        <v>-300000</v>
      </c>
      <c r="H125" s="30">
        <f t="shared" si="1"/>
        <v>0</v>
      </c>
    </row>
    <row r="126" spans="1:8" x14ac:dyDescent="0.25">
      <c r="A126" s="24" t="s">
        <v>714</v>
      </c>
      <c r="B126" s="25">
        <v>2082934.24</v>
      </c>
      <c r="C126" s="25">
        <v>3427252</v>
      </c>
      <c r="D126" s="26">
        <v>-714999</v>
      </c>
      <c r="E126" s="26">
        <v>0</v>
      </c>
      <c r="F126" s="25">
        <v>2712253</v>
      </c>
      <c r="G126" s="8">
        <f>VLOOKUP(A126,Sheet1!A:H,8,FALSE)</f>
        <v>-714999</v>
      </c>
      <c r="H126" s="30">
        <f t="shared" si="1"/>
        <v>0</v>
      </c>
    </row>
    <row r="127" spans="1:8" x14ac:dyDescent="0.25">
      <c r="A127" s="24" t="s">
        <v>788</v>
      </c>
      <c r="B127" s="25">
        <v>9161493.3699999992</v>
      </c>
      <c r="C127" s="25">
        <v>9673380</v>
      </c>
      <c r="D127" s="26">
        <v>-30000</v>
      </c>
      <c r="E127" s="26">
        <v>0</v>
      </c>
      <c r="F127" s="25">
        <v>9643380</v>
      </c>
      <c r="G127" s="8">
        <f>VLOOKUP(A127,Sheet1!A:H,8,FALSE)</f>
        <v>-30000</v>
      </c>
      <c r="H127" s="30">
        <f t="shared" si="1"/>
        <v>0</v>
      </c>
    </row>
    <row r="128" spans="1:8" x14ac:dyDescent="0.25">
      <c r="A128" s="24" t="s">
        <v>790</v>
      </c>
      <c r="B128" s="25">
        <v>1599989.91</v>
      </c>
      <c r="C128" s="25">
        <v>1600261</v>
      </c>
      <c r="D128" s="26">
        <v>-35000</v>
      </c>
      <c r="E128" s="26">
        <v>0</v>
      </c>
      <c r="F128" s="25">
        <v>1565261</v>
      </c>
      <c r="G128" s="8">
        <f>VLOOKUP(A128,Sheet1!A:H,8,FALSE)</f>
        <v>-35000</v>
      </c>
      <c r="H128" s="30">
        <f t="shared" si="1"/>
        <v>0</v>
      </c>
    </row>
    <row r="129" spans="1:8" x14ac:dyDescent="0.25">
      <c r="A129" s="24" t="s">
        <v>780</v>
      </c>
      <c r="B129" s="25">
        <v>3349178.21</v>
      </c>
      <c r="C129" s="25">
        <v>4650207</v>
      </c>
      <c r="D129" s="26">
        <v>-1690900</v>
      </c>
      <c r="E129" s="26">
        <v>0</v>
      </c>
      <c r="F129" s="25">
        <v>2959307</v>
      </c>
      <c r="G129" s="8">
        <f>VLOOKUP(A129,Sheet1!A:H,8,FALSE)</f>
        <v>-1690900</v>
      </c>
      <c r="H129" s="30">
        <f t="shared" si="1"/>
        <v>0</v>
      </c>
    </row>
    <row r="130" spans="1:8" x14ac:dyDescent="0.25">
      <c r="A130" s="24" t="s">
        <v>782</v>
      </c>
      <c r="B130" s="25">
        <v>792669</v>
      </c>
      <c r="C130" s="25">
        <v>1000000</v>
      </c>
      <c r="D130" s="26">
        <v>-750000</v>
      </c>
      <c r="E130" s="26">
        <v>0</v>
      </c>
      <c r="F130" s="25">
        <v>250000</v>
      </c>
      <c r="G130" s="8">
        <f>VLOOKUP(A130,Sheet1!A:H,8,FALSE)</f>
        <v>-750000</v>
      </c>
      <c r="H130" s="30">
        <f t="shared" si="1"/>
        <v>0</v>
      </c>
    </row>
    <row r="131" spans="1:8" x14ac:dyDescent="0.25">
      <c r="A131" s="24" t="s">
        <v>785</v>
      </c>
      <c r="B131" s="25">
        <v>21306700.289999999</v>
      </c>
      <c r="C131" s="25">
        <v>20581825</v>
      </c>
      <c r="D131" s="26">
        <v>-150000</v>
      </c>
      <c r="E131" s="26">
        <v>0</v>
      </c>
      <c r="F131" s="25">
        <v>20431825</v>
      </c>
      <c r="G131" s="8">
        <f>VLOOKUP(A131,Sheet1!A:H,8,FALSE)</f>
        <v>-150000</v>
      </c>
      <c r="H131" s="30">
        <f t="shared" ref="H131:H141" si="2">G131-D131</f>
        <v>0</v>
      </c>
    </row>
    <row r="132" spans="1:8" x14ac:dyDescent="0.25">
      <c r="A132" s="24" t="s">
        <v>799</v>
      </c>
      <c r="B132" s="25">
        <v>273227662.04999989</v>
      </c>
      <c r="C132" s="25">
        <v>284896142</v>
      </c>
      <c r="D132" s="26">
        <v>-6458001</v>
      </c>
      <c r="E132" s="26">
        <v>0</v>
      </c>
      <c r="F132" s="25">
        <v>278438141</v>
      </c>
      <c r="G132" s="8">
        <f>VLOOKUP(A132,Sheet1!A:H,8,FALSE)</f>
        <v>-6458001</v>
      </c>
      <c r="H132" s="30">
        <f t="shared" si="2"/>
        <v>0</v>
      </c>
    </row>
    <row r="133" spans="1:8" x14ac:dyDescent="0.25">
      <c r="A133" s="24" t="s">
        <v>800</v>
      </c>
      <c r="B133" s="25">
        <v>18140610.300000004</v>
      </c>
      <c r="C133" s="25">
        <v>18986121</v>
      </c>
      <c r="D133" s="26">
        <v>-324100</v>
      </c>
      <c r="E133" s="26">
        <v>0</v>
      </c>
      <c r="F133" s="25">
        <v>18662021</v>
      </c>
      <c r="G133" s="8">
        <f>VLOOKUP(A133,Sheet1!A:H,8,FALSE)</f>
        <v>-324100</v>
      </c>
      <c r="H133" s="30">
        <f t="shared" si="2"/>
        <v>0</v>
      </c>
    </row>
    <row r="134" spans="1:8" x14ac:dyDescent="0.25">
      <c r="A134" s="24" t="s">
        <v>802</v>
      </c>
      <c r="B134" s="25">
        <v>4863025.04</v>
      </c>
      <c r="C134" s="25">
        <v>4787750</v>
      </c>
      <c r="D134" s="26">
        <v>-100632</v>
      </c>
      <c r="E134" s="26">
        <v>0</v>
      </c>
      <c r="F134" s="25">
        <v>4687118</v>
      </c>
      <c r="G134" s="8">
        <f>VLOOKUP(A134,Sheet1!A:H,8,FALSE)</f>
        <v>-100632</v>
      </c>
      <c r="H134" s="30">
        <f t="shared" si="2"/>
        <v>0</v>
      </c>
    </row>
    <row r="135" spans="1:8" x14ac:dyDescent="0.25">
      <c r="A135" s="24" t="s">
        <v>804</v>
      </c>
      <c r="B135" s="25">
        <v>3669821.9000000004</v>
      </c>
      <c r="C135" s="25">
        <v>3062652</v>
      </c>
      <c r="D135" s="26">
        <v>-31922</v>
      </c>
      <c r="E135" s="26">
        <v>0</v>
      </c>
      <c r="F135" s="25">
        <v>3030730</v>
      </c>
      <c r="G135" s="8">
        <f>VLOOKUP(A135,Sheet1!A:H,8,FALSE)</f>
        <v>-31922</v>
      </c>
      <c r="H135" s="30">
        <f t="shared" si="2"/>
        <v>0</v>
      </c>
    </row>
    <row r="136" spans="1:8" x14ac:dyDescent="0.25">
      <c r="A136" s="24" t="s">
        <v>812</v>
      </c>
      <c r="B136" s="25">
        <v>9500102.7600000016</v>
      </c>
      <c r="C136" s="25">
        <v>9912787</v>
      </c>
      <c r="D136" s="26">
        <v>-58290</v>
      </c>
      <c r="E136" s="26">
        <v>0</v>
      </c>
      <c r="F136" s="25">
        <v>9854497</v>
      </c>
      <c r="G136" s="8">
        <f>VLOOKUP(A136,Sheet1!A:H,8,FALSE)</f>
        <v>-58290</v>
      </c>
      <c r="H136" s="30">
        <f t="shared" si="2"/>
        <v>0</v>
      </c>
    </row>
    <row r="137" spans="1:8" x14ac:dyDescent="0.25">
      <c r="A137" s="24" t="s">
        <v>815</v>
      </c>
      <c r="B137" s="25">
        <v>14736970.75</v>
      </c>
      <c r="C137" s="25">
        <v>3750000</v>
      </c>
      <c r="D137" s="26">
        <v>-30000</v>
      </c>
      <c r="E137" s="26">
        <v>0</v>
      </c>
      <c r="F137" s="25">
        <v>3720000</v>
      </c>
      <c r="G137" s="8">
        <f>VLOOKUP(A137,Sheet1!A:H,8,FALSE)</f>
        <v>-30000</v>
      </c>
      <c r="H137" s="30">
        <f t="shared" si="2"/>
        <v>0</v>
      </c>
    </row>
    <row r="138" spans="1:8" x14ac:dyDescent="0.25">
      <c r="A138" s="24" t="s">
        <v>819</v>
      </c>
      <c r="B138" s="25">
        <v>566538973.71000004</v>
      </c>
      <c r="C138" s="25">
        <v>568707345</v>
      </c>
      <c r="D138" s="26">
        <v>-368000</v>
      </c>
      <c r="E138" s="26">
        <v>0</v>
      </c>
      <c r="F138" s="25">
        <v>568339345</v>
      </c>
      <c r="G138" s="8">
        <f>VLOOKUP(A138,Sheet1!A:H,8,FALSE)</f>
        <v>-368000</v>
      </c>
      <c r="H138" s="30">
        <f t="shared" si="2"/>
        <v>0</v>
      </c>
    </row>
    <row r="139" spans="1:8" x14ac:dyDescent="0.25">
      <c r="A139" s="24" t="s">
        <v>403</v>
      </c>
      <c r="B139" s="25">
        <v>17799372.140000001</v>
      </c>
      <c r="C139" s="25">
        <v>18171922</v>
      </c>
      <c r="D139" s="26">
        <v>-400000</v>
      </c>
      <c r="E139" s="26">
        <v>0</v>
      </c>
      <c r="F139" s="25">
        <v>17771922</v>
      </c>
      <c r="G139" s="8">
        <f>VLOOKUP(A139,Sheet1!A:H,8,FALSE)</f>
        <v>-400000</v>
      </c>
      <c r="H139" s="30">
        <f t="shared" si="2"/>
        <v>0</v>
      </c>
    </row>
    <row r="140" spans="1:8" x14ac:dyDescent="0.25">
      <c r="A140" s="24" t="s">
        <v>406</v>
      </c>
      <c r="B140" s="25">
        <v>105094195.5</v>
      </c>
      <c r="C140" s="25">
        <v>106357313</v>
      </c>
      <c r="D140" s="26">
        <v>-10000</v>
      </c>
      <c r="E140" s="26">
        <v>0</v>
      </c>
      <c r="F140" s="25">
        <v>106347313</v>
      </c>
      <c r="G140" s="8">
        <f>VLOOKUP(A140,Sheet1!A:H,8,FALSE)</f>
        <v>-10000</v>
      </c>
      <c r="H140" s="30">
        <f t="shared" si="2"/>
        <v>0</v>
      </c>
    </row>
    <row r="141" spans="1:8" x14ac:dyDescent="0.25">
      <c r="A141" s="24" t="s">
        <v>412</v>
      </c>
      <c r="B141" s="25">
        <v>13412682.33</v>
      </c>
      <c r="C141" s="25">
        <v>14862000</v>
      </c>
      <c r="D141" s="26">
        <v>-702000</v>
      </c>
      <c r="E141" s="26">
        <v>0</v>
      </c>
      <c r="F141" s="25">
        <v>14160000</v>
      </c>
      <c r="G141" s="8">
        <f>VLOOKUP(A141,Sheet1!A:H,8,FALSE)</f>
        <v>-702000</v>
      </c>
      <c r="H141" s="30">
        <f t="shared" si="2"/>
        <v>0</v>
      </c>
    </row>
    <row r="142" spans="1:8" x14ac:dyDescent="0.25">
      <c r="A142" s="29" t="s">
        <v>1659</v>
      </c>
      <c r="B142" s="25"/>
      <c r="C142" s="25"/>
      <c r="D142" s="26">
        <f>SUM(D2:D141)</f>
        <v>-118541951</v>
      </c>
      <c r="E142" s="26">
        <f>SUM(E2:E141)</f>
        <v>-20683247</v>
      </c>
      <c r="F142" s="26"/>
    </row>
  </sheetData>
  <autoFilter ref="A1:F1">
    <sortState ref="A2:F142">
      <sortCondition ref="A1"/>
    </sortState>
  </autoFilter>
  <customSheetViews>
    <customSheetView guid="{469BD1C5-FBD3-4F36-A6BD-0AD74B079614}" showPageBreaks="1" fitToPage="1" view="pageLayout" topLeftCell="A71">
      <selection activeCell="C79" sqref="C79"/>
      <pageMargins left="0.25" right="0.25" top="0.75" bottom="0.75" header="0.3" footer="0.3"/>
      <pageSetup scale="83" fitToHeight="0" orientation="portrait" r:id="rId1"/>
      <headerFooter>
        <oddFooter>&amp;CAttachment - Page &amp;p</oddFooter>
      </headerFooter>
    </customSheetView>
  </customSheetViews>
  <pageMargins left="0.25" right="0.25" top="0.75" bottom="0.75" header="0.3" footer="0.3"/>
  <pageSetup scale="65" fitToHeight="0" orientation="portrait" r:id="rId2"/>
  <headerFooter>
    <oddFooter>&amp;CAttachment -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832"/>
  <sheetViews>
    <sheetView workbookViewId="0">
      <pane xSplit="1" ySplit="217" topLeftCell="B340" activePane="bottomRight" state="frozen"/>
      <selection pane="topRight" activeCell="B1" sqref="B1"/>
      <selection pane="bottomLeft" activeCell="A218" sqref="A218"/>
      <selection pane="bottomRight" activeCell="H417" sqref="H417"/>
    </sheetView>
  </sheetViews>
  <sheetFormatPr defaultRowHeight="15" x14ac:dyDescent="0.25"/>
  <cols>
    <col min="1" max="1" width="84.7109375" customWidth="1"/>
    <col min="2" max="2" width="15" style="3" customWidth="1"/>
    <col min="3" max="3" width="16.140625" style="3" hidden="1" customWidth="1"/>
    <col min="4" max="4" width="13.85546875" style="3" hidden="1" customWidth="1"/>
    <col min="5" max="5" width="15.140625" style="3" hidden="1" customWidth="1"/>
    <col min="6" max="6" width="15.28515625" style="3" bestFit="1" customWidth="1"/>
    <col min="7" max="7" width="13.85546875" style="3" hidden="1" customWidth="1"/>
    <col min="8" max="9" width="13.85546875" style="3" customWidth="1"/>
    <col min="10" max="10" width="17.42578125" style="3" bestFit="1" customWidth="1"/>
    <col min="11" max="11" width="17.42578125" style="3" customWidth="1"/>
    <col min="13" max="13" width="12.7109375" customWidth="1"/>
    <col min="14" max="15" width="9.140625" customWidth="1"/>
    <col min="16" max="17" width="15" style="3" customWidth="1"/>
  </cols>
  <sheetData>
    <row r="1" spans="1:17" x14ac:dyDescent="0.25">
      <c r="A1" s="5"/>
      <c r="B1" s="1" t="s">
        <v>0</v>
      </c>
      <c r="C1" s="1" t="s">
        <v>0</v>
      </c>
      <c r="D1" s="1" t="s">
        <v>0</v>
      </c>
      <c r="E1" s="11" t="s">
        <v>0</v>
      </c>
      <c r="F1" s="1"/>
      <c r="G1" s="1" t="s">
        <v>0</v>
      </c>
      <c r="H1" s="1"/>
      <c r="I1" s="1"/>
      <c r="J1" s="1"/>
      <c r="K1" s="1" t="s">
        <v>0</v>
      </c>
    </row>
    <row r="2" spans="1:17" x14ac:dyDescent="0.25">
      <c r="A2" s="5"/>
      <c r="B2" s="1" t="s">
        <v>1</v>
      </c>
      <c r="C2" s="1" t="s">
        <v>1</v>
      </c>
      <c r="D2" s="1" t="s">
        <v>1</v>
      </c>
      <c r="E2" s="11" t="s">
        <v>1</v>
      </c>
      <c r="F2" s="1"/>
      <c r="G2" s="1" t="s">
        <v>1</v>
      </c>
      <c r="H2" s="1"/>
      <c r="I2" s="1"/>
      <c r="J2" s="1"/>
      <c r="K2" s="1" t="s">
        <v>1</v>
      </c>
    </row>
    <row r="3" spans="1:17" x14ac:dyDescent="0.25">
      <c r="A3" s="5"/>
      <c r="B3" s="2" t="s">
        <v>7</v>
      </c>
      <c r="C3" s="2" t="s">
        <v>4</v>
      </c>
      <c r="D3" s="2" t="s">
        <v>4</v>
      </c>
      <c r="E3" s="12" t="s">
        <v>4</v>
      </c>
      <c r="F3" s="1"/>
      <c r="G3" s="2" t="s">
        <v>4</v>
      </c>
      <c r="H3" s="2"/>
      <c r="I3" s="2"/>
      <c r="J3" s="2"/>
      <c r="K3" s="2" t="s">
        <v>4</v>
      </c>
    </row>
    <row r="4" spans="1:17" x14ac:dyDescent="0.25">
      <c r="A4" s="5"/>
      <c r="B4" s="1" t="s">
        <v>3</v>
      </c>
      <c r="C4" s="1" t="s">
        <v>3</v>
      </c>
      <c r="D4" s="1" t="s">
        <v>3</v>
      </c>
      <c r="E4" s="11" t="s">
        <v>3</v>
      </c>
      <c r="F4" s="1"/>
      <c r="G4" s="1" t="s">
        <v>3</v>
      </c>
      <c r="H4" s="1"/>
      <c r="I4" s="1"/>
      <c r="J4" s="1"/>
      <c r="K4" s="1" t="s">
        <v>3</v>
      </c>
    </row>
    <row r="5" spans="1:17" x14ac:dyDescent="0.25">
      <c r="A5" s="5"/>
      <c r="B5" s="1" t="s">
        <v>2</v>
      </c>
      <c r="C5" s="1" t="s">
        <v>2</v>
      </c>
      <c r="D5" s="1" t="s">
        <v>2</v>
      </c>
      <c r="E5" s="11" t="s">
        <v>2</v>
      </c>
      <c r="F5" s="1"/>
      <c r="G5" s="1" t="s">
        <v>2</v>
      </c>
      <c r="H5" s="1"/>
      <c r="I5" s="1"/>
      <c r="J5" s="1"/>
      <c r="K5" s="1" t="s">
        <v>2</v>
      </c>
    </row>
    <row r="6" spans="1:17" x14ac:dyDescent="0.25">
      <c r="A6" s="14"/>
      <c r="B6" s="15" t="s">
        <v>8</v>
      </c>
      <c r="C6" s="15" t="s">
        <v>8</v>
      </c>
      <c r="D6" s="15" t="s">
        <v>8</v>
      </c>
      <c r="E6" s="16" t="s">
        <v>8</v>
      </c>
      <c r="F6" s="15"/>
      <c r="G6" s="15" t="s">
        <v>8</v>
      </c>
      <c r="H6" s="15"/>
      <c r="I6" s="15"/>
      <c r="J6" s="15"/>
      <c r="K6" s="15" t="s">
        <v>8</v>
      </c>
    </row>
    <row r="7" spans="1:17" s="4" customFormat="1" ht="60" x14ac:dyDescent="0.25">
      <c r="A7" s="18"/>
      <c r="B7" s="19" t="s">
        <v>1660</v>
      </c>
      <c r="C7" s="22" t="s">
        <v>9</v>
      </c>
      <c r="D7" s="22" t="s">
        <v>1661</v>
      </c>
      <c r="E7" s="22" t="s">
        <v>1662</v>
      </c>
      <c r="F7" s="20" t="s">
        <v>1663</v>
      </c>
      <c r="G7" s="23" t="s">
        <v>5</v>
      </c>
      <c r="H7" s="19" t="s">
        <v>1665</v>
      </c>
      <c r="I7" s="19" t="s">
        <v>1657</v>
      </c>
      <c r="J7" s="21" t="s">
        <v>1658</v>
      </c>
      <c r="K7" s="22" t="s">
        <v>6</v>
      </c>
      <c r="M7" s="4" t="s">
        <v>1664</v>
      </c>
      <c r="P7" s="7"/>
      <c r="Q7" s="7"/>
    </row>
    <row r="8" spans="1:17" hidden="1" x14ac:dyDescent="0.25">
      <c r="A8" s="24" t="s">
        <v>11</v>
      </c>
      <c r="B8" s="25">
        <v>8563951.9900000002</v>
      </c>
      <c r="C8" s="25">
        <v>8762149</v>
      </c>
      <c r="D8" s="25">
        <v>0</v>
      </c>
      <c r="E8" s="25">
        <v>0</v>
      </c>
      <c r="F8" s="25">
        <f t="shared" ref="F8:F71" si="0">SUM(C8:E8)</f>
        <v>8762149</v>
      </c>
      <c r="G8" s="25">
        <v>0</v>
      </c>
      <c r="H8" s="26"/>
      <c r="I8" s="26"/>
      <c r="J8" s="25">
        <f>F8+H8</f>
        <v>8762149</v>
      </c>
      <c r="K8" s="25">
        <v>8762149</v>
      </c>
      <c r="M8" s="6">
        <f t="shared" ref="M8:M71" si="1">H8-G8</f>
        <v>0</v>
      </c>
      <c r="N8" t="s">
        <v>834</v>
      </c>
      <c r="O8" s="13">
        <v>3200003</v>
      </c>
    </row>
    <row r="9" spans="1:17" hidden="1" x14ac:dyDescent="0.25">
      <c r="A9" s="24" t="s">
        <v>12</v>
      </c>
      <c r="B9" s="25">
        <v>1506848.8099999998</v>
      </c>
      <c r="C9" s="25">
        <v>1567735</v>
      </c>
      <c r="D9" s="25">
        <v>0</v>
      </c>
      <c r="E9" s="25">
        <v>0</v>
      </c>
      <c r="F9" s="25">
        <f t="shared" si="0"/>
        <v>1567735</v>
      </c>
      <c r="G9" s="25">
        <v>0</v>
      </c>
      <c r="H9" s="26"/>
      <c r="I9" s="26"/>
      <c r="J9" s="25">
        <f t="shared" ref="J9:J72" si="2">F9+H9</f>
        <v>1567735</v>
      </c>
      <c r="K9" s="25">
        <v>1567735</v>
      </c>
      <c r="M9" s="6">
        <f t="shared" si="1"/>
        <v>0</v>
      </c>
      <c r="N9" t="s">
        <v>835</v>
      </c>
      <c r="O9" s="13">
        <v>3200010</v>
      </c>
    </row>
    <row r="10" spans="1:17" hidden="1" x14ac:dyDescent="0.25">
      <c r="A10" s="24" t="s">
        <v>13</v>
      </c>
      <c r="B10" s="25">
        <v>17000000</v>
      </c>
      <c r="C10" s="25">
        <v>18000000</v>
      </c>
      <c r="D10" s="25">
        <v>0</v>
      </c>
      <c r="E10" s="25">
        <v>0</v>
      </c>
      <c r="F10" s="25">
        <f t="shared" si="0"/>
        <v>18000000</v>
      </c>
      <c r="G10" s="25">
        <v>0</v>
      </c>
      <c r="H10" s="26"/>
      <c r="I10" s="26"/>
      <c r="J10" s="25">
        <f t="shared" si="2"/>
        <v>18000000</v>
      </c>
      <c r="K10" s="25">
        <v>18000000</v>
      </c>
      <c r="M10" s="6">
        <f t="shared" si="1"/>
        <v>0</v>
      </c>
      <c r="N10" t="s">
        <v>836</v>
      </c>
      <c r="O10" s="13">
        <v>3211600</v>
      </c>
    </row>
    <row r="11" spans="1:17" hidden="1" x14ac:dyDescent="0.25">
      <c r="A11" s="24" t="s">
        <v>14</v>
      </c>
      <c r="B11" s="25">
        <v>1374683</v>
      </c>
      <c r="C11" s="25">
        <v>1472466</v>
      </c>
      <c r="D11" s="25">
        <v>0</v>
      </c>
      <c r="E11" s="25">
        <v>0</v>
      </c>
      <c r="F11" s="25">
        <f t="shared" si="0"/>
        <v>1472466</v>
      </c>
      <c r="G11" s="25">
        <v>0</v>
      </c>
      <c r="H11" s="26"/>
      <c r="I11" s="26"/>
      <c r="J11" s="25">
        <f t="shared" si="2"/>
        <v>1472466</v>
      </c>
      <c r="K11" s="25">
        <v>1472466</v>
      </c>
      <c r="M11" s="6">
        <f t="shared" si="1"/>
        <v>0</v>
      </c>
      <c r="N11" t="s">
        <v>837</v>
      </c>
      <c r="O11" s="13">
        <v>3212100</v>
      </c>
    </row>
    <row r="12" spans="1:17" hidden="1" x14ac:dyDescent="0.25">
      <c r="A12" s="24" t="s">
        <v>15</v>
      </c>
      <c r="B12" s="25">
        <v>1781200</v>
      </c>
      <c r="C12" s="25">
        <v>1831200</v>
      </c>
      <c r="D12" s="25">
        <v>0</v>
      </c>
      <c r="E12" s="25">
        <v>0</v>
      </c>
      <c r="F12" s="25">
        <f t="shared" si="0"/>
        <v>1831200</v>
      </c>
      <c r="G12" s="25">
        <v>0</v>
      </c>
      <c r="H12" s="26"/>
      <c r="I12" s="26"/>
      <c r="J12" s="25">
        <f t="shared" si="2"/>
        <v>1831200</v>
      </c>
      <c r="K12" s="25">
        <v>1831200</v>
      </c>
      <c r="M12" s="6">
        <f t="shared" si="1"/>
        <v>0</v>
      </c>
      <c r="N12" t="s">
        <v>838</v>
      </c>
      <c r="O12" s="13">
        <v>3212205</v>
      </c>
    </row>
    <row r="13" spans="1:17" hidden="1" x14ac:dyDescent="0.25">
      <c r="A13" s="24" t="s">
        <v>16</v>
      </c>
      <c r="B13" s="25">
        <v>739937.04999999993</v>
      </c>
      <c r="C13" s="25">
        <v>749005</v>
      </c>
      <c r="D13" s="25">
        <v>0</v>
      </c>
      <c r="E13" s="25">
        <v>0</v>
      </c>
      <c r="F13" s="25">
        <f t="shared" si="0"/>
        <v>749005</v>
      </c>
      <c r="G13" s="25">
        <v>0</v>
      </c>
      <c r="H13" s="26"/>
      <c r="I13" s="26"/>
      <c r="J13" s="25">
        <f t="shared" si="2"/>
        <v>749005</v>
      </c>
      <c r="K13" s="25">
        <v>765283</v>
      </c>
      <c r="M13" s="6">
        <f t="shared" si="1"/>
        <v>0</v>
      </c>
      <c r="N13" t="s">
        <v>839</v>
      </c>
      <c r="O13" s="13">
        <v>3210001</v>
      </c>
    </row>
    <row r="14" spans="1:17" hidden="1" x14ac:dyDescent="0.25">
      <c r="A14" s="24" t="s">
        <v>17</v>
      </c>
      <c r="B14" s="25">
        <v>1302676.4699999997</v>
      </c>
      <c r="C14" s="25">
        <v>1358787</v>
      </c>
      <c r="D14" s="25">
        <v>0</v>
      </c>
      <c r="E14" s="25">
        <v>0</v>
      </c>
      <c r="F14" s="25">
        <f t="shared" si="0"/>
        <v>1358787</v>
      </c>
      <c r="G14" s="25">
        <v>0</v>
      </c>
      <c r="H14" s="26"/>
      <c r="I14" s="26"/>
      <c r="J14" s="25">
        <f t="shared" si="2"/>
        <v>1358787</v>
      </c>
      <c r="K14" s="25">
        <v>1389294</v>
      </c>
      <c r="M14" s="6">
        <f t="shared" si="1"/>
        <v>0</v>
      </c>
      <c r="N14" t="s">
        <v>840</v>
      </c>
      <c r="O14" s="13">
        <v>3210100</v>
      </c>
    </row>
    <row r="15" spans="1:17" hidden="1" x14ac:dyDescent="0.25">
      <c r="A15" s="24" t="s">
        <v>18</v>
      </c>
      <c r="B15" s="25">
        <v>28581724.839999996</v>
      </c>
      <c r="C15" s="25">
        <v>28591182</v>
      </c>
      <c r="D15" s="25">
        <v>0</v>
      </c>
      <c r="E15" s="25">
        <v>0</v>
      </c>
      <c r="F15" s="25">
        <f t="shared" si="0"/>
        <v>28591182</v>
      </c>
      <c r="G15" s="25">
        <v>0</v>
      </c>
      <c r="H15" s="26"/>
      <c r="I15" s="26"/>
      <c r="J15" s="25">
        <f t="shared" si="2"/>
        <v>28591182</v>
      </c>
      <c r="K15" s="25">
        <v>28591182</v>
      </c>
      <c r="M15" s="6">
        <f t="shared" si="1"/>
        <v>0</v>
      </c>
      <c r="N15" t="s">
        <v>841</v>
      </c>
      <c r="O15" s="13">
        <v>3211500</v>
      </c>
    </row>
    <row r="16" spans="1:17" hidden="1" x14ac:dyDescent="0.25">
      <c r="A16" s="24" t="s">
        <v>19</v>
      </c>
      <c r="B16" s="25">
        <v>27821100.630000003</v>
      </c>
      <c r="C16" s="25">
        <v>30305462</v>
      </c>
      <c r="D16" s="25">
        <v>377501</v>
      </c>
      <c r="E16" s="25">
        <v>0</v>
      </c>
      <c r="F16" s="25">
        <f t="shared" si="0"/>
        <v>30682963</v>
      </c>
      <c r="G16" s="25">
        <v>0</v>
      </c>
      <c r="H16" s="26"/>
      <c r="I16" s="26"/>
      <c r="J16" s="25">
        <f t="shared" si="2"/>
        <v>30682963</v>
      </c>
      <c r="K16" s="25">
        <v>30682963</v>
      </c>
      <c r="M16" s="6">
        <f t="shared" si="1"/>
        <v>0</v>
      </c>
      <c r="N16" t="s">
        <v>842</v>
      </c>
      <c r="O16" s="13">
        <v>3211504</v>
      </c>
    </row>
    <row r="17" spans="1:15" hidden="1" x14ac:dyDescent="0.25">
      <c r="A17" s="24" t="s">
        <v>20</v>
      </c>
      <c r="B17" s="25">
        <v>139506065.62</v>
      </c>
      <c r="C17" s="25">
        <v>98906090</v>
      </c>
      <c r="D17" s="25">
        <v>1400000</v>
      </c>
      <c r="E17" s="25">
        <v>0</v>
      </c>
      <c r="F17" s="25">
        <f t="shared" si="0"/>
        <v>100306090</v>
      </c>
      <c r="G17" s="25">
        <v>0</v>
      </c>
      <c r="H17" s="26"/>
      <c r="I17" s="26"/>
      <c r="J17" s="25">
        <f t="shared" si="2"/>
        <v>100306090</v>
      </c>
      <c r="K17" s="25">
        <v>151600000</v>
      </c>
      <c r="M17" s="6">
        <f t="shared" si="1"/>
        <v>0</v>
      </c>
      <c r="N17" t="s">
        <v>843</v>
      </c>
      <c r="O17" s="13">
        <v>3211510</v>
      </c>
    </row>
    <row r="18" spans="1:15" hidden="1" x14ac:dyDescent="0.25">
      <c r="A18" s="24" t="s">
        <v>21</v>
      </c>
      <c r="B18" s="25">
        <v>18551975.610000003</v>
      </c>
      <c r="C18" s="25">
        <v>14951982</v>
      </c>
      <c r="D18" s="25">
        <v>3500000</v>
      </c>
      <c r="E18" s="25">
        <v>0</v>
      </c>
      <c r="F18" s="25">
        <f t="shared" si="0"/>
        <v>18451982</v>
      </c>
      <c r="G18" s="25">
        <v>0</v>
      </c>
      <c r="H18" s="26"/>
      <c r="I18" s="26"/>
      <c r="J18" s="25">
        <f t="shared" si="2"/>
        <v>18451982</v>
      </c>
      <c r="K18" s="25">
        <v>21400000</v>
      </c>
      <c r="M18" s="6">
        <f t="shared" si="1"/>
        <v>0</v>
      </c>
      <c r="N18" t="s">
        <v>844</v>
      </c>
      <c r="O18" s="13">
        <v>3211520</v>
      </c>
    </row>
    <row r="19" spans="1:15" hidden="1" x14ac:dyDescent="0.25">
      <c r="A19" s="24" t="s">
        <v>22</v>
      </c>
      <c r="B19" s="25">
        <v>1089196.8700000003</v>
      </c>
      <c r="C19" s="25">
        <v>1106887</v>
      </c>
      <c r="D19" s="25">
        <v>0</v>
      </c>
      <c r="E19" s="25">
        <v>0</v>
      </c>
      <c r="F19" s="25">
        <f t="shared" si="0"/>
        <v>1106887</v>
      </c>
      <c r="G19" s="25">
        <v>0</v>
      </c>
      <c r="H19" s="26"/>
      <c r="I19" s="26"/>
      <c r="J19" s="25">
        <f t="shared" si="2"/>
        <v>1106887</v>
      </c>
      <c r="K19" s="25">
        <v>1106886</v>
      </c>
      <c r="M19" s="6">
        <f t="shared" si="1"/>
        <v>0</v>
      </c>
      <c r="N19" t="s">
        <v>845</v>
      </c>
      <c r="O19" s="13">
        <v>3212000</v>
      </c>
    </row>
    <row r="20" spans="1:15" hidden="1" x14ac:dyDescent="0.25">
      <c r="A20" s="24" t="s">
        <v>23</v>
      </c>
      <c r="B20" s="25">
        <v>12503524.090000002</v>
      </c>
      <c r="C20" s="25">
        <v>13107764</v>
      </c>
      <c r="D20" s="25">
        <v>0</v>
      </c>
      <c r="E20" s="25">
        <v>0</v>
      </c>
      <c r="F20" s="25">
        <f t="shared" si="0"/>
        <v>13107764</v>
      </c>
      <c r="G20" s="25">
        <v>0</v>
      </c>
      <c r="H20" s="26"/>
      <c r="I20" s="26"/>
      <c r="J20" s="25">
        <f t="shared" si="2"/>
        <v>13107764</v>
      </c>
      <c r="K20" s="25">
        <v>12667241</v>
      </c>
      <c r="M20" s="6">
        <f t="shared" si="1"/>
        <v>0</v>
      </c>
      <c r="N20" t="s">
        <v>846</v>
      </c>
      <c r="O20" s="13">
        <v>3220100</v>
      </c>
    </row>
    <row r="21" spans="1:15" hidden="1" x14ac:dyDescent="0.25">
      <c r="A21" s="24" t="s">
        <v>24</v>
      </c>
      <c r="B21" s="25">
        <v>59583074.649999999</v>
      </c>
      <c r="C21" s="25">
        <v>62618568</v>
      </c>
      <c r="D21" s="25">
        <v>0</v>
      </c>
      <c r="E21" s="25">
        <v>0</v>
      </c>
      <c r="F21" s="25">
        <f t="shared" si="0"/>
        <v>62618568</v>
      </c>
      <c r="G21" s="25">
        <v>0</v>
      </c>
      <c r="H21" s="26"/>
      <c r="I21" s="26"/>
      <c r="J21" s="25">
        <f t="shared" si="2"/>
        <v>62618568</v>
      </c>
      <c r="K21" s="25">
        <v>57941176</v>
      </c>
      <c r="M21" s="6">
        <f t="shared" si="1"/>
        <v>0</v>
      </c>
      <c r="N21" t="s">
        <v>847</v>
      </c>
      <c r="O21" s="13">
        <v>3300101</v>
      </c>
    </row>
    <row r="22" spans="1:15" hidden="1" x14ac:dyDescent="0.25">
      <c r="A22" s="24" t="s">
        <v>25</v>
      </c>
      <c r="B22" s="25">
        <v>228980008.72</v>
      </c>
      <c r="C22" s="25">
        <v>239872058</v>
      </c>
      <c r="D22" s="25">
        <v>0</v>
      </c>
      <c r="E22" s="25">
        <v>0</v>
      </c>
      <c r="F22" s="25">
        <f t="shared" si="0"/>
        <v>239872058</v>
      </c>
      <c r="G22" s="25">
        <v>0</v>
      </c>
      <c r="H22" s="26"/>
      <c r="I22" s="26"/>
      <c r="J22" s="25">
        <f t="shared" si="2"/>
        <v>239872058</v>
      </c>
      <c r="K22" s="25">
        <v>230901672</v>
      </c>
      <c r="M22" s="6">
        <f t="shared" si="1"/>
        <v>0</v>
      </c>
      <c r="N22" t="s">
        <v>848</v>
      </c>
      <c r="O22" s="13">
        <v>3300300</v>
      </c>
    </row>
    <row r="23" spans="1:15" hidden="1" x14ac:dyDescent="0.25">
      <c r="A23" s="24" t="s">
        <v>26</v>
      </c>
      <c r="B23" s="25">
        <v>55989.89</v>
      </c>
      <c r="C23" s="25">
        <v>99000</v>
      </c>
      <c r="D23" s="25">
        <v>0</v>
      </c>
      <c r="E23" s="25">
        <v>0</v>
      </c>
      <c r="F23" s="25">
        <f t="shared" si="0"/>
        <v>99000</v>
      </c>
      <c r="G23" s="25">
        <v>0</v>
      </c>
      <c r="H23" s="26"/>
      <c r="I23" s="26"/>
      <c r="J23" s="25">
        <f t="shared" si="2"/>
        <v>99000</v>
      </c>
      <c r="K23" s="25">
        <v>76150</v>
      </c>
      <c r="M23" s="6">
        <f t="shared" si="1"/>
        <v>0</v>
      </c>
      <c r="N23" t="s">
        <v>849</v>
      </c>
      <c r="O23" s="13">
        <v>3300344</v>
      </c>
    </row>
    <row r="24" spans="1:15" hidden="1" x14ac:dyDescent="0.25">
      <c r="A24" s="24" t="s">
        <v>27</v>
      </c>
      <c r="B24" s="25">
        <v>248395.48</v>
      </c>
      <c r="C24" s="25">
        <v>247500</v>
      </c>
      <c r="D24" s="25">
        <v>0</v>
      </c>
      <c r="E24" s="25">
        <v>0</v>
      </c>
      <c r="F24" s="25">
        <f t="shared" si="0"/>
        <v>247500</v>
      </c>
      <c r="G24" s="25">
        <v>0</v>
      </c>
      <c r="H24" s="26"/>
      <c r="I24" s="26"/>
      <c r="J24" s="25">
        <f t="shared" si="2"/>
        <v>247500</v>
      </c>
      <c r="K24" s="25">
        <v>247500</v>
      </c>
      <c r="M24" s="6">
        <f t="shared" si="1"/>
        <v>0</v>
      </c>
      <c r="N24" t="s">
        <v>850</v>
      </c>
      <c r="O24" s="13">
        <v>3300500</v>
      </c>
    </row>
    <row r="25" spans="1:15" hidden="1" x14ac:dyDescent="0.25">
      <c r="A25" s="24" t="s">
        <v>28</v>
      </c>
      <c r="B25" s="25">
        <v>473301.19</v>
      </c>
      <c r="C25" s="25">
        <v>1658989</v>
      </c>
      <c r="D25" s="25">
        <v>0</v>
      </c>
      <c r="E25" s="25">
        <v>0</v>
      </c>
      <c r="F25" s="25">
        <f t="shared" si="0"/>
        <v>1658989</v>
      </c>
      <c r="G25" s="25">
        <v>0</v>
      </c>
      <c r="H25" s="26"/>
      <c r="I25" s="26"/>
      <c r="J25" s="25">
        <f t="shared" si="2"/>
        <v>1658989</v>
      </c>
      <c r="K25" s="25">
        <v>1658989</v>
      </c>
      <c r="M25" s="6">
        <f t="shared" si="1"/>
        <v>0</v>
      </c>
      <c r="N25" t="s">
        <v>851</v>
      </c>
      <c r="O25" s="13">
        <v>3300599</v>
      </c>
    </row>
    <row r="26" spans="1:15" hidden="1" x14ac:dyDescent="0.25">
      <c r="A26" s="24" t="s">
        <v>29</v>
      </c>
      <c r="B26" s="25">
        <v>2961621.27</v>
      </c>
      <c r="C26" s="25">
        <v>3229651</v>
      </c>
      <c r="D26" s="25">
        <v>0</v>
      </c>
      <c r="E26" s="25">
        <v>0</v>
      </c>
      <c r="F26" s="25">
        <f t="shared" si="0"/>
        <v>3229651</v>
      </c>
      <c r="G26" s="25">
        <v>0</v>
      </c>
      <c r="H26" s="26"/>
      <c r="I26" s="26"/>
      <c r="J26" s="25">
        <f t="shared" si="2"/>
        <v>3229651</v>
      </c>
      <c r="K26" s="25">
        <v>3229651</v>
      </c>
      <c r="M26" s="6">
        <f t="shared" si="1"/>
        <v>0</v>
      </c>
      <c r="N26" t="s">
        <v>852</v>
      </c>
      <c r="O26" s="13">
        <v>3300601</v>
      </c>
    </row>
    <row r="27" spans="1:15" hidden="1" x14ac:dyDescent="0.25">
      <c r="A27" s="24" t="s">
        <v>30</v>
      </c>
      <c r="B27" s="25">
        <v>28849.02</v>
      </c>
      <c r="C27" s="25">
        <v>0</v>
      </c>
      <c r="D27" s="25">
        <v>271150.98</v>
      </c>
      <c r="E27" s="25">
        <v>0</v>
      </c>
      <c r="F27" s="25">
        <f t="shared" si="0"/>
        <v>271150.98</v>
      </c>
      <c r="G27" s="25">
        <v>0</v>
      </c>
      <c r="H27" s="26"/>
      <c r="I27" s="26"/>
      <c r="J27" s="25">
        <f t="shared" si="2"/>
        <v>271150.98</v>
      </c>
      <c r="K27" s="25">
        <v>97943</v>
      </c>
      <c r="M27" s="6">
        <f t="shared" si="1"/>
        <v>0</v>
      </c>
      <c r="N27" t="s">
        <v>853</v>
      </c>
      <c r="O27" s="13">
        <v>3300612</v>
      </c>
    </row>
    <row r="28" spans="1:15" hidden="1" x14ac:dyDescent="0.25">
      <c r="A28" s="24" t="s">
        <v>31</v>
      </c>
      <c r="B28" s="25">
        <v>32196487.449999999</v>
      </c>
      <c r="C28" s="25">
        <v>31497680</v>
      </c>
      <c r="D28" s="25">
        <v>0</v>
      </c>
      <c r="E28" s="25">
        <v>0</v>
      </c>
      <c r="F28" s="25">
        <f t="shared" si="0"/>
        <v>31497680</v>
      </c>
      <c r="G28" s="25">
        <v>0</v>
      </c>
      <c r="H28" s="26"/>
      <c r="I28" s="26"/>
      <c r="J28" s="25">
        <f t="shared" si="2"/>
        <v>31497680</v>
      </c>
      <c r="K28" s="25">
        <v>33012988</v>
      </c>
      <c r="M28" s="6">
        <f t="shared" si="1"/>
        <v>0</v>
      </c>
      <c r="N28" t="s">
        <v>854</v>
      </c>
      <c r="O28" s="13">
        <v>3310100</v>
      </c>
    </row>
    <row r="29" spans="1:15" hidden="1" x14ac:dyDescent="0.25">
      <c r="A29" s="24" t="s">
        <v>32</v>
      </c>
      <c r="B29" s="25">
        <v>67346724.650000021</v>
      </c>
      <c r="C29" s="25">
        <v>66054290</v>
      </c>
      <c r="D29" s="25">
        <v>0</v>
      </c>
      <c r="E29" s="25">
        <v>0</v>
      </c>
      <c r="F29" s="25">
        <f t="shared" si="0"/>
        <v>66054290</v>
      </c>
      <c r="G29" s="25">
        <v>0</v>
      </c>
      <c r="H29" s="26"/>
      <c r="I29" s="26"/>
      <c r="J29" s="25">
        <f t="shared" si="2"/>
        <v>66054290</v>
      </c>
      <c r="K29" s="25">
        <v>69230505</v>
      </c>
      <c r="M29" s="6">
        <f t="shared" si="1"/>
        <v>0</v>
      </c>
      <c r="N29" t="s">
        <v>855</v>
      </c>
      <c r="O29" s="13">
        <v>3320100</v>
      </c>
    </row>
    <row r="30" spans="1:15" hidden="1" x14ac:dyDescent="0.25">
      <c r="A30" s="24" t="s">
        <v>33</v>
      </c>
      <c r="B30" s="25">
        <v>29863938.340000004</v>
      </c>
      <c r="C30" s="25">
        <v>29248259</v>
      </c>
      <c r="D30" s="25">
        <v>0</v>
      </c>
      <c r="E30" s="25">
        <v>0</v>
      </c>
      <c r="F30" s="25">
        <f t="shared" si="0"/>
        <v>29248259</v>
      </c>
      <c r="G30" s="25">
        <v>0</v>
      </c>
      <c r="H30" s="26"/>
      <c r="I30" s="26"/>
      <c r="J30" s="25">
        <f t="shared" si="2"/>
        <v>29248259</v>
      </c>
      <c r="K30" s="25">
        <v>30594227</v>
      </c>
      <c r="M30" s="6">
        <f t="shared" si="1"/>
        <v>0</v>
      </c>
      <c r="N30" t="s">
        <v>856</v>
      </c>
      <c r="O30" s="13">
        <v>3330002</v>
      </c>
    </row>
    <row r="31" spans="1:15" hidden="1" x14ac:dyDescent="0.25">
      <c r="A31" s="24" t="s">
        <v>34</v>
      </c>
      <c r="B31" s="25">
        <v>3840064.9899999998</v>
      </c>
      <c r="C31" s="25">
        <v>3880887</v>
      </c>
      <c r="D31" s="25">
        <v>0</v>
      </c>
      <c r="E31" s="25">
        <v>0</v>
      </c>
      <c r="F31" s="25">
        <f t="shared" si="0"/>
        <v>3880887</v>
      </c>
      <c r="G31" s="25">
        <v>0</v>
      </c>
      <c r="H31" s="26"/>
      <c r="I31" s="26"/>
      <c r="J31" s="25">
        <f t="shared" si="2"/>
        <v>3880887</v>
      </c>
      <c r="K31" s="25">
        <v>3941213</v>
      </c>
      <c r="M31" s="6">
        <f t="shared" si="1"/>
        <v>0</v>
      </c>
      <c r="N31" t="s">
        <v>857</v>
      </c>
      <c r="O31" s="13">
        <v>3340001</v>
      </c>
    </row>
    <row r="32" spans="1:15" hidden="1" x14ac:dyDescent="0.25">
      <c r="A32" s="24" t="s">
        <v>35</v>
      </c>
      <c r="B32" s="25">
        <v>13783909.510000002</v>
      </c>
      <c r="C32" s="25">
        <v>13440992</v>
      </c>
      <c r="D32" s="25">
        <v>0</v>
      </c>
      <c r="E32" s="25">
        <v>0</v>
      </c>
      <c r="F32" s="25">
        <f t="shared" si="0"/>
        <v>13440992</v>
      </c>
      <c r="G32" s="25">
        <v>0</v>
      </c>
      <c r="H32" s="26"/>
      <c r="I32" s="26"/>
      <c r="J32" s="25">
        <f t="shared" si="2"/>
        <v>13440992</v>
      </c>
      <c r="K32" s="25">
        <v>13766528</v>
      </c>
      <c r="M32" s="6">
        <f t="shared" si="1"/>
        <v>0</v>
      </c>
      <c r="N32" t="s">
        <v>858</v>
      </c>
      <c r="O32" s="13">
        <v>3350001</v>
      </c>
    </row>
    <row r="33" spans="1:15" hidden="1" x14ac:dyDescent="0.25">
      <c r="A33" s="24" t="s">
        <v>36</v>
      </c>
      <c r="B33" s="25">
        <v>8206084.1799999997</v>
      </c>
      <c r="C33" s="25">
        <v>8036644</v>
      </c>
      <c r="D33" s="25">
        <v>0</v>
      </c>
      <c r="E33" s="25">
        <v>0</v>
      </c>
      <c r="F33" s="25">
        <f t="shared" si="0"/>
        <v>8036644</v>
      </c>
      <c r="G33" s="25">
        <v>0</v>
      </c>
      <c r="H33" s="26"/>
      <c r="I33" s="26"/>
      <c r="J33" s="25">
        <f t="shared" si="2"/>
        <v>8036644</v>
      </c>
      <c r="K33" s="25">
        <v>8251450</v>
      </c>
      <c r="M33" s="6">
        <f t="shared" si="1"/>
        <v>0</v>
      </c>
      <c r="N33" t="s">
        <v>859</v>
      </c>
      <c r="O33" s="13">
        <v>3360002</v>
      </c>
    </row>
    <row r="34" spans="1:15" hidden="1" x14ac:dyDescent="0.25">
      <c r="A34" s="24" t="s">
        <v>37</v>
      </c>
      <c r="B34" s="25">
        <v>18202999.879999999</v>
      </c>
      <c r="C34" s="25">
        <v>18992783</v>
      </c>
      <c r="D34" s="25">
        <v>0</v>
      </c>
      <c r="E34" s="25">
        <v>0</v>
      </c>
      <c r="F34" s="25">
        <f t="shared" si="0"/>
        <v>18992783</v>
      </c>
      <c r="G34" s="25">
        <v>0</v>
      </c>
      <c r="H34" s="26"/>
      <c r="I34" s="26"/>
      <c r="J34" s="25">
        <f t="shared" si="2"/>
        <v>18992783</v>
      </c>
      <c r="K34" s="25">
        <v>18426280</v>
      </c>
      <c r="M34" s="6">
        <f t="shared" si="1"/>
        <v>0</v>
      </c>
      <c r="N34" t="s">
        <v>860</v>
      </c>
      <c r="O34" s="13">
        <v>3370002</v>
      </c>
    </row>
    <row r="35" spans="1:15" hidden="1" x14ac:dyDescent="0.25">
      <c r="A35" s="24" t="s">
        <v>38</v>
      </c>
      <c r="B35" s="25">
        <v>137036241.90000004</v>
      </c>
      <c r="C35" s="25">
        <v>136155625</v>
      </c>
      <c r="D35" s="25">
        <v>0</v>
      </c>
      <c r="E35" s="25">
        <v>0</v>
      </c>
      <c r="F35" s="25">
        <f t="shared" si="0"/>
        <v>136155625</v>
      </c>
      <c r="G35" s="25">
        <v>0</v>
      </c>
      <c r="H35" s="26"/>
      <c r="I35" s="26"/>
      <c r="J35" s="25">
        <f t="shared" si="2"/>
        <v>136155625</v>
      </c>
      <c r="K35" s="25">
        <v>144118651</v>
      </c>
      <c r="M35" s="6">
        <f t="shared" si="1"/>
        <v>0</v>
      </c>
      <c r="N35" t="s">
        <v>861</v>
      </c>
      <c r="O35" s="13">
        <v>3391001</v>
      </c>
    </row>
    <row r="36" spans="1:15" hidden="1" x14ac:dyDescent="0.25">
      <c r="A36" s="24" t="s">
        <v>39</v>
      </c>
      <c r="B36" s="25">
        <v>20513420.59</v>
      </c>
      <c r="C36" s="25">
        <v>21132834</v>
      </c>
      <c r="D36" s="25">
        <v>0</v>
      </c>
      <c r="E36" s="25">
        <v>0</v>
      </c>
      <c r="F36" s="25">
        <f t="shared" si="0"/>
        <v>21132834</v>
      </c>
      <c r="G36" s="25">
        <v>0</v>
      </c>
      <c r="H36" s="26"/>
      <c r="I36" s="26"/>
      <c r="J36" s="25">
        <f t="shared" si="2"/>
        <v>21132834</v>
      </c>
      <c r="K36" s="25">
        <v>20827816.288199998</v>
      </c>
      <c r="M36" s="6">
        <f t="shared" si="1"/>
        <v>0</v>
      </c>
      <c r="N36" t="s">
        <v>862</v>
      </c>
      <c r="O36" s="13">
        <v>3391003</v>
      </c>
    </row>
    <row r="37" spans="1:15" hidden="1" x14ac:dyDescent="0.25">
      <c r="A37" s="24" t="s">
        <v>40</v>
      </c>
      <c r="B37" s="25">
        <v>0</v>
      </c>
      <c r="C37" s="25">
        <v>200000</v>
      </c>
      <c r="D37" s="25">
        <v>0</v>
      </c>
      <c r="E37" s="25">
        <v>0</v>
      </c>
      <c r="F37" s="25">
        <f t="shared" si="0"/>
        <v>200000</v>
      </c>
      <c r="G37" s="25">
        <v>0</v>
      </c>
      <c r="H37" s="26"/>
      <c r="I37" s="26"/>
      <c r="J37" s="25">
        <f t="shared" si="2"/>
        <v>200000</v>
      </c>
      <c r="K37" s="25">
        <v>200000</v>
      </c>
      <c r="M37" s="6">
        <f t="shared" si="1"/>
        <v>0</v>
      </c>
      <c r="N37" t="s">
        <v>863</v>
      </c>
      <c r="O37" s="13">
        <v>3391005</v>
      </c>
    </row>
    <row r="38" spans="1:15" hidden="1" x14ac:dyDescent="0.25">
      <c r="A38" s="24" t="s">
        <v>41</v>
      </c>
      <c r="B38" s="25">
        <v>3003048.41</v>
      </c>
      <c r="C38" s="25">
        <v>2774337</v>
      </c>
      <c r="D38" s="25">
        <v>0</v>
      </c>
      <c r="E38" s="25">
        <v>0</v>
      </c>
      <c r="F38" s="25">
        <f t="shared" si="0"/>
        <v>2774337</v>
      </c>
      <c r="G38" s="25">
        <v>0</v>
      </c>
      <c r="H38" s="26"/>
      <c r="I38" s="26"/>
      <c r="J38" s="25">
        <f t="shared" si="2"/>
        <v>2774337</v>
      </c>
      <c r="K38" s="25">
        <v>2888505</v>
      </c>
      <c r="M38" s="6">
        <f t="shared" si="1"/>
        <v>0</v>
      </c>
      <c r="N38" t="s">
        <v>864</v>
      </c>
      <c r="O38" s="13">
        <v>3392100</v>
      </c>
    </row>
    <row r="39" spans="1:15" hidden="1" x14ac:dyDescent="0.25">
      <c r="A39" s="24" t="s">
        <v>42</v>
      </c>
      <c r="B39" s="25">
        <v>17798906.959999997</v>
      </c>
      <c r="C39" s="25">
        <v>18916992</v>
      </c>
      <c r="D39" s="25">
        <v>0</v>
      </c>
      <c r="E39" s="25">
        <v>0</v>
      </c>
      <c r="F39" s="25">
        <f t="shared" si="0"/>
        <v>18916992</v>
      </c>
      <c r="G39" s="25">
        <v>0</v>
      </c>
      <c r="H39" s="26"/>
      <c r="I39" s="26"/>
      <c r="J39" s="25">
        <f t="shared" si="2"/>
        <v>18916992</v>
      </c>
      <c r="K39" s="25">
        <v>18916992.105600063</v>
      </c>
      <c r="M39" s="6">
        <f t="shared" si="1"/>
        <v>0</v>
      </c>
      <c r="N39" t="s">
        <v>865</v>
      </c>
      <c r="O39" s="13">
        <v>3400100</v>
      </c>
    </row>
    <row r="40" spans="1:15" hidden="1" x14ac:dyDescent="0.25">
      <c r="A40" s="24" t="s">
        <v>43</v>
      </c>
      <c r="B40" s="25">
        <v>450261.26</v>
      </c>
      <c r="C40" s="25">
        <v>364790</v>
      </c>
      <c r="D40" s="25">
        <v>0</v>
      </c>
      <c r="E40" s="25">
        <v>0</v>
      </c>
      <c r="F40" s="25">
        <f t="shared" si="0"/>
        <v>364790</v>
      </c>
      <c r="G40" s="25">
        <v>0</v>
      </c>
      <c r="H40" s="26"/>
      <c r="I40" s="26"/>
      <c r="J40" s="25">
        <f t="shared" si="2"/>
        <v>364790</v>
      </c>
      <c r="K40" s="25">
        <v>364790</v>
      </c>
      <c r="M40" s="6">
        <f t="shared" si="1"/>
        <v>0</v>
      </c>
      <c r="N40" t="s">
        <v>866</v>
      </c>
      <c r="O40" s="13">
        <v>3400198</v>
      </c>
    </row>
    <row r="41" spans="1:15" hidden="1" x14ac:dyDescent="0.25">
      <c r="A41" s="24" t="s">
        <v>44</v>
      </c>
      <c r="B41" s="25">
        <v>15186334.000000002</v>
      </c>
      <c r="C41" s="25">
        <v>16248754</v>
      </c>
      <c r="D41" s="25">
        <v>0</v>
      </c>
      <c r="E41" s="25">
        <v>0</v>
      </c>
      <c r="F41" s="25">
        <f t="shared" si="0"/>
        <v>16248754</v>
      </c>
      <c r="G41" s="25">
        <v>0</v>
      </c>
      <c r="H41" s="26"/>
      <c r="I41" s="26"/>
      <c r="J41" s="25">
        <f t="shared" si="2"/>
        <v>16248754</v>
      </c>
      <c r="K41" s="25">
        <v>16248753.604384331</v>
      </c>
      <c r="M41" s="6">
        <f t="shared" si="1"/>
        <v>0</v>
      </c>
      <c r="N41" t="s">
        <v>867</v>
      </c>
      <c r="O41" s="13">
        <v>3400200</v>
      </c>
    </row>
    <row r="42" spans="1:15" hidden="1" x14ac:dyDescent="0.25">
      <c r="A42" s="24" t="s">
        <v>45</v>
      </c>
      <c r="B42" s="25">
        <v>545993</v>
      </c>
      <c r="C42" s="25">
        <v>540533</v>
      </c>
      <c r="D42" s="25">
        <v>0</v>
      </c>
      <c r="E42" s="25">
        <v>0</v>
      </c>
      <c r="F42" s="25">
        <f t="shared" si="0"/>
        <v>540533</v>
      </c>
      <c r="G42" s="25">
        <v>0</v>
      </c>
      <c r="H42" s="26"/>
      <c r="I42" s="26"/>
      <c r="J42" s="25">
        <f t="shared" si="2"/>
        <v>540533</v>
      </c>
      <c r="K42" s="25">
        <v>540533</v>
      </c>
      <c r="M42" s="6">
        <f t="shared" si="1"/>
        <v>0</v>
      </c>
      <c r="N42" t="s">
        <v>868</v>
      </c>
      <c r="O42" s="13">
        <v>3400298</v>
      </c>
    </row>
    <row r="43" spans="1:15" hidden="1" x14ac:dyDescent="0.25">
      <c r="A43" s="24" t="s">
        <v>46</v>
      </c>
      <c r="B43" s="25">
        <v>9335610.0999999996</v>
      </c>
      <c r="C43" s="25">
        <v>9931887</v>
      </c>
      <c r="D43" s="25">
        <v>0</v>
      </c>
      <c r="E43" s="25">
        <v>0</v>
      </c>
      <c r="F43" s="25">
        <f t="shared" si="0"/>
        <v>9931887</v>
      </c>
      <c r="G43" s="25">
        <v>0</v>
      </c>
      <c r="H43" s="26"/>
      <c r="I43" s="26"/>
      <c r="J43" s="25">
        <f t="shared" si="2"/>
        <v>9931887</v>
      </c>
      <c r="K43" s="25">
        <v>9931886.9880800005</v>
      </c>
      <c r="M43" s="6">
        <f t="shared" si="1"/>
        <v>0</v>
      </c>
      <c r="N43" t="s">
        <v>869</v>
      </c>
      <c r="O43" s="13">
        <v>3400300</v>
      </c>
    </row>
    <row r="44" spans="1:15" hidden="1" x14ac:dyDescent="0.25">
      <c r="A44" s="24" t="s">
        <v>47</v>
      </c>
      <c r="B44" s="25">
        <v>524344.39</v>
      </c>
      <c r="C44" s="25">
        <v>519280</v>
      </c>
      <c r="D44" s="25">
        <v>0</v>
      </c>
      <c r="E44" s="25">
        <v>0</v>
      </c>
      <c r="F44" s="25">
        <f t="shared" si="0"/>
        <v>519280</v>
      </c>
      <c r="G44" s="25">
        <v>0</v>
      </c>
      <c r="H44" s="26"/>
      <c r="I44" s="26"/>
      <c r="J44" s="25">
        <f t="shared" si="2"/>
        <v>519280</v>
      </c>
      <c r="K44" s="25">
        <v>519280</v>
      </c>
      <c r="M44" s="6">
        <f t="shared" si="1"/>
        <v>0</v>
      </c>
      <c r="N44" t="s">
        <v>870</v>
      </c>
      <c r="O44" s="13">
        <v>3400398</v>
      </c>
    </row>
    <row r="45" spans="1:15" hidden="1" x14ac:dyDescent="0.25">
      <c r="A45" s="24" t="s">
        <v>48</v>
      </c>
      <c r="B45" s="25">
        <v>10205623</v>
      </c>
      <c r="C45" s="25">
        <v>10885878</v>
      </c>
      <c r="D45" s="25">
        <v>0</v>
      </c>
      <c r="E45" s="25">
        <v>0</v>
      </c>
      <c r="F45" s="25">
        <f t="shared" si="0"/>
        <v>10885878</v>
      </c>
      <c r="G45" s="25">
        <v>0</v>
      </c>
      <c r="H45" s="26"/>
      <c r="I45" s="26"/>
      <c r="J45" s="25">
        <f t="shared" si="2"/>
        <v>10885878</v>
      </c>
      <c r="K45" s="25">
        <v>10885877.857360452</v>
      </c>
      <c r="M45" s="6">
        <f t="shared" si="1"/>
        <v>0</v>
      </c>
      <c r="N45" t="s">
        <v>871</v>
      </c>
      <c r="O45" s="13">
        <v>3400400</v>
      </c>
    </row>
    <row r="46" spans="1:15" hidden="1" x14ac:dyDescent="0.25">
      <c r="A46" s="24" t="s">
        <v>49</v>
      </c>
      <c r="B46" s="25">
        <v>437123</v>
      </c>
      <c r="C46" s="25">
        <v>432752</v>
      </c>
      <c r="D46" s="25">
        <v>0</v>
      </c>
      <c r="E46" s="25">
        <v>0</v>
      </c>
      <c r="F46" s="25">
        <f t="shared" si="0"/>
        <v>432752</v>
      </c>
      <c r="G46" s="25">
        <v>0</v>
      </c>
      <c r="H46" s="26"/>
      <c r="I46" s="26"/>
      <c r="J46" s="25">
        <f t="shared" si="2"/>
        <v>432752</v>
      </c>
      <c r="K46" s="25">
        <v>432752</v>
      </c>
      <c r="M46" s="6">
        <f t="shared" si="1"/>
        <v>0</v>
      </c>
      <c r="N46" t="s">
        <v>872</v>
      </c>
      <c r="O46" s="13">
        <v>3400498</v>
      </c>
    </row>
    <row r="47" spans="1:15" hidden="1" x14ac:dyDescent="0.25">
      <c r="A47" s="24" t="s">
        <v>50</v>
      </c>
      <c r="B47" s="25">
        <v>8883081.4900000002</v>
      </c>
      <c r="C47" s="25">
        <v>9501819</v>
      </c>
      <c r="D47" s="25">
        <v>0</v>
      </c>
      <c r="E47" s="25">
        <v>0</v>
      </c>
      <c r="F47" s="25">
        <f t="shared" si="0"/>
        <v>9501819</v>
      </c>
      <c r="G47" s="25">
        <v>0</v>
      </c>
      <c r="H47" s="26"/>
      <c r="I47" s="26"/>
      <c r="J47" s="25">
        <f t="shared" si="2"/>
        <v>9501819</v>
      </c>
      <c r="K47" s="25">
        <v>9501819.4866000004</v>
      </c>
      <c r="M47" s="6">
        <f t="shared" si="1"/>
        <v>0</v>
      </c>
      <c r="N47" t="s">
        <v>873</v>
      </c>
      <c r="O47" s="13">
        <v>3400500</v>
      </c>
    </row>
    <row r="48" spans="1:15" hidden="1" x14ac:dyDescent="0.25">
      <c r="A48" s="24" t="s">
        <v>51</v>
      </c>
      <c r="B48" s="25">
        <v>359318</v>
      </c>
      <c r="C48" s="25">
        <v>355725</v>
      </c>
      <c r="D48" s="25">
        <v>0</v>
      </c>
      <c r="E48" s="25">
        <v>0</v>
      </c>
      <c r="F48" s="25">
        <f t="shared" si="0"/>
        <v>355725</v>
      </c>
      <c r="G48" s="25">
        <v>0</v>
      </c>
      <c r="H48" s="26"/>
      <c r="I48" s="26"/>
      <c r="J48" s="25">
        <f t="shared" si="2"/>
        <v>355725</v>
      </c>
      <c r="K48" s="25">
        <v>355725</v>
      </c>
      <c r="M48" s="6">
        <f t="shared" si="1"/>
        <v>0</v>
      </c>
      <c r="N48" t="s">
        <v>874</v>
      </c>
      <c r="O48" s="13">
        <v>3400598</v>
      </c>
    </row>
    <row r="49" spans="1:15" hidden="1" x14ac:dyDescent="0.25">
      <c r="A49" s="24" t="s">
        <v>52</v>
      </c>
      <c r="B49" s="25">
        <v>5713903.9900000002</v>
      </c>
      <c r="C49" s="25">
        <v>6098538</v>
      </c>
      <c r="D49" s="25">
        <v>0</v>
      </c>
      <c r="E49" s="25">
        <v>0</v>
      </c>
      <c r="F49" s="25">
        <f t="shared" si="0"/>
        <v>6098538</v>
      </c>
      <c r="G49" s="25">
        <v>0</v>
      </c>
      <c r="H49" s="26"/>
      <c r="I49" s="26"/>
      <c r="J49" s="25">
        <f t="shared" si="2"/>
        <v>6098538</v>
      </c>
      <c r="K49" s="25">
        <v>6098537.7360020922</v>
      </c>
      <c r="M49" s="6">
        <f t="shared" si="1"/>
        <v>0</v>
      </c>
      <c r="N49" t="s">
        <v>875</v>
      </c>
      <c r="O49" s="13">
        <v>3400600</v>
      </c>
    </row>
    <row r="50" spans="1:15" hidden="1" x14ac:dyDescent="0.25">
      <c r="A50" s="24" t="s">
        <v>53</v>
      </c>
      <c r="B50" s="25">
        <v>311043.74</v>
      </c>
      <c r="C50" s="25">
        <v>307948</v>
      </c>
      <c r="D50" s="25">
        <v>0</v>
      </c>
      <c r="E50" s="25">
        <v>0</v>
      </c>
      <c r="F50" s="25">
        <f t="shared" si="0"/>
        <v>307948</v>
      </c>
      <c r="G50" s="25">
        <v>0</v>
      </c>
      <c r="H50" s="26"/>
      <c r="I50" s="26"/>
      <c r="J50" s="25">
        <f t="shared" si="2"/>
        <v>307948</v>
      </c>
      <c r="K50" s="25">
        <v>307948</v>
      </c>
      <c r="M50" s="6">
        <f t="shared" si="1"/>
        <v>0</v>
      </c>
      <c r="N50" t="s">
        <v>876</v>
      </c>
      <c r="O50" s="13">
        <v>3400698</v>
      </c>
    </row>
    <row r="51" spans="1:15" hidden="1" x14ac:dyDescent="0.25">
      <c r="A51" s="24" t="s">
        <v>54</v>
      </c>
      <c r="B51" s="25">
        <v>9100789.3199999984</v>
      </c>
      <c r="C51" s="25">
        <v>9591791</v>
      </c>
      <c r="D51" s="25">
        <v>0</v>
      </c>
      <c r="E51" s="25">
        <v>0</v>
      </c>
      <c r="F51" s="25">
        <f t="shared" si="0"/>
        <v>9591791</v>
      </c>
      <c r="G51" s="25">
        <v>0</v>
      </c>
      <c r="H51" s="26"/>
      <c r="I51" s="26"/>
      <c r="J51" s="25">
        <f t="shared" si="2"/>
        <v>9591791</v>
      </c>
      <c r="K51" s="25">
        <v>9591790.9931619354</v>
      </c>
      <c r="M51" s="6">
        <f t="shared" si="1"/>
        <v>0</v>
      </c>
      <c r="N51" t="s">
        <v>877</v>
      </c>
      <c r="O51" s="13">
        <v>3400700</v>
      </c>
    </row>
    <row r="52" spans="1:15" hidden="1" x14ac:dyDescent="0.25">
      <c r="A52" s="24" t="s">
        <v>55</v>
      </c>
      <c r="B52" s="25">
        <v>451719</v>
      </c>
      <c r="C52" s="25">
        <v>447202</v>
      </c>
      <c r="D52" s="25">
        <v>0</v>
      </c>
      <c r="E52" s="25">
        <v>0</v>
      </c>
      <c r="F52" s="25">
        <f t="shared" si="0"/>
        <v>447202</v>
      </c>
      <c r="G52" s="25">
        <v>0</v>
      </c>
      <c r="H52" s="26"/>
      <c r="I52" s="26"/>
      <c r="J52" s="25">
        <f t="shared" si="2"/>
        <v>447202</v>
      </c>
      <c r="K52" s="25">
        <v>447202</v>
      </c>
      <c r="M52" s="6">
        <f t="shared" si="1"/>
        <v>0</v>
      </c>
      <c r="N52" t="s">
        <v>878</v>
      </c>
      <c r="O52" s="13">
        <v>3400798</v>
      </c>
    </row>
    <row r="53" spans="1:15" hidden="1" x14ac:dyDescent="0.25">
      <c r="A53" s="24" t="s">
        <v>56</v>
      </c>
      <c r="B53" s="25">
        <v>7900465.6000000015</v>
      </c>
      <c r="C53" s="25">
        <v>8841265</v>
      </c>
      <c r="D53" s="25">
        <v>0</v>
      </c>
      <c r="E53" s="25">
        <v>0</v>
      </c>
      <c r="F53" s="25">
        <f t="shared" si="0"/>
        <v>8841265</v>
      </c>
      <c r="G53" s="25">
        <v>0</v>
      </c>
      <c r="H53" s="26"/>
      <c r="I53" s="26"/>
      <c r="J53" s="25">
        <f t="shared" si="2"/>
        <v>8841265</v>
      </c>
      <c r="K53" s="25">
        <v>8841265.450906001</v>
      </c>
      <c r="M53" s="6">
        <f t="shared" si="1"/>
        <v>0</v>
      </c>
      <c r="N53" t="s">
        <v>879</v>
      </c>
      <c r="O53" s="13">
        <v>3400800</v>
      </c>
    </row>
    <row r="54" spans="1:15" hidden="1" x14ac:dyDescent="0.25">
      <c r="A54" s="24" t="s">
        <v>57</v>
      </c>
      <c r="B54" s="25">
        <v>289547.21999999997</v>
      </c>
      <c r="C54" s="25">
        <v>0</v>
      </c>
      <c r="D54" s="25">
        <v>2119072</v>
      </c>
      <c r="E54" s="25">
        <v>0</v>
      </c>
      <c r="F54" s="25">
        <f t="shared" si="0"/>
        <v>2119072</v>
      </c>
      <c r="G54" s="25">
        <v>0</v>
      </c>
      <c r="H54" s="26"/>
      <c r="I54" s="26"/>
      <c r="J54" s="25">
        <f t="shared" si="2"/>
        <v>2119072</v>
      </c>
      <c r="K54" s="25">
        <v>2119072</v>
      </c>
      <c r="M54" s="6">
        <f t="shared" si="1"/>
        <v>0</v>
      </c>
      <c r="N54" t="s">
        <v>880</v>
      </c>
      <c r="O54" s="13">
        <v>3400802</v>
      </c>
    </row>
    <row r="55" spans="1:15" hidden="1" x14ac:dyDescent="0.25">
      <c r="A55" s="24" t="s">
        <v>58</v>
      </c>
      <c r="B55" s="25">
        <v>454190</v>
      </c>
      <c r="C55" s="25">
        <v>449648</v>
      </c>
      <c r="D55" s="25">
        <v>0</v>
      </c>
      <c r="E55" s="25">
        <v>0</v>
      </c>
      <c r="F55" s="25">
        <f t="shared" si="0"/>
        <v>449648</v>
      </c>
      <c r="G55" s="25">
        <v>0</v>
      </c>
      <c r="H55" s="26"/>
      <c r="I55" s="26"/>
      <c r="J55" s="25">
        <f t="shared" si="2"/>
        <v>449648</v>
      </c>
      <c r="K55" s="25">
        <v>449648</v>
      </c>
      <c r="M55" s="6">
        <f t="shared" si="1"/>
        <v>0</v>
      </c>
      <c r="N55" t="s">
        <v>881</v>
      </c>
      <c r="O55" s="13">
        <v>3400898</v>
      </c>
    </row>
    <row r="56" spans="1:15" hidden="1" x14ac:dyDescent="0.25">
      <c r="A56" s="24" t="s">
        <v>59</v>
      </c>
      <c r="B56" s="25">
        <v>8219262.6399999997</v>
      </c>
      <c r="C56" s="25">
        <v>8777329</v>
      </c>
      <c r="D56" s="25">
        <v>0</v>
      </c>
      <c r="E56" s="25">
        <v>0</v>
      </c>
      <c r="F56" s="25">
        <f t="shared" si="0"/>
        <v>8777329</v>
      </c>
      <c r="G56" s="25">
        <v>0</v>
      </c>
      <c r="H56" s="26"/>
      <c r="I56" s="26"/>
      <c r="J56" s="25">
        <f t="shared" si="2"/>
        <v>8777329</v>
      </c>
      <c r="K56" s="25">
        <v>8777329</v>
      </c>
      <c r="M56" s="6">
        <f t="shared" si="1"/>
        <v>0</v>
      </c>
      <c r="N56" t="s">
        <v>882</v>
      </c>
      <c r="O56" s="13">
        <v>3400900</v>
      </c>
    </row>
    <row r="57" spans="1:15" hidden="1" x14ac:dyDescent="0.25">
      <c r="A57" s="24" t="s">
        <v>60</v>
      </c>
      <c r="B57" s="25">
        <v>398810</v>
      </c>
      <c r="C57" s="25">
        <v>341511</v>
      </c>
      <c r="D57" s="25">
        <v>7789</v>
      </c>
      <c r="E57" s="25">
        <v>0</v>
      </c>
      <c r="F57" s="25">
        <f t="shared" si="0"/>
        <v>349300</v>
      </c>
      <c r="G57" s="25">
        <v>0</v>
      </c>
      <c r="H57" s="26"/>
      <c r="I57" s="26"/>
      <c r="J57" s="25">
        <f t="shared" si="2"/>
        <v>349300</v>
      </c>
      <c r="K57" s="25">
        <v>349300</v>
      </c>
      <c r="M57" s="6">
        <f t="shared" si="1"/>
        <v>0</v>
      </c>
      <c r="N57" t="s">
        <v>883</v>
      </c>
      <c r="O57" s="13">
        <v>3400998</v>
      </c>
    </row>
    <row r="58" spans="1:15" hidden="1" x14ac:dyDescent="0.25">
      <c r="A58" s="24" t="s">
        <v>61</v>
      </c>
      <c r="B58" s="25">
        <v>4034921.9699999997</v>
      </c>
      <c r="C58" s="25">
        <v>4218362</v>
      </c>
      <c r="D58" s="25">
        <v>0</v>
      </c>
      <c r="E58" s="25">
        <v>0</v>
      </c>
      <c r="F58" s="25">
        <f t="shared" si="0"/>
        <v>4218362</v>
      </c>
      <c r="G58" s="25">
        <v>0</v>
      </c>
      <c r="H58" s="26"/>
      <c r="I58" s="26"/>
      <c r="J58" s="25">
        <f t="shared" si="2"/>
        <v>4218362</v>
      </c>
      <c r="K58" s="25">
        <v>4218362</v>
      </c>
      <c r="M58" s="6">
        <f t="shared" si="1"/>
        <v>0</v>
      </c>
      <c r="N58" t="s">
        <v>884</v>
      </c>
      <c r="O58" s="13">
        <v>3401000</v>
      </c>
    </row>
    <row r="59" spans="1:15" hidden="1" x14ac:dyDescent="0.25">
      <c r="A59" s="24" t="s">
        <v>62</v>
      </c>
      <c r="B59" s="25">
        <v>294659</v>
      </c>
      <c r="C59" s="25">
        <v>291712</v>
      </c>
      <c r="D59" s="25">
        <v>0</v>
      </c>
      <c r="E59" s="25">
        <v>0</v>
      </c>
      <c r="F59" s="25">
        <f t="shared" si="0"/>
        <v>291712</v>
      </c>
      <c r="G59" s="25">
        <v>0</v>
      </c>
      <c r="H59" s="26"/>
      <c r="I59" s="26"/>
      <c r="J59" s="25">
        <f t="shared" si="2"/>
        <v>291712</v>
      </c>
      <c r="K59" s="25">
        <v>291712</v>
      </c>
      <c r="M59" s="6">
        <f t="shared" si="1"/>
        <v>0</v>
      </c>
      <c r="N59" t="s">
        <v>885</v>
      </c>
      <c r="O59" s="13">
        <v>3401098</v>
      </c>
    </row>
    <row r="60" spans="1:15" hidden="1" x14ac:dyDescent="0.25">
      <c r="A60" s="24" t="s">
        <v>63</v>
      </c>
      <c r="B60" s="25">
        <v>4013146.9899999998</v>
      </c>
      <c r="C60" s="25">
        <v>4184794</v>
      </c>
      <c r="D60" s="25">
        <v>0</v>
      </c>
      <c r="E60" s="25">
        <v>0</v>
      </c>
      <c r="F60" s="25">
        <f t="shared" si="0"/>
        <v>4184794</v>
      </c>
      <c r="G60" s="25">
        <v>0</v>
      </c>
      <c r="H60" s="26"/>
      <c r="I60" s="26"/>
      <c r="J60" s="25">
        <f t="shared" si="2"/>
        <v>4184794</v>
      </c>
      <c r="K60" s="25">
        <v>4184793.70462122</v>
      </c>
      <c r="M60" s="6">
        <f t="shared" si="1"/>
        <v>0</v>
      </c>
      <c r="N60" t="s">
        <v>886</v>
      </c>
      <c r="O60" s="13">
        <v>3401100</v>
      </c>
    </row>
    <row r="61" spans="1:15" hidden="1" x14ac:dyDescent="0.25">
      <c r="A61" s="24" t="s">
        <v>64</v>
      </c>
      <c r="B61" s="25">
        <v>227417</v>
      </c>
      <c r="C61" s="25">
        <v>224693</v>
      </c>
      <c r="D61" s="25">
        <v>0</v>
      </c>
      <c r="E61" s="25">
        <v>0</v>
      </c>
      <c r="F61" s="25">
        <f t="shared" si="0"/>
        <v>224693</v>
      </c>
      <c r="G61" s="25">
        <v>0</v>
      </c>
      <c r="H61" s="26"/>
      <c r="I61" s="26"/>
      <c r="J61" s="25">
        <f t="shared" si="2"/>
        <v>224693</v>
      </c>
      <c r="K61" s="25">
        <v>224693</v>
      </c>
      <c r="M61" s="6">
        <f t="shared" si="1"/>
        <v>0</v>
      </c>
      <c r="N61" t="s">
        <v>887</v>
      </c>
      <c r="O61" s="13">
        <v>3401198</v>
      </c>
    </row>
    <row r="62" spans="1:15" hidden="1" x14ac:dyDescent="0.25">
      <c r="A62" s="24" t="s">
        <v>65</v>
      </c>
      <c r="B62" s="25">
        <v>499562.10000000003</v>
      </c>
      <c r="C62" s="25">
        <v>495000</v>
      </c>
      <c r="D62" s="25">
        <v>0</v>
      </c>
      <c r="E62" s="25">
        <v>0</v>
      </c>
      <c r="F62" s="25">
        <f t="shared" si="0"/>
        <v>495000</v>
      </c>
      <c r="G62" s="25">
        <v>0</v>
      </c>
      <c r="H62" s="26"/>
      <c r="I62" s="26"/>
      <c r="J62" s="25">
        <f t="shared" si="2"/>
        <v>495000</v>
      </c>
      <c r="K62" s="25">
        <v>495000</v>
      </c>
      <c r="M62" s="6">
        <f t="shared" si="1"/>
        <v>0</v>
      </c>
      <c r="N62" t="s">
        <v>888</v>
      </c>
      <c r="O62" s="13">
        <v>3400203</v>
      </c>
    </row>
    <row r="63" spans="1:15" hidden="1" x14ac:dyDescent="0.25">
      <c r="A63" s="24" t="s">
        <v>66</v>
      </c>
      <c r="B63" s="25">
        <v>1900453.2</v>
      </c>
      <c r="C63" s="25">
        <v>1941693</v>
      </c>
      <c r="D63" s="25">
        <v>35000</v>
      </c>
      <c r="E63" s="25">
        <v>0</v>
      </c>
      <c r="F63" s="25">
        <f t="shared" si="0"/>
        <v>1976693</v>
      </c>
      <c r="G63" s="25">
        <v>0</v>
      </c>
      <c r="H63" s="26"/>
      <c r="I63" s="26"/>
      <c r="J63" s="25">
        <f t="shared" si="2"/>
        <v>1976693</v>
      </c>
      <c r="K63" s="25">
        <v>1976692.6037364102</v>
      </c>
      <c r="M63" s="6">
        <f t="shared" si="1"/>
        <v>0</v>
      </c>
      <c r="N63" t="s">
        <v>889</v>
      </c>
      <c r="O63" s="13">
        <v>3402100</v>
      </c>
    </row>
    <row r="64" spans="1:15" hidden="1" x14ac:dyDescent="0.25">
      <c r="A64" s="24" t="s">
        <v>67</v>
      </c>
      <c r="B64" s="25">
        <v>749970.74</v>
      </c>
      <c r="C64" s="25">
        <v>495000</v>
      </c>
      <c r="D64" s="25">
        <v>0</v>
      </c>
      <c r="E64" s="25">
        <v>0</v>
      </c>
      <c r="F64" s="25">
        <f t="shared" si="0"/>
        <v>495000</v>
      </c>
      <c r="G64" s="25">
        <v>0</v>
      </c>
      <c r="H64" s="26"/>
      <c r="I64" s="26"/>
      <c r="J64" s="25">
        <f t="shared" si="2"/>
        <v>495000</v>
      </c>
      <c r="K64" s="25">
        <v>495000</v>
      </c>
      <c r="M64" s="6">
        <f t="shared" si="1"/>
        <v>0</v>
      </c>
      <c r="N64" t="s">
        <v>890</v>
      </c>
      <c r="O64" s="13">
        <v>3402117</v>
      </c>
    </row>
    <row r="65" spans="1:15" hidden="1" x14ac:dyDescent="0.25">
      <c r="A65" s="24" t="s">
        <v>68</v>
      </c>
      <c r="B65" s="25">
        <v>2994982.41</v>
      </c>
      <c r="C65" s="25">
        <v>495000</v>
      </c>
      <c r="D65" s="25">
        <v>0</v>
      </c>
      <c r="E65" s="25">
        <v>0</v>
      </c>
      <c r="F65" s="25">
        <f t="shared" si="0"/>
        <v>495000</v>
      </c>
      <c r="G65" s="25">
        <v>0</v>
      </c>
      <c r="H65" s="26"/>
      <c r="I65" s="26"/>
      <c r="J65" s="25">
        <f t="shared" si="2"/>
        <v>495000</v>
      </c>
      <c r="K65" s="25">
        <v>494999.93959999998</v>
      </c>
      <c r="M65" s="6">
        <f t="shared" si="1"/>
        <v>0</v>
      </c>
      <c r="N65" t="s">
        <v>891</v>
      </c>
      <c r="O65" s="13">
        <v>3406653</v>
      </c>
    </row>
    <row r="66" spans="1:15" hidden="1" x14ac:dyDescent="0.25">
      <c r="A66" s="24" t="s">
        <v>69</v>
      </c>
      <c r="B66" s="25">
        <v>1784067.44</v>
      </c>
      <c r="C66" s="25">
        <v>1779118</v>
      </c>
      <c r="D66" s="25">
        <v>0</v>
      </c>
      <c r="E66" s="25">
        <v>0</v>
      </c>
      <c r="F66" s="25">
        <f t="shared" si="0"/>
        <v>1779118</v>
      </c>
      <c r="G66" s="25">
        <v>0</v>
      </c>
      <c r="H66" s="26"/>
      <c r="I66" s="26"/>
      <c r="J66" s="25">
        <f t="shared" si="2"/>
        <v>1779118</v>
      </c>
      <c r="K66" s="25">
        <v>1779118</v>
      </c>
      <c r="M66" s="6">
        <f t="shared" si="1"/>
        <v>0</v>
      </c>
      <c r="N66" t="s">
        <v>892</v>
      </c>
      <c r="O66" s="13">
        <v>3408908</v>
      </c>
    </row>
    <row r="67" spans="1:15" hidden="1" x14ac:dyDescent="0.25">
      <c r="A67" s="24" t="s">
        <v>70</v>
      </c>
      <c r="B67" s="25">
        <v>71570478.450000003</v>
      </c>
      <c r="C67" s="25">
        <v>70957484</v>
      </c>
      <c r="D67" s="25">
        <v>0</v>
      </c>
      <c r="E67" s="25">
        <v>0</v>
      </c>
      <c r="F67" s="25">
        <f t="shared" si="0"/>
        <v>70957484</v>
      </c>
      <c r="G67" s="25">
        <v>0</v>
      </c>
      <c r="H67" s="26"/>
      <c r="I67" s="26"/>
      <c r="J67" s="25">
        <f t="shared" si="2"/>
        <v>70957484</v>
      </c>
      <c r="K67" s="25">
        <v>70957483.5169833</v>
      </c>
      <c r="M67" s="6">
        <f t="shared" si="1"/>
        <v>0</v>
      </c>
      <c r="N67" t="s">
        <v>893</v>
      </c>
      <c r="O67" s="13">
        <v>89100102</v>
      </c>
    </row>
    <row r="68" spans="1:15" hidden="1" x14ac:dyDescent="0.25">
      <c r="A68" s="24" t="s">
        <v>71</v>
      </c>
      <c r="B68" s="25">
        <v>2525539.6200000006</v>
      </c>
      <c r="C68" s="25">
        <v>2981268</v>
      </c>
      <c r="D68" s="25">
        <v>0</v>
      </c>
      <c r="E68" s="25">
        <v>0</v>
      </c>
      <c r="F68" s="25">
        <f t="shared" si="0"/>
        <v>2981268</v>
      </c>
      <c r="G68" s="25">
        <v>0</v>
      </c>
      <c r="H68" s="26"/>
      <c r="I68" s="26"/>
      <c r="J68" s="25">
        <f t="shared" si="2"/>
        <v>2981268</v>
      </c>
      <c r="K68" s="25">
        <v>2773725.1067896402</v>
      </c>
      <c r="M68" s="6">
        <f t="shared" si="1"/>
        <v>0</v>
      </c>
      <c r="N68" t="s">
        <v>894</v>
      </c>
      <c r="O68" s="13">
        <v>89101000</v>
      </c>
    </row>
    <row r="69" spans="1:15" hidden="1" x14ac:dyDescent="0.25">
      <c r="A69" s="24" t="s">
        <v>72</v>
      </c>
      <c r="B69" s="25">
        <v>1081487</v>
      </c>
      <c r="C69" s="25">
        <v>1087493</v>
      </c>
      <c r="D69" s="25">
        <v>0</v>
      </c>
      <c r="E69" s="25">
        <v>0</v>
      </c>
      <c r="F69" s="25">
        <f t="shared" si="0"/>
        <v>1087493</v>
      </c>
      <c r="G69" s="25">
        <v>0</v>
      </c>
      <c r="H69" s="26"/>
      <c r="I69" s="26"/>
      <c r="J69" s="25">
        <f t="shared" si="2"/>
        <v>1087493</v>
      </c>
      <c r="K69" s="25">
        <v>1087493.01</v>
      </c>
      <c r="M69" s="6">
        <f t="shared" si="1"/>
        <v>0</v>
      </c>
      <c r="N69" t="s">
        <v>895</v>
      </c>
      <c r="O69" s="13">
        <v>89101010</v>
      </c>
    </row>
    <row r="70" spans="1:15" hidden="1" x14ac:dyDescent="0.25">
      <c r="A70" s="24" t="s">
        <v>73</v>
      </c>
      <c r="B70" s="25">
        <v>538598.6100000001</v>
      </c>
      <c r="C70" s="25">
        <v>542605</v>
      </c>
      <c r="D70" s="25">
        <v>0</v>
      </c>
      <c r="E70" s="25">
        <v>0</v>
      </c>
      <c r="F70" s="25">
        <f t="shared" si="0"/>
        <v>542605</v>
      </c>
      <c r="G70" s="25">
        <v>0</v>
      </c>
      <c r="H70" s="26"/>
      <c r="I70" s="26"/>
      <c r="J70" s="25">
        <f t="shared" si="2"/>
        <v>542605</v>
      </c>
      <c r="K70" s="25">
        <v>542605.28</v>
      </c>
      <c r="M70" s="6">
        <f t="shared" si="1"/>
        <v>0</v>
      </c>
      <c r="N70" t="s">
        <v>896</v>
      </c>
      <c r="O70" s="13">
        <v>89101020</v>
      </c>
    </row>
    <row r="71" spans="1:15" hidden="1" x14ac:dyDescent="0.25">
      <c r="A71" s="24" t="s">
        <v>74</v>
      </c>
      <c r="B71" s="25">
        <v>3557613.8699999992</v>
      </c>
      <c r="C71" s="25">
        <v>3570434</v>
      </c>
      <c r="D71" s="25">
        <v>0</v>
      </c>
      <c r="E71" s="25">
        <v>0</v>
      </c>
      <c r="F71" s="25">
        <f t="shared" si="0"/>
        <v>3570434</v>
      </c>
      <c r="G71" s="25">
        <v>0</v>
      </c>
      <c r="H71" s="26"/>
      <c r="I71" s="26"/>
      <c r="J71" s="25">
        <f t="shared" si="2"/>
        <v>3570434</v>
      </c>
      <c r="K71" s="25">
        <v>3570433.5460000001</v>
      </c>
      <c r="M71" s="6">
        <f t="shared" si="1"/>
        <v>0</v>
      </c>
      <c r="N71" t="s">
        <v>897</v>
      </c>
      <c r="O71" s="13">
        <v>89101030</v>
      </c>
    </row>
    <row r="72" spans="1:15" hidden="1" x14ac:dyDescent="0.25">
      <c r="A72" s="24" t="s">
        <v>75</v>
      </c>
      <c r="B72" s="25">
        <v>47037639.140000008</v>
      </c>
      <c r="C72" s="25">
        <v>45465337</v>
      </c>
      <c r="D72" s="25">
        <v>0</v>
      </c>
      <c r="E72" s="25">
        <v>0</v>
      </c>
      <c r="F72" s="25">
        <f t="shared" ref="F72:F135" si="3">SUM(C72:E72)</f>
        <v>45465337</v>
      </c>
      <c r="G72" s="25">
        <v>0</v>
      </c>
      <c r="H72" s="26"/>
      <c r="I72" s="26"/>
      <c r="J72" s="25">
        <f t="shared" si="2"/>
        <v>45465337</v>
      </c>
      <c r="K72" s="25">
        <v>45522643.74737373</v>
      </c>
      <c r="M72" s="6">
        <f t="shared" ref="M72:M135" si="4">H72-G72</f>
        <v>0</v>
      </c>
      <c r="N72" t="s">
        <v>898</v>
      </c>
      <c r="O72" s="13">
        <v>89100105</v>
      </c>
    </row>
    <row r="73" spans="1:15" hidden="1" x14ac:dyDescent="0.25">
      <c r="A73" s="24" t="s">
        <v>76</v>
      </c>
      <c r="B73" s="25">
        <v>67778406.390000001</v>
      </c>
      <c r="C73" s="25">
        <v>66708720</v>
      </c>
      <c r="D73" s="25">
        <v>0</v>
      </c>
      <c r="E73" s="25">
        <v>0</v>
      </c>
      <c r="F73" s="25">
        <f t="shared" si="3"/>
        <v>66708720</v>
      </c>
      <c r="G73" s="25">
        <v>0</v>
      </c>
      <c r="H73" s="26"/>
      <c r="I73" s="26"/>
      <c r="J73" s="25">
        <f t="shared" ref="J73:J136" si="5">F73+H73</f>
        <v>66708720</v>
      </c>
      <c r="K73" s="25">
        <v>66989525.265570521</v>
      </c>
      <c r="M73" s="6">
        <f t="shared" si="4"/>
        <v>0</v>
      </c>
      <c r="N73" t="s">
        <v>899</v>
      </c>
      <c r="O73" s="13">
        <v>89100107</v>
      </c>
    </row>
    <row r="74" spans="1:15" hidden="1" x14ac:dyDescent="0.25">
      <c r="A74" s="24" t="s">
        <v>77</v>
      </c>
      <c r="B74" s="25">
        <v>2997.75</v>
      </c>
      <c r="C74" s="25">
        <v>75000</v>
      </c>
      <c r="D74" s="25">
        <v>0</v>
      </c>
      <c r="E74" s="25">
        <v>0</v>
      </c>
      <c r="F74" s="25">
        <f t="shared" si="3"/>
        <v>75000</v>
      </c>
      <c r="G74" s="25">
        <v>0</v>
      </c>
      <c r="H74" s="26"/>
      <c r="I74" s="26"/>
      <c r="J74" s="25">
        <f t="shared" si="5"/>
        <v>75000</v>
      </c>
      <c r="K74" s="25">
        <v>75000</v>
      </c>
      <c r="M74" s="6">
        <f t="shared" si="4"/>
        <v>0</v>
      </c>
      <c r="N74" t="s">
        <v>900</v>
      </c>
      <c r="O74" s="13">
        <v>89101100</v>
      </c>
    </row>
    <row r="75" spans="1:15" hidden="1" x14ac:dyDescent="0.25">
      <c r="A75" s="24" t="s">
        <v>78</v>
      </c>
      <c r="B75" s="25">
        <v>896387</v>
      </c>
      <c r="C75" s="25">
        <v>887144</v>
      </c>
      <c r="D75" s="25">
        <v>0</v>
      </c>
      <c r="E75" s="25">
        <v>0</v>
      </c>
      <c r="F75" s="25">
        <f t="shared" si="3"/>
        <v>887144</v>
      </c>
      <c r="G75" s="25">
        <v>0</v>
      </c>
      <c r="H75" s="26"/>
      <c r="I75" s="26"/>
      <c r="J75" s="25">
        <f t="shared" si="5"/>
        <v>887144</v>
      </c>
      <c r="K75" s="25">
        <v>887143.76399999997</v>
      </c>
      <c r="M75" s="6">
        <f t="shared" si="4"/>
        <v>0</v>
      </c>
      <c r="N75" t="s">
        <v>901</v>
      </c>
      <c r="O75" s="13">
        <v>89101101</v>
      </c>
    </row>
    <row r="76" spans="1:15" hidden="1" x14ac:dyDescent="0.25">
      <c r="A76" s="24" t="s">
        <v>79</v>
      </c>
      <c r="B76" s="25">
        <v>15402524.9</v>
      </c>
      <c r="C76" s="25">
        <v>15112242</v>
      </c>
      <c r="D76" s="25">
        <v>0</v>
      </c>
      <c r="E76" s="25">
        <v>0</v>
      </c>
      <c r="F76" s="25">
        <f t="shared" si="3"/>
        <v>15112242</v>
      </c>
      <c r="G76" s="25">
        <v>0</v>
      </c>
      <c r="H76" s="26"/>
      <c r="I76" s="26"/>
      <c r="J76" s="25">
        <f t="shared" si="5"/>
        <v>15112242</v>
      </c>
      <c r="K76" s="25">
        <v>15685702.704915117</v>
      </c>
      <c r="M76" s="6">
        <f t="shared" si="4"/>
        <v>0</v>
      </c>
      <c r="N76" t="s">
        <v>902</v>
      </c>
      <c r="O76" s="13">
        <v>89100108</v>
      </c>
    </row>
    <row r="77" spans="1:15" hidden="1" x14ac:dyDescent="0.25">
      <c r="A77" s="24" t="s">
        <v>80</v>
      </c>
      <c r="B77" s="25">
        <v>14049675.279999999</v>
      </c>
      <c r="C77" s="25">
        <v>13704424</v>
      </c>
      <c r="D77" s="25">
        <v>0</v>
      </c>
      <c r="E77" s="25">
        <v>0</v>
      </c>
      <c r="F77" s="25">
        <f t="shared" si="3"/>
        <v>13704424</v>
      </c>
      <c r="G77" s="25">
        <v>0</v>
      </c>
      <c r="H77" s="26"/>
      <c r="I77" s="26"/>
      <c r="J77" s="25">
        <f t="shared" si="5"/>
        <v>13704424</v>
      </c>
      <c r="K77" s="25">
        <v>13894273.893667812</v>
      </c>
      <c r="M77" s="6">
        <f t="shared" si="4"/>
        <v>0</v>
      </c>
      <c r="N77" t="s">
        <v>903</v>
      </c>
      <c r="O77" s="13">
        <v>89100110</v>
      </c>
    </row>
    <row r="78" spans="1:15" hidden="1" x14ac:dyDescent="0.25">
      <c r="A78" s="24" t="s">
        <v>81</v>
      </c>
      <c r="B78" s="25">
        <v>167323.05999999997</v>
      </c>
      <c r="C78" s="25">
        <v>167352</v>
      </c>
      <c r="D78" s="25">
        <v>0</v>
      </c>
      <c r="E78" s="25">
        <v>0</v>
      </c>
      <c r="F78" s="25">
        <f t="shared" si="3"/>
        <v>167352</v>
      </c>
      <c r="G78" s="25">
        <v>0</v>
      </c>
      <c r="H78" s="26"/>
      <c r="I78" s="26"/>
      <c r="J78" s="25">
        <f t="shared" si="5"/>
        <v>167352</v>
      </c>
      <c r="K78" s="25">
        <v>167352</v>
      </c>
      <c r="M78" s="6">
        <f t="shared" si="4"/>
        <v>0</v>
      </c>
      <c r="N78" t="s">
        <v>904</v>
      </c>
      <c r="O78" s="13">
        <v>89101112</v>
      </c>
    </row>
    <row r="79" spans="1:15" hidden="1" x14ac:dyDescent="0.25">
      <c r="A79" s="24" t="s">
        <v>82</v>
      </c>
      <c r="B79" s="25">
        <v>70562414.319999993</v>
      </c>
      <c r="C79" s="25">
        <v>53257829</v>
      </c>
      <c r="D79" s="25">
        <v>0</v>
      </c>
      <c r="E79" s="25">
        <v>0</v>
      </c>
      <c r="F79" s="25">
        <f t="shared" si="3"/>
        <v>53257829</v>
      </c>
      <c r="G79" s="25">
        <v>0</v>
      </c>
      <c r="H79" s="26"/>
      <c r="I79" s="26"/>
      <c r="J79" s="25">
        <f t="shared" si="5"/>
        <v>53257829</v>
      </c>
      <c r="K79" s="25">
        <v>64101663.296243995</v>
      </c>
      <c r="M79" s="6">
        <f t="shared" si="4"/>
        <v>0</v>
      </c>
      <c r="N79" t="s">
        <v>905</v>
      </c>
      <c r="O79" s="13">
        <v>89100619</v>
      </c>
    </row>
    <row r="80" spans="1:15" hidden="1" x14ac:dyDescent="0.25">
      <c r="A80" s="24" t="s">
        <v>83</v>
      </c>
      <c r="B80" s="25">
        <v>17666682.729999997</v>
      </c>
      <c r="C80" s="25">
        <v>17561543</v>
      </c>
      <c r="D80" s="25">
        <v>0</v>
      </c>
      <c r="E80" s="25">
        <v>0</v>
      </c>
      <c r="F80" s="25">
        <f t="shared" si="3"/>
        <v>17561543</v>
      </c>
      <c r="G80" s="25">
        <v>0</v>
      </c>
      <c r="H80" s="26"/>
      <c r="I80" s="26"/>
      <c r="J80" s="25">
        <f t="shared" si="5"/>
        <v>17561543</v>
      </c>
      <c r="K80" s="25">
        <v>17561543.16698188</v>
      </c>
      <c r="M80" s="6">
        <f t="shared" si="4"/>
        <v>0</v>
      </c>
      <c r="N80" t="s">
        <v>906</v>
      </c>
      <c r="O80" s="13">
        <v>89100145</v>
      </c>
    </row>
    <row r="81" spans="1:15" hidden="1" x14ac:dyDescent="0.25">
      <c r="A81" s="24" t="s">
        <v>84</v>
      </c>
      <c r="B81" s="25">
        <v>295353.38</v>
      </c>
      <c r="C81" s="25">
        <v>400000</v>
      </c>
      <c r="D81" s="25">
        <v>0</v>
      </c>
      <c r="E81" s="25">
        <v>0</v>
      </c>
      <c r="F81" s="25">
        <f t="shared" si="3"/>
        <v>400000</v>
      </c>
      <c r="G81" s="25">
        <v>0</v>
      </c>
      <c r="H81" s="26"/>
      <c r="I81" s="26"/>
      <c r="J81" s="25">
        <f t="shared" si="5"/>
        <v>400000</v>
      </c>
      <c r="K81" s="25">
        <v>400000</v>
      </c>
      <c r="M81" s="6">
        <f t="shared" si="4"/>
        <v>0</v>
      </c>
      <c r="N81" t="s">
        <v>907</v>
      </c>
      <c r="O81" s="13">
        <v>89100445</v>
      </c>
    </row>
    <row r="82" spans="1:15" hidden="1" x14ac:dyDescent="0.25">
      <c r="A82" s="24" t="s">
        <v>85</v>
      </c>
      <c r="B82" s="25">
        <v>254363.07000000004</v>
      </c>
      <c r="C82" s="25">
        <v>325000</v>
      </c>
      <c r="D82" s="25">
        <v>0</v>
      </c>
      <c r="E82" s="25">
        <v>0</v>
      </c>
      <c r="F82" s="25">
        <f t="shared" si="3"/>
        <v>325000</v>
      </c>
      <c r="G82" s="25">
        <v>0</v>
      </c>
      <c r="H82" s="26"/>
      <c r="I82" s="26"/>
      <c r="J82" s="25">
        <f t="shared" si="5"/>
        <v>325000</v>
      </c>
      <c r="K82" s="25">
        <v>325000.10719999997</v>
      </c>
      <c r="M82" s="6">
        <f t="shared" si="4"/>
        <v>0</v>
      </c>
      <c r="N82" t="s">
        <v>908</v>
      </c>
      <c r="O82" s="13">
        <v>89100446</v>
      </c>
    </row>
    <row r="83" spans="1:15" hidden="1" x14ac:dyDescent="0.25">
      <c r="A83" s="24" t="s">
        <v>86</v>
      </c>
      <c r="B83" s="25">
        <v>366868.17999999993</v>
      </c>
      <c r="C83" s="25">
        <v>375992</v>
      </c>
      <c r="D83" s="25">
        <v>0</v>
      </c>
      <c r="E83" s="25">
        <v>0</v>
      </c>
      <c r="F83" s="25">
        <f t="shared" si="3"/>
        <v>375992</v>
      </c>
      <c r="G83" s="25">
        <v>0</v>
      </c>
      <c r="H83" s="26"/>
      <c r="I83" s="26"/>
      <c r="J83" s="25">
        <f t="shared" si="5"/>
        <v>375992</v>
      </c>
      <c r="K83" s="25">
        <v>375992</v>
      </c>
      <c r="M83" s="6">
        <f t="shared" si="4"/>
        <v>0</v>
      </c>
      <c r="N83" t="s">
        <v>909</v>
      </c>
      <c r="O83" s="13">
        <v>89107110</v>
      </c>
    </row>
    <row r="84" spans="1:15" hidden="1" x14ac:dyDescent="0.25">
      <c r="A84" s="24" t="s">
        <v>87</v>
      </c>
      <c r="B84" s="25">
        <v>28301821.630000006</v>
      </c>
      <c r="C84" s="25">
        <v>27780507</v>
      </c>
      <c r="D84" s="25">
        <v>0</v>
      </c>
      <c r="E84" s="25">
        <v>0</v>
      </c>
      <c r="F84" s="25">
        <f t="shared" si="3"/>
        <v>27780507</v>
      </c>
      <c r="G84" s="25">
        <v>0</v>
      </c>
      <c r="H84" s="26"/>
      <c r="I84" s="26"/>
      <c r="J84" s="25">
        <f t="shared" si="5"/>
        <v>27780507</v>
      </c>
      <c r="K84" s="25">
        <v>28162104.340619944</v>
      </c>
      <c r="M84" s="6">
        <f t="shared" si="4"/>
        <v>0</v>
      </c>
      <c r="N84" t="s">
        <v>910</v>
      </c>
      <c r="O84" s="13">
        <v>89108200</v>
      </c>
    </row>
    <row r="85" spans="1:15" hidden="1" x14ac:dyDescent="0.25">
      <c r="A85" s="24" t="s">
        <v>88</v>
      </c>
      <c r="B85" s="25">
        <v>48723077.75</v>
      </c>
      <c r="C85" s="25">
        <v>43314526</v>
      </c>
      <c r="D85" s="25">
        <v>0</v>
      </c>
      <c r="E85" s="25">
        <v>0</v>
      </c>
      <c r="F85" s="25">
        <f t="shared" si="3"/>
        <v>43314526</v>
      </c>
      <c r="G85" s="25">
        <v>0</v>
      </c>
      <c r="H85" s="26"/>
      <c r="I85" s="26"/>
      <c r="J85" s="25">
        <f t="shared" si="5"/>
        <v>43314526</v>
      </c>
      <c r="K85" s="25">
        <v>48950051.765000001</v>
      </c>
      <c r="M85" s="6">
        <f t="shared" si="4"/>
        <v>0</v>
      </c>
      <c r="N85" t="s">
        <v>911</v>
      </c>
      <c r="O85" s="13">
        <v>89108300</v>
      </c>
    </row>
    <row r="86" spans="1:15" hidden="1" x14ac:dyDescent="0.25">
      <c r="A86" s="24" t="s">
        <v>89</v>
      </c>
      <c r="B86" s="25">
        <v>3037095.14</v>
      </c>
      <c r="C86" s="25">
        <v>2886788</v>
      </c>
      <c r="D86" s="25">
        <v>0</v>
      </c>
      <c r="E86" s="25">
        <v>0</v>
      </c>
      <c r="F86" s="25">
        <f t="shared" si="3"/>
        <v>2886788</v>
      </c>
      <c r="G86" s="25">
        <v>0</v>
      </c>
      <c r="H86" s="26"/>
      <c r="I86" s="26"/>
      <c r="J86" s="25">
        <f t="shared" si="5"/>
        <v>2886788</v>
      </c>
      <c r="K86" s="25">
        <v>2956806.3434000001</v>
      </c>
      <c r="M86" s="6">
        <f t="shared" si="4"/>
        <v>0</v>
      </c>
      <c r="N86" t="s">
        <v>912</v>
      </c>
      <c r="O86" s="13">
        <v>89108400</v>
      </c>
    </row>
    <row r="87" spans="1:15" hidden="1" x14ac:dyDescent="0.25">
      <c r="A87" s="24" t="s">
        <v>90</v>
      </c>
      <c r="B87" s="25">
        <v>627958.93000000005</v>
      </c>
      <c r="C87" s="25">
        <v>765348</v>
      </c>
      <c r="D87" s="25">
        <v>0</v>
      </c>
      <c r="E87" s="25">
        <v>0</v>
      </c>
      <c r="F87" s="25">
        <f t="shared" si="3"/>
        <v>765348</v>
      </c>
      <c r="G87" s="25">
        <v>0</v>
      </c>
      <c r="H87" s="26"/>
      <c r="I87" s="26"/>
      <c r="J87" s="25">
        <f t="shared" si="5"/>
        <v>765348</v>
      </c>
      <c r="K87" s="25">
        <v>765348</v>
      </c>
      <c r="M87" s="6">
        <f t="shared" si="4"/>
        <v>0</v>
      </c>
      <c r="N87" t="s">
        <v>913</v>
      </c>
      <c r="O87" s="13">
        <v>89108500</v>
      </c>
    </row>
    <row r="88" spans="1:15" hidden="1" x14ac:dyDescent="0.25">
      <c r="A88" s="24" t="s">
        <v>91</v>
      </c>
      <c r="B88" s="25">
        <v>35269972.829999998</v>
      </c>
      <c r="C88" s="25">
        <v>30331946</v>
      </c>
      <c r="D88" s="25">
        <v>0</v>
      </c>
      <c r="E88" s="25">
        <v>0</v>
      </c>
      <c r="F88" s="25">
        <f t="shared" si="3"/>
        <v>30331946</v>
      </c>
      <c r="G88" s="25">
        <v>0</v>
      </c>
      <c r="H88" s="26"/>
      <c r="I88" s="26"/>
      <c r="J88" s="25">
        <f t="shared" si="5"/>
        <v>30331946</v>
      </c>
      <c r="K88" s="25">
        <v>33639546.164049998</v>
      </c>
      <c r="M88" s="6">
        <f t="shared" si="4"/>
        <v>0</v>
      </c>
      <c r="N88" t="s">
        <v>914</v>
      </c>
      <c r="O88" s="13">
        <v>89108600</v>
      </c>
    </row>
    <row r="89" spans="1:15" hidden="1" x14ac:dyDescent="0.25">
      <c r="A89" s="24" t="s">
        <v>92</v>
      </c>
      <c r="B89" s="25">
        <v>60873796.519999981</v>
      </c>
      <c r="C89" s="25">
        <v>53510618</v>
      </c>
      <c r="D89" s="25">
        <v>0</v>
      </c>
      <c r="E89" s="25">
        <v>0</v>
      </c>
      <c r="F89" s="25">
        <f t="shared" si="3"/>
        <v>53510618</v>
      </c>
      <c r="G89" s="25">
        <v>0</v>
      </c>
      <c r="H89" s="26"/>
      <c r="I89" s="26"/>
      <c r="J89" s="25">
        <f t="shared" si="5"/>
        <v>53510618</v>
      </c>
      <c r="K89" s="25">
        <v>59022679.273081616</v>
      </c>
      <c r="M89" s="6">
        <f t="shared" si="4"/>
        <v>0</v>
      </c>
      <c r="N89" t="s">
        <v>915</v>
      </c>
      <c r="O89" s="13">
        <v>89108700</v>
      </c>
    </row>
    <row r="90" spans="1:15" hidden="1" x14ac:dyDescent="0.25">
      <c r="A90" s="24" t="s">
        <v>93</v>
      </c>
      <c r="B90" s="25">
        <v>105264898.5</v>
      </c>
      <c r="C90" s="25">
        <v>103447423</v>
      </c>
      <c r="D90" s="25">
        <v>0</v>
      </c>
      <c r="E90" s="25">
        <v>0</v>
      </c>
      <c r="F90" s="25">
        <f t="shared" si="3"/>
        <v>103447423</v>
      </c>
      <c r="G90" s="25">
        <v>0</v>
      </c>
      <c r="H90" s="26"/>
      <c r="I90" s="26"/>
      <c r="J90" s="25">
        <f t="shared" si="5"/>
        <v>103447423</v>
      </c>
      <c r="K90" s="25">
        <v>104219975</v>
      </c>
      <c r="M90" s="6">
        <f t="shared" si="4"/>
        <v>0</v>
      </c>
      <c r="N90" t="s">
        <v>916</v>
      </c>
      <c r="O90" s="13">
        <v>89108800</v>
      </c>
    </row>
    <row r="91" spans="1:15" hidden="1" x14ac:dyDescent="0.25">
      <c r="A91" s="24" t="s">
        <v>94</v>
      </c>
      <c r="B91" s="25">
        <v>5463634.0300000003</v>
      </c>
      <c r="C91" s="25">
        <v>5251346</v>
      </c>
      <c r="D91" s="25">
        <v>1289414.6200000001</v>
      </c>
      <c r="E91" s="25">
        <v>0</v>
      </c>
      <c r="F91" s="25">
        <f t="shared" si="3"/>
        <v>6540760.6200000001</v>
      </c>
      <c r="G91" s="25">
        <v>0</v>
      </c>
      <c r="H91" s="26"/>
      <c r="I91" s="26"/>
      <c r="J91" s="25">
        <f t="shared" si="5"/>
        <v>6540760.6200000001</v>
      </c>
      <c r="K91" s="25">
        <v>6540760.5180000002</v>
      </c>
      <c r="M91" s="6">
        <f t="shared" si="4"/>
        <v>0</v>
      </c>
      <c r="N91" t="s">
        <v>917</v>
      </c>
      <c r="O91" s="13">
        <v>4111000</v>
      </c>
    </row>
    <row r="92" spans="1:15" hidden="1" x14ac:dyDescent="0.25">
      <c r="A92" s="24" t="s">
        <v>95</v>
      </c>
      <c r="B92" s="25">
        <v>6346352.7800000021</v>
      </c>
      <c r="C92" s="25">
        <v>6319269</v>
      </c>
      <c r="D92" s="25">
        <v>0</v>
      </c>
      <c r="E92" s="25">
        <v>0</v>
      </c>
      <c r="F92" s="25">
        <f t="shared" si="3"/>
        <v>6319269</v>
      </c>
      <c r="G92" s="25">
        <v>0</v>
      </c>
      <c r="H92" s="26"/>
      <c r="I92" s="26"/>
      <c r="J92" s="25">
        <f t="shared" si="5"/>
        <v>6319269</v>
      </c>
      <c r="K92" s="25">
        <v>6319268.7511999998</v>
      </c>
      <c r="M92" s="6">
        <f t="shared" si="4"/>
        <v>0</v>
      </c>
      <c r="N92" t="s">
        <v>918</v>
      </c>
      <c r="O92" s="13">
        <v>5110000</v>
      </c>
    </row>
    <row r="93" spans="1:15" hidden="1" x14ac:dyDescent="0.25">
      <c r="A93" s="24" t="s">
        <v>96</v>
      </c>
      <c r="B93" s="25">
        <v>3920.69</v>
      </c>
      <c r="C93" s="25">
        <v>15000</v>
      </c>
      <c r="D93" s="25">
        <v>0</v>
      </c>
      <c r="E93" s="25">
        <v>0</v>
      </c>
      <c r="F93" s="25">
        <f t="shared" si="3"/>
        <v>15000</v>
      </c>
      <c r="G93" s="25">
        <v>0</v>
      </c>
      <c r="H93" s="26"/>
      <c r="I93" s="26"/>
      <c r="J93" s="25">
        <f t="shared" si="5"/>
        <v>15000</v>
      </c>
      <c r="K93" s="25">
        <v>15000</v>
      </c>
      <c r="M93" s="6">
        <f t="shared" si="4"/>
        <v>0</v>
      </c>
      <c r="N93" t="s">
        <v>919</v>
      </c>
      <c r="O93" s="13">
        <v>5110001</v>
      </c>
    </row>
    <row r="94" spans="1:15" hidden="1" x14ac:dyDescent="0.25">
      <c r="A94" s="24" t="s">
        <v>97</v>
      </c>
      <c r="B94" s="25">
        <v>352368.14999999997</v>
      </c>
      <c r="C94" s="25">
        <v>349545</v>
      </c>
      <c r="D94" s="25">
        <v>0</v>
      </c>
      <c r="E94" s="25">
        <v>0</v>
      </c>
      <c r="F94" s="25">
        <f t="shared" si="3"/>
        <v>349545</v>
      </c>
      <c r="G94" s="25">
        <v>0</v>
      </c>
      <c r="H94" s="26"/>
      <c r="I94" s="26"/>
      <c r="J94" s="25">
        <f t="shared" si="5"/>
        <v>349545</v>
      </c>
      <c r="K94" s="25">
        <v>349545.2</v>
      </c>
      <c r="M94" s="6">
        <f t="shared" si="4"/>
        <v>0</v>
      </c>
      <c r="N94" t="s">
        <v>920</v>
      </c>
      <c r="O94" s="13">
        <v>5110002</v>
      </c>
    </row>
    <row r="95" spans="1:15" hidden="1" x14ac:dyDescent="0.25">
      <c r="A95" s="24" t="s">
        <v>98</v>
      </c>
      <c r="B95" s="25">
        <v>0</v>
      </c>
      <c r="C95" s="25">
        <v>16000</v>
      </c>
      <c r="D95" s="25">
        <v>0</v>
      </c>
      <c r="E95" s="25">
        <v>0</v>
      </c>
      <c r="F95" s="25">
        <f t="shared" si="3"/>
        <v>16000</v>
      </c>
      <c r="G95" s="25">
        <v>0</v>
      </c>
      <c r="H95" s="26"/>
      <c r="I95" s="26"/>
      <c r="J95" s="25">
        <f t="shared" si="5"/>
        <v>16000</v>
      </c>
      <c r="K95" s="25">
        <v>16000</v>
      </c>
      <c r="M95" s="6">
        <f t="shared" si="4"/>
        <v>0</v>
      </c>
      <c r="N95" t="s">
        <v>921</v>
      </c>
      <c r="O95" s="13">
        <v>5110003</v>
      </c>
    </row>
    <row r="96" spans="1:15" hidden="1" x14ac:dyDescent="0.25">
      <c r="A96" s="24" t="s">
        <v>99</v>
      </c>
      <c r="B96" s="25">
        <v>349728.88999999996</v>
      </c>
      <c r="C96" s="25">
        <v>565557</v>
      </c>
      <c r="D96" s="25">
        <v>0</v>
      </c>
      <c r="E96" s="25">
        <v>0</v>
      </c>
      <c r="F96" s="25">
        <f t="shared" si="3"/>
        <v>565557</v>
      </c>
      <c r="G96" s="25">
        <v>0</v>
      </c>
      <c r="H96" s="26"/>
      <c r="I96" s="26"/>
      <c r="J96" s="25">
        <f t="shared" si="5"/>
        <v>565557</v>
      </c>
      <c r="K96" s="25">
        <v>565556.63359999994</v>
      </c>
      <c r="M96" s="6">
        <f t="shared" si="4"/>
        <v>0</v>
      </c>
      <c r="N96" t="s">
        <v>922</v>
      </c>
      <c r="O96" s="13">
        <v>5110200</v>
      </c>
    </row>
    <row r="97" spans="1:15" hidden="1" x14ac:dyDescent="0.25">
      <c r="A97" s="24" t="s">
        <v>100</v>
      </c>
      <c r="B97" s="25">
        <v>35117.630000000005</v>
      </c>
      <c r="C97" s="25">
        <v>35304</v>
      </c>
      <c r="D97" s="25">
        <v>0</v>
      </c>
      <c r="E97" s="25">
        <v>0</v>
      </c>
      <c r="F97" s="25">
        <f t="shared" si="3"/>
        <v>35304</v>
      </c>
      <c r="G97" s="25">
        <v>0</v>
      </c>
      <c r="H97" s="26"/>
      <c r="I97" s="26"/>
      <c r="J97" s="25">
        <f t="shared" si="5"/>
        <v>35304</v>
      </c>
      <c r="K97" s="25">
        <v>35303.675000000003</v>
      </c>
      <c r="M97" s="6">
        <f t="shared" si="4"/>
        <v>0</v>
      </c>
      <c r="N97" t="s">
        <v>923</v>
      </c>
      <c r="O97" s="13">
        <v>5110230</v>
      </c>
    </row>
    <row r="98" spans="1:15" hidden="1" x14ac:dyDescent="0.25">
      <c r="A98" s="24" t="s">
        <v>101</v>
      </c>
      <c r="B98" s="25">
        <v>0</v>
      </c>
      <c r="C98" s="25">
        <v>100000</v>
      </c>
      <c r="D98" s="25">
        <v>0</v>
      </c>
      <c r="E98" s="25">
        <v>0</v>
      </c>
      <c r="F98" s="25">
        <f t="shared" si="3"/>
        <v>100000</v>
      </c>
      <c r="G98" s="25">
        <v>0</v>
      </c>
      <c r="H98" s="26"/>
      <c r="I98" s="26"/>
      <c r="J98" s="25">
        <f t="shared" si="5"/>
        <v>100000</v>
      </c>
      <c r="K98" s="25">
        <v>100000</v>
      </c>
      <c r="M98" s="6">
        <f t="shared" si="4"/>
        <v>0</v>
      </c>
      <c r="N98" t="s">
        <v>924</v>
      </c>
      <c r="O98" s="13">
        <v>5110235</v>
      </c>
    </row>
    <row r="99" spans="1:15" hidden="1" x14ac:dyDescent="0.25">
      <c r="A99" s="24" t="s">
        <v>102</v>
      </c>
      <c r="B99" s="25">
        <v>296327.33999999997</v>
      </c>
      <c r="C99" s="25">
        <v>294097</v>
      </c>
      <c r="D99" s="25">
        <v>0</v>
      </c>
      <c r="E99" s="25">
        <v>0</v>
      </c>
      <c r="F99" s="25">
        <f t="shared" si="3"/>
        <v>294097</v>
      </c>
      <c r="G99" s="25">
        <v>0</v>
      </c>
      <c r="H99" s="26"/>
      <c r="I99" s="26"/>
      <c r="J99" s="25">
        <f t="shared" si="5"/>
        <v>294097</v>
      </c>
      <c r="K99" s="25">
        <v>294096.85259999998</v>
      </c>
      <c r="M99" s="6">
        <f t="shared" si="4"/>
        <v>0</v>
      </c>
      <c r="N99" t="s">
        <v>925</v>
      </c>
      <c r="O99" s="13">
        <v>5110250</v>
      </c>
    </row>
    <row r="100" spans="1:15" hidden="1" x14ac:dyDescent="0.25">
      <c r="A100" s="24" t="s">
        <v>103</v>
      </c>
      <c r="B100" s="25">
        <v>231038.95</v>
      </c>
      <c r="C100" s="25">
        <v>230935</v>
      </c>
      <c r="D100" s="25">
        <v>0</v>
      </c>
      <c r="E100" s="25">
        <v>0</v>
      </c>
      <c r="F100" s="25">
        <f t="shared" si="3"/>
        <v>230935</v>
      </c>
      <c r="G100" s="25">
        <v>0</v>
      </c>
      <c r="H100" s="26"/>
      <c r="I100" s="26"/>
      <c r="J100" s="25">
        <f t="shared" si="5"/>
        <v>230935</v>
      </c>
      <c r="K100" s="25">
        <v>230934.66940000001</v>
      </c>
      <c r="M100" s="6">
        <f t="shared" si="4"/>
        <v>0</v>
      </c>
      <c r="N100" t="s">
        <v>926</v>
      </c>
      <c r="O100" s="13">
        <v>5110260</v>
      </c>
    </row>
    <row r="101" spans="1:15" hidden="1" x14ac:dyDescent="0.25">
      <c r="A101" s="24" t="s">
        <v>104</v>
      </c>
      <c r="B101" s="25">
        <v>385157.79000000004</v>
      </c>
      <c r="C101" s="25">
        <v>396000</v>
      </c>
      <c r="D101" s="25">
        <v>0</v>
      </c>
      <c r="E101" s="25">
        <v>0</v>
      </c>
      <c r="F101" s="25">
        <f t="shared" si="3"/>
        <v>396000</v>
      </c>
      <c r="G101" s="25">
        <v>0</v>
      </c>
      <c r="H101" s="26"/>
      <c r="I101" s="26"/>
      <c r="J101" s="25">
        <f t="shared" si="5"/>
        <v>396000</v>
      </c>
      <c r="K101" s="25">
        <v>395999.74239999999</v>
      </c>
      <c r="M101" s="6">
        <f t="shared" si="4"/>
        <v>0</v>
      </c>
      <c r="N101" t="s">
        <v>927</v>
      </c>
      <c r="O101" s="13">
        <v>5110270</v>
      </c>
    </row>
    <row r="102" spans="1:15" hidden="1" x14ac:dyDescent="0.25">
      <c r="A102" s="24" t="s">
        <v>105</v>
      </c>
      <c r="B102" s="25">
        <v>136327.27000000002</v>
      </c>
      <c r="C102" s="25">
        <v>135615</v>
      </c>
      <c r="D102" s="25">
        <v>0</v>
      </c>
      <c r="E102" s="25">
        <v>0</v>
      </c>
      <c r="F102" s="25">
        <f t="shared" si="3"/>
        <v>135615</v>
      </c>
      <c r="G102" s="25">
        <v>0</v>
      </c>
      <c r="H102" s="26"/>
      <c r="I102" s="26"/>
      <c r="J102" s="25">
        <f t="shared" si="5"/>
        <v>135615</v>
      </c>
      <c r="K102" s="25">
        <v>135615.30119999999</v>
      </c>
      <c r="M102" s="6">
        <f t="shared" si="4"/>
        <v>0</v>
      </c>
      <c r="N102" t="s">
        <v>928</v>
      </c>
      <c r="O102" s="13">
        <v>5110420</v>
      </c>
    </row>
    <row r="103" spans="1:15" hidden="1" x14ac:dyDescent="0.25">
      <c r="A103" s="24" t="s">
        <v>106</v>
      </c>
      <c r="B103" s="25">
        <v>503953.89999999997</v>
      </c>
      <c r="C103" s="25">
        <v>504187</v>
      </c>
      <c r="D103" s="25">
        <v>0</v>
      </c>
      <c r="E103" s="25">
        <v>0</v>
      </c>
      <c r="F103" s="25">
        <f t="shared" si="3"/>
        <v>504187</v>
      </c>
      <c r="G103" s="25">
        <v>0</v>
      </c>
      <c r="H103" s="26"/>
      <c r="I103" s="26"/>
      <c r="J103" s="25">
        <f t="shared" si="5"/>
        <v>504187</v>
      </c>
      <c r="K103" s="25">
        <v>504186.57492912776</v>
      </c>
      <c r="M103" s="6">
        <f t="shared" si="4"/>
        <v>0</v>
      </c>
      <c r="N103" t="s">
        <v>929</v>
      </c>
      <c r="O103" s="13">
        <v>5170000</v>
      </c>
    </row>
    <row r="104" spans="1:15" hidden="1" x14ac:dyDescent="0.25">
      <c r="A104" s="24" t="s">
        <v>107</v>
      </c>
      <c r="B104" s="25">
        <v>7592346.7000000002</v>
      </c>
      <c r="C104" s="25">
        <v>11700000</v>
      </c>
      <c r="D104" s="25">
        <v>558363.21000000008</v>
      </c>
      <c r="E104" s="25">
        <v>0</v>
      </c>
      <c r="F104" s="25">
        <f t="shared" si="3"/>
        <v>12258363.210000001</v>
      </c>
      <c r="G104" s="25">
        <v>0</v>
      </c>
      <c r="H104" s="26"/>
      <c r="I104" s="26"/>
      <c r="J104" s="25">
        <f t="shared" si="5"/>
        <v>12258363.210000001</v>
      </c>
      <c r="K104" s="25">
        <v>12258362.99142845</v>
      </c>
      <c r="M104" s="6">
        <f t="shared" si="4"/>
        <v>0</v>
      </c>
      <c r="N104" t="s">
        <v>930</v>
      </c>
      <c r="O104" s="13">
        <v>5210000</v>
      </c>
    </row>
    <row r="105" spans="1:15" hidden="1" x14ac:dyDescent="0.25">
      <c r="A105" s="24" t="s">
        <v>108</v>
      </c>
      <c r="B105" s="25">
        <v>4777802.9399999995</v>
      </c>
      <c r="C105" s="25">
        <v>5854898</v>
      </c>
      <c r="D105" s="25">
        <v>322197.06</v>
      </c>
      <c r="E105" s="25">
        <v>0</v>
      </c>
      <c r="F105" s="25">
        <f t="shared" si="3"/>
        <v>6177095.0599999996</v>
      </c>
      <c r="G105" s="25">
        <v>0</v>
      </c>
      <c r="H105" s="26"/>
      <c r="I105" s="26"/>
      <c r="J105" s="25">
        <f t="shared" si="5"/>
        <v>6177095.0599999996</v>
      </c>
      <c r="K105" s="25">
        <v>6177095</v>
      </c>
      <c r="M105" s="6">
        <f t="shared" si="4"/>
        <v>0</v>
      </c>
      <c r="N105" t="s">
        <v>931</v>
      </c>
      <c r="O105" s="13">
        <v>5210001</v>
      </c>
    </row>
    <row r="106" spans="1:15" hidden="1" x14ac:dyDescent="0.25">
      <c r="A106" s="24" t="s">
        <v>109</v>
      </c>
      <c r="B106" s="25">
        <v>0</v>
      </c>
      <c r="C106" s="25">
        <v>400000</v>
      </c>
      <c r="D106" s="25">
        <v>0</v>
      </c>
      <c r="E106" s="25">
        <v>0</v>
      </c>
      <c r="F106" s="25">
        <f t="shared" si="3"/>
        <v>400000</v>
      </c>
      <c r="G106" s="25">
        <v>0</v>
      </c>
      <c r="H106" s="26"/>
      <c r="I106" s="26"/>
      <c r="J106" s="25">
        <f t="shared" si="5"/>
        <v>400000</v>
      </c>
      <c r="K106" s="25">
        <v>400000</v>
      </c>
      <c r="M106" s="6">
        <f t="shared" si="4"/>
        <v>0</v>
      </c>
      <c r="N106" t="s">
        <v>932</v>
      </c>
      <c r="O106" s="13">
        <v>5210002</v>
      </c>
    </row>
    <row r="107" spans="1:15" hidden="1" x14ac:dyDescent="0.25">
      <c r="A107" s="24" t="s">
        <v>110</v>
      </c>
      <c r="B107" s="25">
        <v>0</v>
      </c>
      <c r="C107" s="25">
        <v>99000</v>
      </c>
      <c r="D107" s="25">
        <v>0</v>
      </c>
      <c r="E107" s="25">
        <v>0</v>
      </c>
      <c r="F107" s="25">
        <f t="shared" si="3"/>
        <v>99000</v>
      </c>
      <c r="G107" s="25">
        <v>0</v>
      </c>
      <c r="H107" s="26"/>
      <c r="I107" s="26"/>
      <c r="J107" s="25">
        <f t="shared" si="5"/>
        <v>99000</v>
      </c>
      <c r="K107" s="25">
        <v>99000</v>
      </c>
      <c r="M107" s="6">
        <f t="shared" si="4"/>
        <v>0</v>
      </c>
      <c r="N107" t="s">
        <v>933</v>
      </c>
      <c r="O107" s="13">
        <v>5210006</v>
      </c>
    </row>
    <row r="108" spans="1:15" hidden="1" x14ac:dyDescent="0.25">
      <c r="A108" s="24" t="s">
        <v>111</v>
      </c>
      <c r="B108" s="25">
        <v>322539.05</v>
      </c>
      <c r="C108" s="25">
        <v>1804604</v>
      </c>
      <c r="D108" s="25">
        <v>0</v>
      </c>
      <c r="E108" s="25">
        <v>0</v>
      </c>
      <c r="F108" s="25">
        <f t="shared" si="3"/>
        <v>1804604</v>
      </c>
      <c r="G108" s="25">
        <v>0</v>
      </c>
      <c r="H108" s="26"/>
      <c r="I108" s="26"/>
      <c r="J108" s="25">
        <f t="shared" si="5"/>
        <v>1804604</v>
      </c>
      <c r="K108" s="25">
        <v>1804604</v>
      </c>
      <c r="M108" s="6">
        <f t="shared" si="4"/>
        <v>0</v>
      </c>
      <c r="N108" t="s">
        <v>934</v>
      </c>
      <c r="O108" s="13">
        <v>5240000</v>
      </c>
    </row>
    <row r="109" spans="1:15" hidden="1" x14ac:dyDescent="0.25">
      <c r="A109" s="24" t="s">
        <v>112</v>
      </c>
      <c r="B109" s="25">
        <v>1121295.69</v>
      </c>
      <c r="C109" s="25">
        <v>932724</v>
      </c>
      <c r="D109" s="25">
        <v>0</v>
      </c>
      <c r="E109" s="25">
        <v>0</v>
      </c>
      <c r="F109" s="25">
        <f t="shared" si="3"/>
        <v>932724</v>
      </c>
      <c r="G109" s="25">
        <v>0</v>
      </c>
      <c r="H109" s="26"/>
      <c r="I109" s="26"/>
      <c r="J109" s="25">
        <f t="shared" si="5"/>
        <v>932724</v>
      </c>
      <c r="K109" s="25">
        <v>932724.40899999999</v>
      </c>
      <c r="M109" s="6">
        <f t="shared" si="4"/>
        <v>0</v>
      </c>
      <c r="N109" t="s">
        <v>935</v>
      </c>
      <c r="O109" s="13">
        <v>5260100</v>
      </c>
    </row>
    <row r="110" spans="1:15" hidden="1" x14ac:dyDescent="0.25">
      <c r="A110" s="24" t="s">
        <v>113</v>
      </c>
      <c r="B110" s="25">
        <v>2230.75</v>
      </c>
      <c r="C110" s="25">
        <v>10281</v>
      </c>
      <c r="D110" s="25">
        <v>0</v>
      </c>
      <c r="E110" s="25">
        <v>0</v>
      </c>
      <c r="F110" s="25">
        <f t="shared" si="3"/>
        <v>10281</v>
      </c>
      <c r="G110" s="25">
        <v>0</v>
      </c>
      <c r="H110" s="26"/>
      <c r="I110" s="26"/>
      <c r="J110" s="25">
        <f t="shared" si="5"/>
        <v>10281</v>
      </c>
      <c r="K110" s="25">
        <v>10281.022199999999</v>
      </c>
      <c r="M110" s="6">
        <f t="shared" si="4"/>
        <v>0</v>
      </c>
      <c r="N110" t="s">
        <v>936</v>
      </c>
      <c r="O110" s="13">
        <v>5270100</v>
      </c>
    </row>
    <row r="111" spans="1:15" hidden="1" x14ac:dyDescent="0.25">
      <c r="A111" s="24" t="s">
        <v>114</v>
      </c>
      <c r="B111" s="25">
        <v>34339.589999999997</v>
      </c>
      <c r="C111" s="25">
        <v>36036</v>
      </c>
      <c r="D111" s="25">
        <v>0</v>
      </c>
      <c r="E111" s="25">
        <v>0</v>
      </c>
      <c r="F111" s="25">
        <f t="shared" si="3"/>
        <v>36036</v>
      </c>
      <c r="G111" s="25">
        <v>0</v>
      </c>
      <c r="H111" s="26"/>
      <c r="I111" s="26"/>
      <c r="J111" s="25">
        <f t="shared" si="5"/>
        <v>36036</v>
      </c>
      <c r="K111" s="25">
        <v>36035.776599999997</v>
      </c>
      <c r="M111" s="6">
        <f t="shared" si="4"/>
        <v>0</v>
      </c>
      <c r="N111" t="s">
        <v>937</v>
      </c>
      <c r="O111" s="13">
        <v>5280100</v>
      </c>
    </row>
    <row r="112" spans="1:15" hidden="1" x14ac:dyDescent="0.25">
      <c r="A112" s="24" t="s">
        <v>115</v>
      </c>
      <c r="B112" s="25">
        <v>1231052.5900000001</v>
      </c>
      <c r="C112" s="25">
        <v>1224208</v>
      </c>
      <c r="D112" s="25">
        <v>0</v>
      </c>
      <c r="E112" s="25">
        <v>0</v>
      </c>
      <c r="F112" s="25">
        <f t="shared" si="3"/>
        <v>1224208</v>
      </c>
      <c r="G112" s="25">
        <v>0</v>
      </c>
      <c r="H112" s="26"/>
      <c r="I112" s="26"/>
      <c r="J112" s="25">
        <f t="shared" si="5"/>
        <v>1224208</v>
      </c>
      <c r="K112" s="25">
        <v>1224207.8522309409</v>
      </c>
      <c r="M112" s="6">
        <f t="shared" si="4"/>
        <v>0</v>
      </c>
      <c r="N112" t="s">
        <v>938</v>
      </c>
      <c r="O112" s="13">
        <v>5400900</v>
      </c>
    </row>
    <row r="113" spans="1:15" hidden="1" x14ac:dyDescent="0.25">
      <c r="A113" s="24" t="s">
        <v>116</v>
      </c>
      <c r="B113" s="25">
        <v>2795871</v>
      </c>
      <c r="C113" s="25">
        <v>2782008</v>
      </c>
      <c r="D113" s="25">
        <v>0</v>
      </c>
      <c r="E113" s="25">
        <v>0</v>
      </c>
      <c r="F113" s="25">
        <f t="shared" si="3"/>
        <v>2782008</v>
      </c>
      <c r="G113" s="25">
        <v>0</v>
      </c>
      <c r="H113" s="26"/>
      <c r="I113" s="26"/>
      <c r="J113" s="25">
        <f t="shared" si="5"/>
        <v>2782008</v>
      </c>
      <c r="K113" s="25">
        <v>2782007.9</v>
      </c>
      <c r="M113" s="6">
        <f t="shared" si="4"/>
        <v>0</v>
      </c>
      <c r="N113" t="s">
        <v>939</v>
      </c>
      <c r="O113" s="13">
        <v>5401000</v>
      </c>
    </row>
    <row r="114" spans="1:15" hidden="1" x14ac:dyDescent="0.25">
      <c r="A114" s="24" t="s">
        <v>117</v>
      </c>
      <c r="B114" s="25">
        <v>620595.92999999993</v>
      </c>
      <c r="C114" s="25">
        <v>616755</v>
      </c>
      <c r="D114" s="25">
        <v>0</v>
      </c>
      <c r="E114" s="25">
        <v>0</v>
      </c>
      <c r="F114" s="25">
        <f t="shared" si="3"/>
        <v>616755</v>
      </c>
      <c r="G114" s="25">
        <v>0</v>
      </c>
      <c r="H114" s="26"/>
      <c r="I114" s="26"/>
      <c r="J114" s="25">
        <f t="shared" si="5"/>
        <v>616755</v>
      </c>
      <c r="K114" s="25">
        <v>616754.8405996667</v>
      </c>
      <c r="M114" s="6">
        <f t="shared" si="4"/>
        <v>0</v>
      </c>
      <c r="N114" t="s">
        <v>940</v>
      </c>
      <c r="O114" s="13">
        <v>5401100</v>
      </c>
    </row>
    <row r="115" spans="1:15" hidden="1" x14ac:dyDescent="0.25">
      <c r="A115" s="24" t="s">
        <v>118</v>
      </c>
      <c r="B115" s="25">
        <v>1746243.7999999998</v>
      </c>
      <c r="C115" s="25">
        <v>1735072</v>
      </c>
      <c r="D115" s="25">
        <v>0</v>
      </c>
      <c r="E115" s="25">
        <v>0</v>
      </c>
      <c r="F115" s="25">
        <f t="shared" si="3"/>
        <v>1735072</v>
      </c>
      <c r="G115" s="25">
        <v>0</v>
      </c>
      <c r="H115" s="26"/>
      <c r="I115" s="26"/>
      <c r="J115" s="25">
        <f t="shared" si="5"/>
        <v>1735072</v>
      </c>
      <c r="K115" s="25">
        <v>1735072</v>
      </c>
      <c r="M115" s="6">
        <f t="shared" si="4"/>
        <v>0</v>
      </c>
      <c r="N115" t="s">
        <v>941</v>
      </c>
      <c r="O115" s="13">
        <v>5401200</v>
      </c>
    </row>
    <row r="116" spans="1:15" hidden="1" x14ac:dyDescent="0.25">
      <c r="A116" s="24" t="s">
        <v>119</v>
      </c>
      <c r="B116" s="25">
        <v>544476.8600000001</v>
      </c>
      <c r="C116" s="25">
        <v>543644</v>
      </c>
      <c r="D116" s="25">
        <v>0</v>
      </c>
      <c r="E116" s="25">
        <v>0</v>
      </c>
      <c r="F116" s="25">
        <f t="shared" si="3"/>
        <v>543644</v>
      </c>
      <c r="G116" s="25">
        <v>0</v>
      </c>
      <c r="H116" s="26"/>
      <c r="I116" s="26"/>
      <c r="J116" s="25">
        <f t="shared" si="5"/>
        <v>543644</v>
      </c>
      <c r="K116" s="25">
        <v>543644.17110636411</v>
      </c>
      <c r="M116" s="6">
        <f t="shared" si="4"/>
        <v>0</v>
      </c>
      <c r="N116" t="s">
        <v>942</v>
      </c>
      <c r="O116" s="13">
        <v>5401300</v>
      </c>
    </row>
    <row r="117" spans="1:15" hidden="1" x14ac:dyDescent="0.25">
      <c r="A117" s="24" t="s">
        <v>120</v>
      </c>
      <c r="B117" s="25">
        <v>1132768.3900000001</v>
      </c>
      <c r="C117" s="25">
        <v>1141624</v>
      </c>
      <c r="D117" s="25">
        <v>0</v>
      </c>
      <c r="E117" s="25">
        <v>0</v>
      </c>
      <c r="F117" s="25">
        <f t="shared" si="3"/>
        <v>1141624</v>
      </c>
      <c r="G117" s="25">
        <v>0</v>
      </c>
      <c r="H117" s="26"/>
      <c r="I117" s="26"/>
      <c r="J117" s="25">
        <f t="shared" si="5"/>
        <v>1141624</v>
      </c>
      <c r="K117" s="25">
        <v>1141623.6000000001</v>
      </c>
      <c r="M117" s="6">
        <f t="shared" si="4"/>
        <v>0</v>
      </c>
      <c r="N117" t="s">
        <v>943</v>
      </c>
      <c r="O117" s="13">
        <v>5401400</v>
      </c>
    </row>
    <row r="118" spans="1:15" hidden="1" x14ac:dyDescent="0.25">
      <c r="A118" s="24" t="s">
        <v>121</v>
      </c>
      <c r="B118" s="25">
        <v>3163107.13</v>
      </c>
      <c r="C118" s="25">
        <v>3145081</v>
      </c>
      <c r="D118" s="25">
        <v>0</v>
      </c>
      <c r="E118" s="25">
        <v>0</v>
      </c>
      <c r="F118" s="25">
        <f t="shared" si="3"/>
        <v>3145081</v>
      </c>
      <c r="G118" s="25">
        <v>0</v>
      </c>
      <c r="H118" s="26"/>
      <c r="I118" s="26"/>
      <c r="J118" s="25">
        <f t="shared" si="5"/>
        <v>3145081</v>
      </c>
      <c r="K118" s="25">
        <v>3145080.6292744488</v>
      </c>
      <c r="M118" s="6">
        <f t="shared" si="4"/>
        <v>0</v>
      </c>
      <c r="N118" t="s">
        <v>944</v>
      </c>
      <c r="O118" s="13">
        <v>5401500</v>
      </c>
    </row>
    <row r="119" spans="1:15" hidden="1" x14ac:dyDescent="0.25">
      <c r="A119" s="24" t="s">
        <v>122</v>
      </c>
      <c r="B119" s="25">
        <v>262206.36</v>
      </c>
      <c r="C119" s="25">
        <v>264463</v>
      </c>
      <c r="D119" s="25">
        <v>0</v>
      </c>
      <c r="E119" s="25">
        <v>0</v>
      </c>
      <c r="F119" s="25">
        <f t="shared" si="3"/>
        <v>264463</v>
      </c>
      <c r="G119" s="25">
        <v>0</v>
      </c>
      <c r="H119" s="26"/>
      <c r="I119" s="26"/>
      <c r="J119" s="25">
        <f t="shared" si="5"/>
        <v>264463</v>
      </c>
      <c r="K119" s="25">
        <v>264463.39250866405</v>
      </c>
      <c r="M119" s="6">
        <f t="shared" si="4"/>
        <v>0</v>
      </c>
      <c r="N119" t="s">
        <v>945</v>
      </c>
      <c r="O119" s="13">
        <v>5401600</v>
      </c>
    </row>
    <row r="120" spans="1:15" hidden="1" x14ac:dyDescent="0.25">
      <c r="A120" s="24" t="s">
        <v>123</v>
      </c>
      <c r="B120" s="25">
        <v>449677.62</v>
      </c>
      <c r="C120" s="25">
        <v>451569</v>
      </c>
      <c r="D120" s="25">
        <v>0</v>
      </c>
      <c r="E120" s="25">
        <v>0</v>
      </c>
      <c r="F120" s="25">
        <f t="shared" si="3"/>
        <v>451569</v>
      </c>
      <c r="G120" s="25">
        <v>0</v>
      </c>
      <c r="H120" s="26"/>
      <c r="I120" s="26"/>
      <c r="J120" s="25">
        <f t="shared" si="5"/>
        <v>451569</v>
      </c>
      <c r="K120" s="25">
        <v>451569.27220000001</v>
      </c>
      <c r="M120" s="6">
        <f t="shared" si="4"/>
        <v>0</v>
      </c>
      <c r="N120" t="s">
        <v>946</v>
      </c>
      <c r="O120" s="13">
        <v>5401700</v>
      </c>
    </row>
    <row r="121" spans="1:15" hidden="1" x14ac:dyDescent="0.25">
      <c r="A121" s="24" t="s">
        <v>124</v>
      </c>
      <c r="B121" s="25">
        <v>219412.81</v>
      </c>
      <c r="C121" s="25">
        <v>225123</v>
      </c>
      <c r="D121" s="25">
        <v>0</v>
      </c>
      <c r="E121" s="25">
        <v>0</v>
      </c>
      <c r="F121" s="25">
        <f t="shared" si="3"/>
        <v>225123</v>
      </c>
      <c r="G121" s="25">
        <v>0</v>
      </c>
      <c r="H121" s="26"/>
      <c r="I121" s="26"/>
      <c r="J121" s="25">
        <f t="shared" si="5"/>
        <v>225123</v>
      </c>
      <c r="K121" s="25">
        <v>225123.1</v>
      </c>
      <c r="M121" s="6">
        <f t="shared" si="4"/>
        <v>0</v>
      </c>
      <c r="N121" t="s">
        <v>947</v>
      </c>
      <c r="O121" s="13">
        <v>5401800</v>
      </c>
    </row>
    <row r="122" spans="1:15" hidden="1" x14ac:dyDescent="0.25">
      <c r="A122" s="24" t="s">
        <v>125</v>
      </c>
      <c r="B122" s="25">
        <v>1784502.9900000002</v>
      </c>
      <c r="C122" s="25">
        <v>1788227</v>
      </c>
      <c r="D122" s="25">
        <v>0</v>
      </c>
      <c r="E122" s="25">
        <v>0</v>
      </c>
      <c r="F122" s="25">
        <f t="shared" si="3"/>
        <v>1788227</v>
      </c>
      <c r="G122" s="25">
        <v>0</v>
      </c>
      <c r="H122" s="26"/>
      <c r="I122" s="26"/>
      <c r="J122" s="25">
        <f t="shared" si="5"/>
        <v>1788227</v>
      </c>
      <c r="K122" s="25">
        <v>1788226.9173159285</v>
      </c>
      <c r="M122" s="6">
        <f t="shared" si="4"/>
        <v>0</v>
      </c>
      <c r="N122" t="s">
        <v>948</v>
      </c>
      <c r="O122" s="13">
        <v>5401900</v>
      </c>
    </row>
    <row r="123" spans="1:15" hidden="1" x14ac:dyDescent="0.25">
      <c r="A123" s="24" t="s">
        <v>126</v>
      </c>
      <c r="B123" s="25">
        <v>673851.36</v>
      </c>
      <c r="C123" s="25">
        <v>672063</v>
      </c>
      <c r="D123" s="25">
        <v>0</v>
      </c>
      <c r="E123" s="25">
        <v>0</v>
      </c>
      <c r="F123" s="25">
        <f t="shared" si="3"/>
        <v>672063</v>
      </c>
      <c r="G123" s="25">
        <v>0</v>
      </c>
      <c r="H123" s="26"/>
      <c r="I123" s="26"/>
      <c r="J123" s="25">
        <f t="shared" si="5"/>
        <v>672063</v>
      </c>
      <c r="K123" s="25">
        <v>672062.79804816912</v>
      </c>
      <c r="M123" s="6">
        <f t="shared" si="4"/>
        <v>0</v>
      </c>
      <c r="N123" t="s">
        <v>949</v>
      </c>
      <c r="O123" s="13">
        <v>5402000</v>
      </c>
    </row>
    <row r="124" spans="1:15" hidden="1" x14ac:dyDescent="0.25">
      <c r="A124" s="24" t="s">
        <v>127</v>
      </c>
      <c r="B124" s="25">
        <v>2220465.3199999998</v>
      </c>
      <c r="C124" s="25">
        <v>2210765</v>
      </c>
      <c r="D124" s="25">
        <v>0</v>
      </c>
      <c r="E124" s="25">
        <v>0</v>
      </c>
      <c r="F124" s="25">
        <f t="shared" si="3"/>
        <v>2210765</v>
      </c>
      <c r="G124" s="25">
        <v>0</v>
      </c>
      <c r="H124" s="26"/>
      <c r="I124" s="26"/>
      <c r="J124" s="25">
        <f t="shared" si="5"/>
        <v>2210765</v>
      </c>
      <c r="K124" s="25">
        <v>2210765.4743999997</v>
      </c>
      <c r="M124" s="6">
        <f t="shared" si="4"/>
        <v>0</v>
      </c>
      <c r="N124" t="s">
        <v>950</v>
      </c>
      <c r="O124" s="13">
        <v>5402100</v>
      </c>
    </row>
    <row r="125" spans="1:15" hidden="1" x14ac:dyDescent="0.25">
      <c r="A125" s="24" t="s">
        <v>128</v>
      </c>
      <c r="B125" s="25">
        <v>9270079.1099999994</v>
      </c>
      <c r="C125" s="25">
        <v>9388911</v>
      </c>
      <c r="D125" s="25">
        <v>0</v>
      </c>
      <c r="E125" s="25">
        <v>0</v>
      </c>
      <c r="F125" s="25">
        <f t="shared" si="3"/>
        <v>9388911</v>
      </c>
      <c r="G125" s="25">
        <v>0</v>
      </c>
      <c r="H125" s="26"/>
      <c r="I125" s="26"/>
      <c r="J125" s="25">
        <f t="shared" si="5"/>
        <v>9388911</v>
      </c>
      <c r="K125" s="25">
        <v>9388911</v>
      </c>
      <c r="M125" s="6">
        <f t="shared" si="4"/>
        <v>0</v>
      </c>
      <c r="N125" t="s">
        <v>951</v>
      </c>
      <c r="O125" s="13">
        <v>6100000</v>
      </c>
    </row>
    <row r="126" spans="1:15" hidden="1" x14ac:dyDescent="0.25">
      <c r="A126" s="24" t="s">
        <v>129</v>
      </c>
      <c r="B126" s="25">
        <v>302447.43000000005</v>
      </c>
      <c r="C126" s="25">
        <v>810000</v>
      </c>
      <c r="D126" s="25">
        <v>0</v>
      </c>
      <c r="E126" s="25">
        <v>0</v>
      </c>
      <c r="F126" s="25">
        <f t="shared" si="3"/>
        <v>810000</v>
      </c>
      <c r="G126" s="25">
        <v>0</v>
      </c>
      <c r="H126" s="26"/>
      <c r="I126" s="26"/>
      <c r="J126" s="25">
        <f t="shared" si="5"/>
        <v>810000</v>
      </c>
      <c r="K126" s="25">
        <v>810000</v>
      </c>
      <c r="M126" s="6">
        <f t="shared" si="4"/>
        <v>0</v>
      </c>
      <c r="N126" t="s">
        <v>952</v>
      </c>
      <c r="O126" s="13">
        <v>6100010</v>
      </c>
    </row>
    <row r="127" spans="1:15" hidden="1" x14ac:dyDescent="0.25">
      <c r="A127" s="24" t="s">
        <v>130</v>
      </c>
      <c r="B127" s="25">
        <v>2339926.46</v>
      </c>
      <c r="C127" s="25">
        <v>2271489</v>
      </c>
      <c r="D127" s="25">
        <v>0</v>
      </c>
      <c r="E127" s="25">
        <v>0</v>
      </c>
      <c r="F127" s="25">
        <f t="shared" si="3"/>
        <v>2271489</v>
      </c>
      <c r="G127" s="25">
        <v>0</v>
      </c>
      <c r="H127" s="26"/>
      <c r="I127" s="26"/>
      <c r="J127" s="25">
        <f t="shared" si="5"/>
        <v>2271489</v>
      </c>
      <c r="K127" s="25">
        <v>2271489</v>
      </c>
      <c r="M127" s="6">
        <f t="shared" si="4"/>
        <v>0</v>
      </c>
      <c r="N127" t="s">
        <v>953</v>
      </c>
      <c r="O127" s="13">
        <v>6100050</v>
      </c>
    </row>
    <row r="128" spans="1:15" hidden="1" x14ac:dyDescent="0.25">
      <c r="A128" s="24" t="s">
        <v>131</v>
      </c>
      <c r="B128" s="25">
        <v>215731.5</v>
      </c>
      <c r="C128" s="25">
        <v>247682</v>
      </c>
      <c r="D128" s="25">
        <v>0</v>
      </c>
      <c r="E128" s="25">
        <v>0</v>
      </c>
      <c r="F128" s="25">
        <f t="shared" si="3"/>
        <v>247682</v>
      </c>
      <c r="G128" s="25">
        <v>0</v>
      </c>
      <c r="H128" s="26"/>
      <c r="I128" s="26"/>
      <c r="J128" s="25">
        <f t="shared" si="5"/>
        <v>247682</v>
      </c>
      <c r="K128" s="25">
        <v>247682</v>
      </c>
      <c r="M128" s="6">
        <f t="shared" si="4"/>
        <v>0</v>
      </c>
      <c r="N128" t="s">
        <v>954</v>
      </c>
      <c r="O128" s="13">
        <v>6100051</v>
      </c>
    </row>
    <row r="129" spans="1:15" hidden="1" x14ac:dyDescent="0.25">
      <c r="A129" s="24" t="s">
        <v>132</v>
      </c>
      <c r="B129" s="25">
        <v>139785.00999999998</v>
      </c>
      <c r="C129" s="25">
        <v>145849</v>
      </c>
      <c r="D129" s="25">
        <v>0</v>
      </c>
      <c r="E129" s="25">
        <v>0</v>
      </c>
      <c r="F129" s="25">
        <f t="shared" si="3"/>
        <v>145849</v>
      </c>
      <c r="G129" s="25">
        <v>0</v>
      </c>
      <c r="H129" s="26"/>
      <c r="I129" s="26"/>
      <c r="J129" s="25">
        <f t="shared" si="5"/>
        <v>145849</v>
      </c>
      <c r="K129" s="25">
        <v>145849</v>
      </c>
      <c r="M129" s="6">
        <f t="shared" si="4"/>
        <v>0</v>
      </c>
      <c r="N129" t="s">
        <v>955</v>
      </c>
      <c r="O129" s="13">
        <v>6100060</v>
      </c>
    </row>
    <row r="130" spans="1:15" hidden="1" x14ac:dyDescent="0.25">
      <c r="A130" s="24" t="s">
        <v>133</v>
      </c>
      <c r="B130" s="25">
        <v>1196908.74</v>
      </c>
      <c r="C130" s="25">
        <v>2803627</v>
      </c>
      <c r="D130" s="25">
        <v>0</v>
      </c>
      <c r="E130" s="25">
        <v>0</v>
      </c>
      <c r="F130" s="25">
        <f t="shared" si="3"/>
        <v>2803627</v>
      </c>
      <c r="G130" s="25">
        <v>0</v>
      </c>
      <c r="H130" s="26"/>
      <c r="I130" s="26"/>
      <c r="J130" s="25">
        <f t="shared" si="5"/>
        <v>2803627</v>
      </c>
      <c r="K130" s="25">
        <v>2803627</v>
      </c>
      <c r="M130" s="6">
        <f t="shared" si="4"/>
        <v>0</v>
      </c>
      <c r="N130" t="s">
        <v>956</v>
      </c>
      <c r="O130" s="13">
        <v>6102000</v>
      </c>
    </row>
    <row r="131" spans="1:15" hidden="1" x14ac:dyDescent="0.25">
      <c r="A131" s="24" t="s">
        <v>134</v>
      </c>
      <c r="B131" s="25">
        <v>14100</v>
      </c>
      <c r="C131" s="25">
        <v>44500</v>
      </c>
      <c r="D131" s="25">
        <v>0</v>
      </c>
      <c r="E131" s="25">
        <v>0</v>
      </c>
      <c r="F131" s="25">
        <f t="shared" si="3"/>
        <v>44500</v>
      </c>
      <c r="G131" s="25">
        <v>0</v>
      </c>
      <c r="H131" s="26"/>
      <c r="I131" s="26"/>
      <c r="J131" s="25">
        <f t="shared" si="5"/>
        <v>44500</v>
      </c>
      <c r="K131" s="25">
        <v>44500</v>
      </c>
      <c r="M131" s="6">
        <f t="shared" si="4"/>
        <v>0</v>
      </c>
      <c r="N131" t="s">
        <v>957</v>
      </c>
      <c r="O131" s="13">
        <v>6111000</v>
      </c>
    </row>
    <row r="132" spans="1:15" hidden="1" x14ac:dyDescent="0.25">
      <c r="A132" s="24" t="s">
        <v>135</v>
      </c>
      <c r="B132" s="25">
        <v>146980</v>
      </c>
      <c r="C132" s="25">
        <v>0</v>
      </c>
      <c r="D132" s="25">
        <v>0</v>
      </c>
      <c r="E132" s="25">
        <v>0</v>
      </c>
      <c r="F132" s="25">
        <f t="shared" si="3"/>
        <v>0</v>
      </c>
      <c r="G132" s="25">
        <v>0</v>
      </c>
      <c r="H132" s="26"/>
      <c r="I132" s="26"/>
      <c r="J132" s="25">
        <f t="shared" si="5"/>
        <v>0</v>
      </c>
      <c r="K132" s="25">
        <v>0</v>
      </c>
      <c r="M132" s="6">
        <f t="shared" si="4"/>
        <v>0</v>
      </c>
      <c r="N132" t="s">
        <v>958</v>
      </c>
      <c r="O132" s="13">
        <v>6120001</v>
      </c>
    </row>
    <row r="133" spans="1:15" hidden="1" x14ac:dyDescent="0.25">
      <c r="A133" s="24" t="s">
        <v>136</v>
      </c>
      <c r="B133" s="25">
        <v>150000</v>
      </c>
      <c r="C133" s="25">
        <v>300000</v>
      </c>
      <c r="D133" s="25">
        <v>0</v>
      </c>
      <c r="E133" s="25">
        <v>0</v>
      </c>
      <c r="F133" s="25">
        <f t="shared" si="3"/>
        <v>300000</v>
      </c>
      <c r="G133" s="25">
        <v>0</v>
      </c>
      <c r="H133" s="26"/>
      <c r="I133" s="26"/>
      <c r="J133" s="25">
        <f t="shared" si="5"/>
        <v>300000</v>
      </c>
      <c r="K133" s="25">
        <v>300000</v>
      </c>
      <c r="M133" s="6">
        <f t="shared" si="4"/>
        <v>0</v>
      </c>
      <c r="N133" t="s">
        <v>959</v>
      </c>
      <c r="O133" s="13">
        <v>6120105</v>
      </c>
    </row>
    <row r="134" spans="1:15" hidden="1" x14ac:dyDescent="0.25">
      <c r="A134" s="24" t="s">
        <v>137</v>
      </c>
      <c r="B134" s="25">
        <v>14495000</v>
      </c>
      <c r="C134" s="25">
        <v>20000000</v>
      </c>
      <c r="D134" s="25">
        <v>0</v>
      </c>
      <c r="E134" s="25">
        <v>0</v>
      </c>
      <c r="F134" s="25">
        <f t="shared" si="3"/>
        <v>20000000</v>
      </c>
      <c r="G134" s="25">
        <v>0</v>
      </c>
      <c r="H134" s="26"/>
      <c r="I134" s="26"/>
      <c r="J134" s="25">
        <f t="shared" si="5"/>
        <v>20000000</v>
      </c>
      <c r="K134" s="25">
        <v>20000000</v>
      </c>
      <c r="M134" s="6">
        <f t="shared" si="4"/>
        <v>0</v>
      </c>
      <c r="N134" t="s">
        <v>960</v>
      </c>
      <c r="O134" s="13">
        <v>6990005</v>
      </c>
    </row>
    <row r="135" spans="1:15" hidden="1" x14ac:dyDescent="0.25">
      <c r="A135" s="24" t="s">
        <v>138</v>
      </c>
      <c r="B135" s="25">
        <v>114967557.79000001</v>
      </c>
      <c r="C135" s="25">
        <v>176052665</v>
      </c>
      <c r="D135" s="25">
        <v>0</v>
      </c>
      <c r="E135" s="25">
        <v>0</v>
      </c>
      <c r="F135" s="25">
        <f t="shared" si="3"/>
        <v>176052665</v>
      </c>
      <c r="G135" s="25">
        <v>0</v>
      </c>
      <c r="H135" s="26"/>
      <c r="I135" s="26"/>
      <c r="J135" s="25">
        <f t="shared" si="5"/>
        <v>176052665</v>
      </c>
      <c r="K135" s="25">
        <v>176052665</v>
      </c>
      <c r="M135" s="6">
        <f t="shared" si="4"/>
        <v>0</v>
      </c>
      <c r="N135" t="s">
        <v>961</v>
      </c>
      <c r="O135" s="13">
        <v>6990014</v>
      </c>
    </row>
    <row r="136" spans="1:15" hidden="1" x14ac:dyDescent="0.25">
      <c r="A136" s="24" t="s">
        <v>139</v>
      </c>
      <c r="B136" s="25">
        <v>1999783366.0400002</v>
      </c>
      <c r="C136" s="25">
        <v>2155838517</v>
      </c>
      <c r="D136" s="25">
        <v>0</v>
      </c>
      <c r="E136" s="25">
        <v>0</v>
      </c>
      <c r="F136" s="25">
        <f t="shared" ref="F136:F199" si="6">SUM(C136:E136)</f>
        <v>2155838517</v>
      </c>
      <c r="G136" s="25">
        <v>0</v>
      </c>
      <c r="H136" s="26"/>
      <c r="I136" s="26"/>
      <c r="J136" s="25">
        <f t="shared" si="5"/>
        <v>2155838517</v>
      </c>
      <c r="K136" s="25">
        <v>2151638517</v>
      </c>
      <c r="M136" s="6">
        <f t="shared" ref="M136:M199" si="7">H136-G136</f>
        <v>0</v>
      </c>
      <c r="N136" t="s">
        <v>962</v>
      </c>
      <c r="O136" s="13">
        <v>6990015</v>
      </c>
    </row>
    <row r="137" spans="1:15" hidden="1" x14ac:dyDescent="0.25">
      <c r="A137" s="24" t="s">
        <v>140</v>
      </c>
      <c r="B137" s="25">
        <v>13671009.539999999</v>
      </c>
      <c r="C137" s="25">
        <v>11632288</v>
      </c>
      <c r="D137" s="25">
        <v>0</v>
      </c>
      <c r="E137" s="25">
        <v>0</v>
      </c>
      <c r="F137" s="25">
        <f t="shared" si="6"/>
        <v>11632288</v>
      </c>
      <c r="G137" s="25">
        <v>0</v>
      </c>
      <c r="H137" s="26"/>
      <c r="I137" s="26"/>
      <c r="J137" s="25">
        <f t="shared" ref="J137:J200" si="8">F137+H137</f>
        <v>11632288</v>
      </c>
      <c r="K137" s="25">
        <v>11632288</v>
      </c>
      <c r="M137" s="6">
        <f t="shared" si="7"/>
        <v>0</v>
      </c>
      <c r="N137" t="s">
        <v>963</v>
      </c>
      <c r="O137" s="13">
        <v>6990018</v>
      </c>
    </row>
    <row r="138" spans="1:15" hidden="1" x14ac:dyDescent="0.25">
      <c r="A138" s="24" t="s">
        <v>141</v>
      </c>
      <c r="B138" s="25">
        <v>81159161.039999992</v>
      </c>
      <c r="C138" s="25">
        <v>83724987</v>
      </c>
      <c r="D138" s="25">
        <v>0</v>
      </c>
      <c r="E138" s="25">
        <v>0</v>
      </c>
      <c r="F138" s="25">
        <f t="shared" si="6"/>
        <v>83724987</v>
      </c>
      <c r="G138" s="25">
        <v>0</v>
      </c>
      <c r="H138" s="26"/>
      <c r="I138" s="26"/>
      <c r="J138" s="25">
        <f t="shared" si="8"/>
        <v>83724987</v>
      </c>
      <c r="K138" s="25">
        <v>83724987</v>
      </c>
      <c r="M138" s="6">
        <f t="shared" si="7"/>
        <v>0</v>
      </c>
      <c r="N138" t="s">
        <v>964</v>
      </c>
      <c r="O138" s="13">
        <v>6992005</v>
      </c>
    </row>
    <row r="139" spans="1:15" hidden="1" x14ac:dyDescent="0.25">
      <c r="A139" s="24" t="s">
        <v>142</v>
      </c>
      <c r="B139" s="25">
        <v>8065651.2599999998</v>
      </c>
      <c r="C139" s="25">
        <v>18181484</v>
      </c>
      <c r="D139" s="25">
        <v>0</v>
      </c>
      <c r="E139" s="25">
        <v>0</v>
      </c>
      <c r="F139" s="25">
        <f t="shared" si="6"/>
        <v>18181484</v>
      </c>
      <c r="G139" s="25">
        <v>0</v>
      </c>
      <c r="H139" s="26"/>
      <c r="I139" s="26"/>
      <c r="J139" s="25">
        <f t="shared" si="8"/>
        <v>18181484</v>
      </c>
      <c r="K139" s="25">
        <v>18181484</v>
      </c>
      <c r="M139" s="6">
        <f t="shared" si="7"/>
        <v>0</v>
      </c>
      <c r="N139" t="s">
        <v>965</v>
      </c>
      <c r="O139" s="13">
        <v>6999100</v>
      </c>
    </row>
    <row r="140" spans="1:15" hidden="1" x14ac:dyDescent="0.25">
      <c r="A140" s="24" t="s">
        <v>143</v>
      </c>
      <c r="B140" s="25">
        <v>48705.24</v>
      </c>
      <c r="C140" s="25">
        <v>50000</v>
      </c>
      <c r="D140" s="25">
        <v>0</v>
      </c>
      <c r="E140" s="25">
        <v>0</v>
      </c>
      <c r="F140" s="25">
        <f t="shared" si="6"/>
        <v>50000</v>
      </c>
      <c r="G140" s="25">
        <v>0</v>
      </c>
      <c r="H140" s="26"/>
      <c r="I140" s="26"/>
      <c r="J140" s="25">
        <f t="shared" si="8"/>
        <v>50000</v>
      </c>
      <c r="K140" s="25">
        <v>49498.673009999999</v>
      </c>
      <c r="M140" s="6">
        <f t="shared" si="7"/>
        <v>0</v>
      </c>
      <c r="N140" t="s">
        <v>966</v>
      </c>
      <c r="O140" s="13">
        <v>9500080</v>
      </c>
    </row>
    <row r="141" spans="1:15" hidden="1" x14ac:dyDescent="0.25">
      <c r="A141" s="24" t="s">
        <v>144</v>
      </c>
      <c r="B141" s="25">
        <v>57378519.710000001</v>
      </c>
      <c r="C141" s="25">
        <v>57378520</v>
      </c>
      <c r="D141" s="25">
        <v>0</v>
      </c>
      <c r="E141" s="25">
        <v>0</v>
      </c>
      <c r="F141" s="25">
        <f t="shared" si="6"/>
        <v>57378520</v>
      </c>
      <c r="G141" s="25">
        <v>0</v>
      </c>
      <c r="H141" s="26"/>
      <c r="I141" s="26"/>
      <c r="J141" s="25">
        <f t="shared" si="8"/>
        <v>57378520</v>
      </c>
      <c r="K141" s="25">
        <v>57378520</v>
      </c>
      <c r="M141" s="6">
        <f t="shared" si="7"/>
        <v>0</v>
      </c>
      <c r="N141" t="s">
        <v>967</v>
      </c>
      <c r="O141" s="13">
        <v>15990093</v>
      </c>
    </row>
    <row r="142" spans="1:15" hidden="1" x14ac:dyDescent="0.25">
      <c r="A142" s="24" t="s">
        <v>145</v>
      </c>
      <c r="B142" s="25">
        <v>82278119.280000001</v>
      </c>
      <c r="C142" s="25">
        <v>81144402</v>
      </c>
      <c r="D142" s="25">
        <v>0</v>
      </c>
      <c r="E142" s="25">
        <v>0</v>
      </c>
      <c r="F142" s="25">
        <f t="shared" si="6"/>
        <v>81144402</v>
      </c>
      <c r="G142" s="25">
        <v>0</v>
      </c>
      <c r="H142" s="26"/>
      <c r="I142" s="26"/>
      <c r="J142" s="25">
        <f t="shared" si="8"/>
        <v>81144402</v>
      </c>
      <c r="K142" s="25">
        <v>81144401.533972308</v>
      </c>
      <c r="M142" s="6">
        <f t="shared" si="7"/>
        <v>0</v>
      </c>
      <c r="N142" t="s">
        <v>968</v>
      </c>
      <c r="O142" s="13">
        <v>6400000</v>
      </c>
    </row>
    <row r="143" spans="1:15" hidden="1" x14ac:dyDescent="0.25">
      <c r="A143" s="24" t="s">
        <v>146</v>
      </c>
      <c r="B143" s="25">
        <v>3106127.6799999997</v>
      </c>
      <c r="C143" s="25">
        <v>3126659</v>
      </c>
      <c r="D143" s="25">
        <v>0</v>
      </c>
      <c r="E143" s="25">
        <v>0</v>
      </c>
      <c r="F143" s="25">
        <f t="shared" si="6"/>
        <v>3126659</v>
      </c>
      <c r="G143" s="25">
        <v>0</v>
      </c>
      <c r="H143" s="26"/>
      <c r="I143" s="26"/>
      <c r="J143" s="25">
        <f t="shared" si="8"/>
        <v>3126659</v>
      </c>
      <c r="K143" s="25">
        <v>3126659</v>
      </c>
      <c r="M143" s="6">
        <f t="shared" si="7"/>
        <v>0</v>
      </c>
      <c r="N143" t="s">
        <v>969</v>
      </c>
      <c r="O143" s="13">
        <v>6400005</v>
      </c>
    </row>
    <row r="144" spans="1:15" hidden="1" x14ac:dyDescent="0.25">
      <c r="A144" s="24" t="s">
        <v>147</v>
      </c>
      <c r="B144" s="25">
        <v>7993802.2299999995</v>
      </c>
      <c r="C144" s="25">
        <v>4500000</v>
      </c>
      <c r="D144" s="25">
        <v>0</v>
      </c>
      <c r="E144" s="25">
        <v>0</v>
      </c>
      <c r="F144" s="25">
        <f t="shared" si="6"/>
        <v>4500000</v>
      </c>
      <c r="G144" s="25">
        <v>0</v>
      </c>
      <c r="H144" s="26"/>
      <c r="I144" s="26"/>
      <c r="J144" s="25">
        <f t="shared" si="8"/>
        <v>4500000</v>
      </c>
      <c r="K144" s="25">
        <v>4500000</v>
      </c>
      <c r="M144" s="6">
        <f t="shared" si="7"/>
        <v>0</v>
      </c>
      <c r="N144" t="s">
        <v>970</v>
      </c>
      <c r="O144" s="13">
        <v>6400010</v>
      </c>
    </row>
    <row r="145" spans="1:15" hidden="1" x14ac:dyDescent="0.25">
      <c r="A145" s="24" t="s">
        <v>148</v>
      </c>
      <c r="B145" s="25">
        <v>366300</v>
      </c>
      <c r="C145" s="25">
        <v>366300</v>
      </c>
      <c r="D145" s="25">
        <v>0</v>
      </c>
      <c r="E145" s="25">
        <v>0</v>
      </c>
      <c r="F145" s="25">
        <f t="shared" si="6"/>
        <v>366300</v>
      </c>
      <c r="G145" s="25">
        <v>0</v>
      </c>
      <c r="H145" s="26"/>
      <c r="I145" s="26"/>
      <c r="J145" s="25">
        <f t="shared" si="8"/>
        <v>366300</v>
      </c>
      <c r="K145" s="25">
        <v>366300</v>
      </c>
      <c r="M145" s="6">
        <f t="shared" si="7"/>
        <v>0</v>
      </c>
      <c r="N145" t="s">
        <v>971</v>
      </c>
      <c r="O145" s="13">
        <v>6400096</v>
      </c>
    </row>
    <row r="146" spans="1:15" hidden="1" x14ac:dyDescent="0.25">
      <c r="A146" s="24" t="s">
        <v>149</v>
      </c>
      <c r="B146" s="25">
        <v>14157244.42</v>
      </c>
      <c r="C146" s="25">
        <v>14299000</v>
      </c>
      <c r="D146" s="25">
        <v>0</v>
      </c>
      <c r="E146" s="25">
        <v>0</v>
      </c>
      <c r="F146" s="25">
        <f t="shared" si="6"/>
        <v>14299000</v>
      </c>
      <c r="G146" s="25">
        <v>0</v>
      </c>
      <c r="H146" s="26"/>
      <c r="I146" s="26"/>
      <c r="J146" s="25">
        <f t="shared" si="8"/>
        <v>14299000</v>
      </c>
      <c r="K146" s="25">
        <v>14298999.866997365</v>
      </c>
      <c r="M146" s="6">
        <f t="shared" si="7"/>
        <v>0</v>
      </c>
      <c r="N146" t="s">
        <v>972</v>
      </c>
      <c r="O146" s="13">
        <v>6400300</v>
      </c>
    </row>
    <row r="147" spans="1:15" hidden="1" x14ac:dyDescent="0.25">
      <c r="A147" s="24" t="s">
        <v>150</v>
      </c>
      <c r="B147" s="25">
        <v>14228651.859999999</v>
      </c>
      <c r="C147" s="25">
        <v>14358611</v>
      </c>
      <c r="D147" s="25">
        <v>0</v>
      </c>
      <c r="E147" s="25">
        <v>0</v>
      </c>
      <c r="F147" s="25">
        <f t="shared" si="6"/>
        <v>14358611</v>
      </c>
      <c r="G147" s="25">
        <v>0</v>
      </c>
      <c r="H147" s="26"/>
      <c r="I147" s="26"/>
      <c r="J147" s="25">
        <f t="shared" si="8"/>
        <v>14358611</v>
      </c>
      <c r="K147" s="25">
        <v>14358611.168774383</v>
      </c>
      <c r="M147" s="6">
        <f t="shared" si="7"/>
        <v>0</v>
      </c>
      <c r="N147" t="s">
        <v>973</v>
      </c>
      <c r="O147" s="13">
        <v>7100000</v>
      </c>
    </row>
    <row r="148" spans="1:15" hidden="1" x14ac:dyDescent="0.25">
      <c r="A148" s="24" t="s">
        <v>151</v>
      </c>
      <c r="B148" s="25">
        <v>351859.88000000006</v>
      </c>
      <c r="C148" s="25">
        <v>358278</v>
      </c>
      <c r="D148" s="25">
        <v>0</v>
      </c>
      <c r="E148" s="25">
        <v>0</v>
      </c>
      <c r="F148" s="25">
        <f t="shared" si="6"/>
        <v>358278</v>
      </c>
      <c r="G148" s="25">
        <v>0</v>
      </c>
      <c r="H148" s="26"/>
      <c r="I148" s="26"/>
      <c r="J148" s="25">
        <f t="shared" si="8"/>
        <v>358278</v>
      </c>
      <c r="K148" s="25">
        <v>358277.71864238201</v>
      </c>
      <c r="M148" s="6">
        <f t="shared" si="7"/>
        <v>0</v>
      </c>
      <c r="N148" t="s">
        <v>974</v>
      </c>
      <c r="O148" s="13">
        <v>7100100</v>
      </c>
    </row>
    <row r="149" spans="1:15" hidden="1" x14ac:dyDescent="0.25">
      <c r="A149" s="24" t="s">
        <v>152</v>
      </c>
      <c r="B149" s="25">
        <v>1733837.1600000001</v>
      </c>
      <c r="C149" s="25">
        <v>1747108</v>
      </c>
      <c r="D149" s="25">
        <v>0</v>
      </c>
      <c r="E149" s="25">
        <v>0</v>
      </c>
      <c r="F149" s="25">
        <f t="shared" si="6"/>
        <v>1747108</v>
      </c>
      <c r="G149" s="25">
        <v>0</v>
      </c>
      <c r="H149" s="26"/>
      <c r="I149" s="26"/>
      <c r="J149" s="25">
        <f t="shared" si="8"/>
        <v>1747108</v>
      </c>
      <c r="K149" s="25">
        <v>1747107.8721713319</v>
      </c>
      <c r="M149" s="6">
        <f t="shared" si="7"/>
        <v>0</v>
      </c>
      <c r="N149" t="s">
        <v>975</v>
      </c>
      <c r="O149" s="13">
        <v>7100200</v>
      </c>
    </row>
    <row r="150" spans="1:15" hidden="1" x14ac:dyDescent="0.25">
      <c r="A150" s="24" t="s">
        <v>153</v>
      </c>
      <c r="B150" s="25">
        <v>422625.99</v>
      </c>
      <c r="C150" s="25">
        <v>418581</v>
      </c>
      <c r="D150" s="25">
        <v>0</v>
      </c>
      <c r="E150" s="25">
        <v>0</v>
      </c>
      <c r="F150" s="25">
        <f t="shared" si="6"/>
        <v>418581</v>
      </c>
      <c r="G150" s="25">
        <v>0</v>
      </c>
      <c r="H150" s="26"/>
      <c r="I150" s="26"/>
      <c r="J150" s="25">
        <f t="shared" si="8"/>
        <v>418581</v>
      </c>
      <c r="K150" s="25">
        <v>418581.2773142872</v>
      </c>
      <c r="M150" s="6">
        <f t="shared" si="7"/>
        <v>0</v>
      </c>
      <c r="N150" t="s">
        <v>976</v>
      </c>
      <c r="O150" s="13">
        <v>7100220</v>
      </c>
    </row>
    <row r="151" spans="1:15" hidden="1" x14ac:dyDescent="0.25">
      <c r="A151" s="24" t="s">
        <v>154</v>
      </c>
      <c r="B151" s="25">
        <v>1164463.96</v>
      </c>
      <c r="C151" s="25">
        <v>1152276</v>
      </c>
      <c r="D151" s="25">
        <v>0</v>
      </c>
      <c r="E151" s="25">
        <v>0</v>
      </c>
      <c r="F151" s="25">
        <f t="shared" si="6"/>
        <v>1152276</v>
      </c>
      <c r="G151" s="25">
        <v>0</v>
      </c>
      <c r="H151" s="26"/>
      <c r="I151" s="26"/>
      <c r="J151" s="25">
        <f t="shared" si="8"/>
        <v>1152276</v>
      </c>
      <c r="K151" s="25">
        <v>1152276.2979019692</v>
      </c>
      <c r="M151" s="6">
        <f t="shared" si="7"/>
        <v>0</v>
      </c>
      <c r="N151" t="s">
        <v>977</v>
      </c>
      <c r="O151" s="13">
        <v>7100225</v>
      </c>
    </row>
    <row r="152" spans="1:15" hidden="1" x14ac:dyDescent="0.25">
      <c r="A152" s="24" t="s">
        <v>155</v>
      </c>
      <c r="B152" s="25">
        <v>451050.85</v>
      </c>
      <c r="C152" s="25">
        <v>446599</v>
      </c>
      <c r="D152" s="25">
        <v>0</v>
      </c>
      <c r="E152" s="25">
        <v>0</v>
      </c>
      <c r="F152" s="25">
        <f t="shared" si="6"/>
        <v>446599</v>
      </c>
      <c r="G152" s="25">
        <v>0</v>
      </c>
      <c r="H152" s="26"/>
      <c r="I152" s="26"/>
      <c r="J152" s="25">
        <f t="shared" si="8"/>
        <v>446599</v>
      </c>
      <c r="K152" s="25">
        <v>446599.06871571287</v>
      </c>
      <c r="M152" s="6">
        <f t="shared" si="7"/>
        <v>0</v>
      </c>
      <c r="N152" t="s">
        <v>978</v>
      </c>
      <c r="O152" s="13">
        <v>7100300</v>
      </c>
    </row>
    <row r="153" spans="1:15" hidden="1" x14ac:dyDescent="0.25">
      <c r="A153" s="24" t="s">
        <v>156</v>
      </c>
      <c r="B153" s="25">
        <v>22937628.23</v>
      </c>
      <c r="C153" s="25">
        <v>23011578</v>
      </c>
      <c r="D153" s="25">
        <v>0</v>
      </c>
      <c r="E153" s="25">
        <v>0</v>
      </c>
      <c r="F153" s="25">
        <f t="shared" si="6"/>
        <v>23011578</v>
      </c>
      <c r="G153" s="25">
        <v>0</v>
      </c>
      <c r="H153" s="26"/>
      <c r="I153" s="26"/>
      <c r="J153" s="25">
        <f t="shared" si="8"/>
        <v>23011578</v>
      </c>
      <c r="K153" s="25">
        <v>23011578.394000001</v>
      </c>
      <c r="M153" s="6">
        <f t="shared" si="7"/>
        <v>0</v>
      </c>
      <c r="N153" t="s">
        <v>979</v>
      </c>
      <c r="O153" s="13">
        <v>8100000</v>
      </c>
    </row>
    <row r="154" spans="1:15" hidden="1" x14ac:dyDescent="0.25">
      <c r="A154" s="24" t="s">
        <v>157</v>
      </c>
      <c r="B154" s="25">
        <v>2149169</v>
      </c>
      <c r="C154" s="25">
        <v>2127677</v>
      </c>
      <c r="D154" s="25">
        <v>0</v>
      </c>
      <c r="E154" s="25">
        <v>0</v>
      </c>
      <c r="F154" s="25">
        <f t="shared" si="6"/>
        <v>2127677</v>
      </c>
      <c r="G154" s="25">
        <v>0</v>
      </c>
      <c r="H154" s="26"/>
      <c r="I154" s="26"/>
      <c r="J154" s="25">
        <f t="shared" si="8"/>
        <v>2127677</v>
      </c>
      <c r="K154" s="25">
        <v>2127677</v>
      </c>
      <c r="M154" s="6">
        <f t="shared" si="7"/>
        <v>0</v>
      </c>
      <c r="N154" t="s">
        <v>980</v>
      </c>
      <c r="O154" s="13">
        <v>8100004</v>
      </c>
    </row>
    <row r="155" spans="1:15" hidden="1" x14ac:dyDescent="0.25">
      <c r="A155" s="24" t="s">
        <v>158</v>
      </c>
      <c r="B155" s="25">
        <v>2449180.5299999993</v>
      </c>
      <c r="C155" s="25">
        <v>3000000</v>
      </c>
      <c r="D155" s="25">
        <v>0</v>
      </c>
      <c r="E155" s="25">
        <v>0</v>
      </c>
      <c r="F155" s="25">
        <f t="shared" si="6"/>
        <v>3000000</v>
      </c>
      <c r="G155" s="25">
        <v>0</v>
      </c>
      <c r="H155" s="26"/>
      <c r="I155" s="26"/>
      <c r="J155" s="25">
        <f t="shared" si="8"/>
        <v>3000000</v>
      </c>
      <c r="K155" s="25">
        <v>2999999.6290000002</v>
      </c>
      <c r="M155" s="6">
        <f t="shared" si="7"/>
        <v>0</v>
      </c>
      <c r="N155" t="s">
        <v>981</v>
      </c>
      <c r="O155" s="13">
        <v>8100013</v>
      </c>
    </row>
    <row r="156" spans="1:15" hidden="1" x14ac:dyDescent="0.25">
      <c r="A156" s="24" t="s">
        <v>159</v>
      </c>
      <c r="B156" s="25">
        <v>2236367.39</v>
      </c>
      <c r="C156" s="25">
        <v>2311589</v>
      </c>
      <c r="D156" s="25">
        <v>0</v>
      </c>
      <c r="E156" s="25">
        <v>0</v>
      </c>
      <c r="F156" s="25">
        <f t="shared" si="6"/>
        <v>2311589</v>
      </c>
      <c r="G156" s="25">
        <v>0</v>
      </c>
      <c r="H156" s="26"/>
      <c r="I156" s="26"/>
      <c r="J156" s="25">
        <f t="shared" si="8"/>
        <v>2311589</v>
      </c>
      <c r="K156" s="25">
        <v>2311588.8531999998</v>
      </c>
      <c r="M156" s="6">
        <f t="shared" si="7"/>
        <v>0</v>
      </c>
      <c r="N156" t="s">
        <v>982</v>
      </c>
      <c r="O156" s="13">
        <v>8100014</v>
      </c>
    </row>
    <row r="157" spans="1:15" hidden="1" x14ac:dyDescent="0.25">
      <c r="A157" s="24" t="s">
        <v>160</v>
      </c>
      <c r="B157" s="25">
        <v>3887973.600000001</v>
      </c>
      <c r="C157" s="25">
        <v>4169880</v>
      </c>
      <c r="D157" s="25">
        <v>0</v>
      </c>
      <c r="E157" s="25">
        <v>0</v>
      </c>
      <c r="F157" s="25">
        <f t="shared" si="6"/>
        <v>4169880</v>
      </c>
      <c r="G157" s="25">
        <v>0</v>
      </c>
      <c r="H157" s="26"/>
      <c r="I157" s="26"/>
      <c r="J157" s="25">
        <f t="shared" si="8"/>
        <v>4169880</v>
      </c>
      <c r="K157" s="25">
        <v>4169879.5452000001</v>
      </c>
      <c r="M157" s="6">
        <f t="shared" si="7"/>
        <v>0</v>
      </c>
      <c r="N157" t="s">
        <v>983</v>
      </c>
      <c r="O157" s="13">
        <v>8100021</v>
      </c>
    </row>
    <row r="158" spans="1:15" hidden="1" x14ac:dyDescent="0.25">
      <c r="A158" s="24" t="s">
        <v>161</v>
      </c>
      <c r="B158" s="25">
        <v>3690244.72</v>
      </c>
      <c r="C158" s="25">
        <v>3757371</v>
      </c>
      <c r="D158" s="25">
        <v>0</v>
      </c>
      <c r="E158" s="25">
        <v>0</v>
      </c>
      <c r="F158" s="25">
        <f t="shared" si="6"/>
        <v>3757371</v>
      </c>
      <c r="G158" s="25">
        <v>0</v>
      </c>
      <c r="H158" s="26"/>
      <c r="I158" s="26"/>
      <c r="J158" s="25">
        <f t="shared" si="8"/>
        <v>3757371</v>
      </c>
      <c r="K158" s="25">
        <v>3757370.6194000002</v>
      </c>
      <c r="M158" s="6">
        <f t="shared" si="7"/>
        <v>0</v>
      </c>
      <c r="N158" t="s">
        <v>984</v>
      </c>
      <c r="O158" s="13">
        <v>8100045</v>
      </c>
    </row>
    <row r="159" spans="1:15" hidden="1" x14ac:dyDescent="0.25">
      <c r="A159" s="24" t="s">
        <v>162</v>
      </c>
      <c r="B159" s="25">
        <v>2562485.15</v>
      </c>
      <c r="C159" s="25">
        <v>2633400</v>
      </c>
      <c r="D159" s="25">
        <v>0</v>
      </c>
      <c r="E159" s="25">
        <v>0</v>
      </c>
      <c r="F159" s="25">
        <f t="shared" si="6"/>
        <v>2633400</v>
      </c>
      <c r="G159" s="25">
        <v>0</v>
      </c>
      <c r="H159" s="26"/>
      <c r="I159" s="26"/>
      <c r="J159" s="25">
        <f t="shared" si="8"/>
        <v>2633400</v>
      </c>
      <c r="K159" s="25">
        <v>2633400.0282000001</v>
      </c>
      <c r="M159" s="6">
        <f t="shared" si="7"/>
        <v>0</v>
      </c>
      <c r="N159" t="s">
        <v>985</v>
      </c>
      <c r="O159" s="13">
        <v>8100061</v>
      </c>
    </row>
    <row r="160" spans="1:15" hidden="1" x14ac:dyDescent="0.25">
      <c r="A160" s="24" t="s">
        <v>163</v>
      </c>
      <c r="B160" s="25">
        <v>404428.42</v>
      </c>
      <c r="C160" s="25">
        <v>404153</v>
      </c>
      <c r="D160" s="25">
        <v>0</v>
      </c>
      <c r="E160" s="25">
        <v>0</v>
      </c>
      <c r="F160" s="25">
        <f t="shared" si="6"/>
        <v>404153</v>
      </c>
      <c r="G160" s="25">
        <v>0</v>
      </c>
      <c r="H160" s="26"/>
      <c r="I160" s="26"/>
      <c r="J160" s="25">
        <f t="shared" si="8"/>
        <v>404153</v>
      </c>
      <c r="K160" s="25">
        <v>404153</v>
      </c>
      <c r="M160" s="6">
        <f t="shared" si="7"/>
        <v>0</v>
      </c>
      <c r="N160" t="s">
        <v>986</v>
      </c>
      <c r="O160" s="13">
        <v>8100098</v>
      </c>
    </row>
    <row r="161" spans="1:15" hidden="1" x14ac:dyDescent="0.25">
      <c r="A161" s="24" t="s">
        <v>164</v>
      </c>
      <c r="B161" s="25">
        <v>1391965.64</v>
      </c>
      <c r="C161" s="25">
        <v>1473854</v>
      </c>
      <c r="D161" s="25">
        <v>0</v>
      </c>
      <c r="E161" s="25">
        <v>0</v>
      </c>
      <c r="F161" s="25">
        <f t="shared" si="6"/>
        <v>1473854</v>
      </c>
      <c r="G161" s="25">
        <v>0</v>
      </c>
      <c r="H161" s="26"/>
      <c r="I161" s="26"/>
      <c r="J161" s="25">
        <f t="shared" si="8"/>
        <v>1473854</v>
      </c>
      <c r="K161" s="25">
        <v>1473853.6433999999</v>
      </c>
      <c r="M161" s="6">
        <f t="shared" si="7"/>
        <v>0</v>
      </c>
      <c r="N161" t="s">
        <v>987</v>
      </c>
      <c r="O161" s="13">
        <v>8100201</v>
      </c>
    </row>
    <row r="162" spans="1:15" hidden="1" x14ac:dyDescent="0.25">
      <c r="A162" s="24" t="s">
        <v>165</v>
      </c>
      <c r="B162" s="25">
        <v>416502.8</v>
      </c>
      <c r="C162" s="25">
        <v>426861</v>
      </c>
      <c r="D162" s="25">
        <v>0</v>
      </c>
      <c r="E162" s="25">
        <v>0</v>
      </c>
      <c r="F162" s="25">
        <f t="shared" si="6"/>
        <v>426861</v>
      </c>
      <c r="G162" s="25">
        <v>0</v>
      </c>
      <c r="H162" s="26"/>
      <c r="I162" s="26"/>
      <c r="J162" s="25">
        <f t="shared" si="8"/>
        <v>426861</v>
      </c>
      <c r="K162" s="25">
        <v>426861.25280000002</v>
      </c>
      <c r="M162" s="6">
        <f t="shared" si="7"/>
        <v>0</v>
      </c>
      <c r="N162" t="s">
        <v>988</v>
      </c>
      <c r="O162" s="13">
        <v>8100338</v>
      </c>
    </row>
    <row r="163" spans="1:15" hidden="1" x14ac:dyDescent="0.25">
      <c r="A163" s="24" t="s">
        <v>166</v>
      </c>
      <c r="B163" s="25">
        <v>270269.76999999996</v>
      </c>
      <c r="C163" s="25">
        <v>279334</v>
      </c>
      <c r="D163" s="25">
        <v>0</v>
      </c>
      <c r="E163" s="25">
        <v>0</v>
      </c>
      <c r="F163" s="25">
        <f t="shared" si="6"/>
        <v>279334</v>
      </c>
      <c r="G163" s="25">
        <v>0</v>
      </c>
      <c r="H163" s="26"/>
      <c r="I163" s="26"/>
      <c r="J163" s="25">
        <f t="shared" si="8"/>
        <v>279334</v>
      </c>
      <c r="K163" s="25">
        <v>279334.3934</v>
      </c>
      <c r="M163" s="6">
        <f t="shared" si="7"/>
        <v>0</v>
      </c>
      <c r="N163" t="s">
        <v>989</v>
      </c>
      <c r="O163" s="13">
        <v>8100399</v>
      </c>
    </row>
    <row r="164" spans="1:15" hidden="1" x14ac:dyDescent="0.25">
      <c r="A164" s="24" t="s">
        <v>167</v>
      </c>
      <c r="B164" s="25">
        <v>48590.84</v>
      </c>
      <c r="C164" s="25">
        <v>449364</v>
      </c>
      <c r="D164" s="25">
        <v>0</v>
      </c>
      <c r="E164" s="25">
        <v>0</v>
      </c>
      <c r="F164" s="25">
        <f t="shared" si="6"/>
        <v>449364</v>
      </c>
      <c r="G164" s="25">
        <v>0</v>
      </c>
      <c r="H164" s="26"/>
      <c r="I164" s="26"/>
      <c r="J164" s="25">
        <f t="shared" si="8"/>
        <v>449364</v>
      </c>
      <c r="K164" s="25">
        <v>449364.22360000003</v>
      </c>
      <c r="M164" s="6">
        <f t="shared" si="7"/>
        <v>0</v>
      </c>
      <c r="N164" t="s">
        <v>990</v>
      </c>
      <c r="O164" s="13">
        <v>8101204</v>
      </c>
    </row>
    <row r="165" spans="1:15" hidden="1" x14ac:dyDescent="0.25">
      <c r="A165" s="24" t="s">
        <v>168</v>
      </c>
      <c r="B165" s="25">
        <v>0</v>
      </c>
      <c r="C165" s="25">
        <v>1000000</v>
      </c>
      <c r="D165" s="25">
        <v>0</v>
      </c>
      <c r="E165" s="25">
        <v>0</v>
      </c>
      <c r="F165" s="25">
        <f t="shared" si="6"/>
        <v>1000000</v>
      </c>
      <c r="G165" s="25">
        <v>0</v>
      </c>
      <c r="H165" s="26"/>
      <c r="I165" s="26"/>
      <c r="J165" s="25">
        <f t="shared" si="8"/>
        <v>1000000</v>
      </c>
      <c r="K165" s="25">
        <v>1000000.3776</v>
      </c>
      <c r="M165" s="6">
        <f t="shared" si="7"/>
        <v>0</v>
      </c>
      <c r="N165" t="s">
        <v>991</v>
      </c>
      <c r="O165" s="13">
        <v>8101205</v>
      </c>
    </row>
    <row r="166" spans="1:15" hidden="1" x14ac:dyDescent="0.25">
      <c r="A166" s="24" t="s">
        <v>169</v>
      </c>
      <c r="B166" s="25">
        <v>0</v>
      </c>
      <c r="C166" s="25">
        <v>500000</v>
      </c>
      <c r="D166" s="25">
        <v>0</v>
      </c>
      <c r="E166" s="25">
        <v>0</v>
      </c>
      <c r="F166" s="25">
        <f t="shared" si="6"/>
        <v>500000</v>
      </c>
      <c r="G166" s="25">
        <v>0</v>
      </c>
      <c r="H166" s="26"/>
      <c r="I166" s="26"/>
      <c r="J166" s="25">
        <f t="shared" si="8"/>
        <v>500000</v>
      </c>
      <c r="K166" s="25">
        <v>500000</v>
      </c>
      <c r="M166" s="6">
        <f t="shared" si="7"/>
        <v>0</v>
      </c>
      <c r="N166" t="s">
        <v>992</v>
      </c>
      <c r="O166" s="13">
        <v>8101206</v>
      </c>
    </row>
    <row r="167" spans="1:15" hidden="1" x14ac:dyDescent="0.25">
      <c r="A167" s="24" t="s">
        <v>170</v>
      </c>
      <c r="B167" s="25">
        <v>495720.77</v>
      </c>
      <c r="C167" s="25">
        <v>492531</v>
      </c>
      <c r="D167" s="25">
        <v>0</v>
      </c>
      <c r="E167" s="25">
        <v>0</v>
      </c>
      <c r="F167" s="25">
        <f t="shared" si="6"/>
        <v>492531</v>
      </c>
      <c r="G167" s="25">
        <v>0</v>
      </c>
      <c r="H167" s="26"/>
      <c r="I167" s="26"/>
      <c r="J167" s="25">
        <f t="shared" si="8"/>
        <v>492531</v>
      </c>
      <c r="K167" s="25">
        <v>492531</v>
      </c>
      <c r="M167" s="6">
        <f t="shared" si="7"/>
        <v>0</v>
      </c>
      <c r="N167" t="s">
        <v>993</v>
      </c>
      <c r="O167" s="13">
        <v>8400100</v>
      </c>
    </row>
    <row r="168" spans="1:15" hidden="1" x14ac:dyDescent="0.25">
      <c r="A168" s="24" t="s">
        <v>171</v>
      </c>
      <c r="B168" s="25">
        <v>984970.15</v>
      </c>
      <c r="C168" s="25">
        <v>990453</v>
      </c>
      <c r="D168" s="25">
        <v>0</v>
      </c>
      <c r="E168" s="25">
        <v>0</v>
      </c>
      <c r="F168" s="25">
        <f t="shared" si="6"/>
        <v>990453</v>
      </c>
      <c r="G168" s="25">
        <v>0</v>
      </c>
      <c r="H168" s="26"/>
      <c r="I168" s="26"/>
      <c r="J168" s="25">
        <f t="shared" si="8"/>
        <v>990453</v>
      </c>
      <c r="K168" s="25">
        <v>990453</v>
      </c>
      <c r="M168" s="6">
        <f t="shared" si="7"/>
        <v>0</v>
      </c>
      <c r="N168" t="s">
        <v>994</v>
      </c>
      <c r="O168" s="13">
        <v>8400101</v>
      </c>
    </row>
    <row r="169" spans="1:15" hidden="1" x14ac:dyDescent="0.25">
      <c r="A169" s="24" t="s">
        <v>172</v>
      </c>
      <c r="B169" s="25">
        <v>2032874.9599999997</v>
      </c>
      <c r="C169" s="25">
        <v>2093969</v>
      </c>
      <c r="D169" s="25">
        <v>0</v>
      </c>
      <c r="E169" s="25">
        <v>0</v>
      </c>
      <c r="F169" s="25">
        <f t="shared" si="6"/>
        <v>2093969</v>
      </c>
      <c r="G169" s="25">
        <v>0</v>
      </c>
      <c r="H169" s="26"/>
      <c r="I169" s="26"/>
      <c r="J169" s="25">
        <f t="shared" si="8"/>
        <v>2093969</v>
      </c>
      <c r="K169" s="25">
        <v>1586164</v>
      </c>
      <c r="M169" s="6">
        <f t="shared" si="7"/>
        <v>0</v>
      </c>
      <c r="N169" t="s">
        <v>995</v>
      </c>
      <c r="O169" s="13">
        <v>9000100</v>
      </c>
    </row>
    <row r="170" spans="1:15" hidden="1" x14ac:dyDescent="0.25">
      <c r="A170" s="24" t="s">
        <v>173</v>
      </c>
      <c r="B170" s="25">
        <v>2575286.56</v>
      </c>
      <c r="C170" s="25">
        <v>2552995</v>
      </c>
      <c r="D170" s="25">
        <v>0</v>
      </c>
      <c r="E170" s="25">
        <v>0</v>
      </c>
      <c r="F170" s="25">
        <f t="shared" si="6"/>
        <v>2552995</v>
      </c>
      <c r="G170" s="25">
        <v>0</v>
      </c>
      <c r="H170" s="26"/>
      <c r="I170" s="26"/>
      <c r="J170" s="25">
        <f t="shared" si="8"/>
        <v>2552995</v>
      </c>
      <c r="K170" s="25">
        <v>2552993.9474304654</v>
      </c>
      <c r="M170" s="6">
        <f t="shared" si="7"/>
        <v>0</v>
      </c>
      <c r="N170" t="s">
        <v>996</v>
      </c>
      <c r="O170" s="13">
        <v>9100200</v>
      </c>
    </row>
    <row r="171" spans="1:15" hidden="1" x14ac:dyDescent="0.25">
      <c r="A171" s="24" t="s">
        <v>174</v>
      </c>
      <c r="B171" s="25">
        <v>708125.02999999991</v>
      </c>
      <c r="C171" s="25">
        <v>850000</v>
      </c>
      <c r="D171" s="25">
        <v>0</v>
      </c>
      <c r="E171" s="25">
        <v>0</v>
      </c>
      <c r="F171" s="25">
        <f t="shared" si="6"/>
        <v>850000</v>
      </c>
      <c r="G171" s="25">
        <v>0</v>
      </c>
      <c r="H171" s="26"/>
      <c r="I171" s="26"/>
      <c r="J171" s="25">
        <f t="shared" si="8"/>
        <v>850000</v>
      </c>
      <c r="K171" s="25">
        <v>793765.45499999996</v>
      </c>
      <c r="M171" s="6">
        <f t="shared" si="7"/>
        <v>0</v>
      </c>
      <c r="N171" t="s">
        <v>997</v>
      </c>
      <c r="O171" s="13">
        <v>9100210</v>
      </c>
    </row>
    <row r="172" spans="1:15" hidden="1" x14ac:dyDescent="0.25">
      <c r="A172" s="24" t="s">
        <v>175</v>
      </c>
      <c r="B172" s="25">
        <v>399999.99999999994</v>
      </c>
      <c r="C172" s="25">
        <v>396000</v>
      </c>
      <c r="D172" s="25">
        <v>0</v>
      </c>
      <c r="E172" s="25">
        <v>0</v>
      </c>
      <c r="F172" s="25">
        <f t="shared" si="6"/>
        <v>396000</v>
      </c>
      <c r="G172" s="25">
        <v>0</v>
      </c>
      <c r="H172" s="26"/>
      <c r="I172" s="26"/>
      <c r="J172" s="25">
        <f t="shared" si="8"/>
        <v>396000</v>
      </c>
      <c r="K172" s="25">
        <v>396000.10379999998</v>
      </c>
      <c r="M172" s="6">
        <f t="shared" si="7"/>
        <v>0</v>
      </c>
      <c r="N172" t="s">
        <v>998</v>
      </c>
      <c r="O172" s="13">
        <v>9100220</v>
      </c>
    </row>
    <row r="173" spans="1:15" hidden="1" x14ac:dyDescent="0.25">
      <c r="A173" s="24" t="s">
        <v>176</v>
      </c>
      <c r="B173" s="25">
        <v>425000</v>
      </c>
      <c r="C173" s="25">
        <v>420750</v>
      </c>
      <c r="D173" s="25">
        <v>0</v>
      </c>
      <c r="E173" s="25">
        <v>0</v>
      </c>
      <c r="F173" s="25">
        <f t="shared" si="6"/>
        <v>420750</v>
      </c>
      <c r="G173" s="25">
        <v>0</v>
      </c>
      <c r="H173" s="26"/>
      <c r="I173" s="26"/>
      <c r="J173" s="25">
        <f t="shared" si="8"/>
        <v>420750</v>
      </c>
      <c r="K173" s="25">
        <v>420750.3168204102</v>
      </c>
      <c r="M173" s="6">
        <f t="shared" si="7"/>
        <v>0</v>
      </c>
      <c r="N173" t="s">
        <v>999</v>
      </c>
      <c r="O173" s="13">
        <v>9100300</v>
      </c>
    </row>
    <row r="174" spans="1:15" hidden="1" x14ac:dyDescent="0.25">
      <c r="A174" s="24" t="s">
        <v>177</v>
      </c>
      <c r="B174" s="25">
        <v>1515555.9300000004</v>
      </c>
      <c r="C174" s="25">
        <v>1586196</v>
      </c>
      <c r="D174" s="25">
        <v>0</v>
      </c>
      <c r="E174" s="25">
        <v>0</v>
      </c>
      <c r="F174" s="25">
        <f t="shared" si="6"/>
        <v>1586196</v>
      </c>
      <c r="G174" s="25">
        <v>0</v>
      </c>
      <c r="H174" s="26"/>
      <c r="I174" s="26"/>
      <c r="J174" s="25">
        <f t="shared" si="8"/>
        <v>1586196</v>
      </c>
      <c r="K174" s="25">
        <v>1586195.8134491225</v>
      </c>
      <c r="M174" s="6">
        <f t="shared" si="7"/>
        <v>0</v>
      </c>
      <c r="N174" t="s">
        <v>1000</v>
      </c>
      <c r="O174" s="13">
        <v>9200300</v>
      </c>
    </row>
    <row r="175" spans="1:15" hidden="1" x14ac:dyDescent="0.25">
      <c r="A175" s="24" t="s">
        <v>178</v>
      </c>
      <c r="B175" s="25">
        <v>2894301.32</v>
      </c>
      <c r="C175" s="25">
        <v>3048657</v>
      </c>
      <c r="D175" s="25">
        <v>0</v>
      </c>
      <c r="E175" s="25">
        <v>0</v>
      </c>
      <c r="F175" s="25">
        <f t="shared" si="6"/>
        <v>3048657</v>
      </c>
      <c r="G175" s="25">
        <v>0</v>
      </c>
      <c r="H175" s="26"/>
      <c r="I175" s="26"/>
      <c r="J175" s="25">
        <f t="shared" si="8"/>
        <v>3048657</v>
      </c>
      <c r="K175" s="25">
        <v>3048656.6295797732</v>
      </c>
      <c r="M175" s="6">
        <f t="shared" si="7"/>
        <v>0</v>
      </c>
      <c r="N175" t="s">
        <v>1001</v>
      </c>
      <c r="O175" s="13">
        <v>9400100</v>
      </c>
    </row>
    <row r="176" spans="1:15" hidden="1" x14ac:dyDescent="0.25">
      <c r="A176" s="24" t="s">
        <v>179</v>
      </c>
      <c r="B176" s="25">
        <v>2508921.2400000007</v>
      </c>
      <c r="C176" s="25">
        <v>2518910</v>
      </c>
      <c r="D176" s="25">
        <v>0</v>
      </c>
      <c r="E176" s="25">
        <v>0</v>
      </c>
      <c r="F176" s="25">
        <f t="shared" si="6"/>
        <v>2518910</v>
      </c>
      <c r="G176" s="25">
        <v>0</v>
      </c>
      <c r="H176" s="26"/>
      <c r="I176" s="26"/>
      <c r="J176" s="25">
        <f t="shared" si="8"/>
        <v>2518910</v>
      </c>
      <c r="K176" s="25">
        <v>2518910.4399294071</v>
      </c>
      <c r="M176" s="6">
        <f t="shared" si="7"/>
        <v>0</v>
      </c>
      <c r="N176" t="s">
        <v>1002</v>
      </c>
      <c r="O176" s="13">
        <v>9400101</v>
      </c>
    </row>
    <row r="177" spans="1:15" hidden="1" x14ac:dyDescent="0.25">
      <c r="A177" s="24" t="s">
        <v>180</v>
      </c>
      <c r="B177" s="25">
        <v>143807.33999999997</v>
      </c>
      <c r="C177" s="25">
        <v>240000</v>
      </c>
      <c r="D177" s="25">
        <v>0</v>
      </c>
      <c r="E177" s="25">
        <v>0</v>
      </c>
      <c r="F177" s="25">
        <f t="shared" si="6"/>
        <v>240000</v>
      </c>
      <c r="G177" s="25">
        <v>0</v>
      </c>
      <c r="H177" s="26"/>
      <c r="I177" s="26"/>
      <c r="J177" s="25">
        <f t="shared" si="8"/>
        <v>240000</v>
      </c>
      <c r="K177" s="25">
        <v>240000</v>
      </c>
      <c r="M177" s="6">
        <f t="shared" si="7"/>
        <v>0</v>
      </c>
      <c r="N177" t="s">
        <v>1003</v>
      </c>
      <c r="O177" s="13">
        <v>9400102</v>
      </c>
    </row>
    <row r="178" spans="1:15" hidden="1" x14ac:dyDescent="0.25">
      <c r="A178" s="24" t="s">
        <v>181</v>
      </c>
      <c r="B178" s="25">
        <v>98823.079999999987</v>
      </c>
      <c r="C178" s="25">
        <v>115950</v>
      </c>
      <c r="D178" s="25">
        <v>0</v>
      </c>
      <c r="E178" s="25">
        <v>0</v>
      </c>
      <c r="F178" s="25">
        <f t="shared" si="6"/>
        <v>115950</v>
      </c>
      <c r="G178" s="25">
        <v>0</v>
      </c>
      <c r="H178" s="26"/>
      <c r="I178" s="26"/>
      <c r="J178" s="25">
        <f t="shared" si="8"/>
        <v>115950</v>
      </c>
      <c r="K178" s="25">
        <v>115950</v>
      </c>
      <c r="M178" s="6">
        <f t="shared" si="7"/>
        <v>0</v>
      </c>
      <c r="N178" t="s">
        <v>1004</v>
      </c>
      <c r="O178" s="13">
        <v>9500000</v>
      </c>
    </row>
    <row r="179" spans="1:15" hidden="1" x14ac:dyDescent="0.25">
      <c r="A179" s="24" t="s">
        <v>182</v>
      </c>
      <c r="B179" s="25">
        <v>2942901.68</v>
      </c>
      <c r="C179" s="25">
        <v>3043391</v>
      </c>
      <c r="D179" s="25">
        <v>0</v>
      </c>
      <c r="E179" s="25">
        <v>0</v>
      </c>
      <c r="F179" s="25">
        <f t="shared" si="6"/>
        <v>3043391</v>
      </c>
      <c r="G179" s="25">
        <v>0</v>
      </c>
      <c r="H179" s="26"/>
      <c r="I179" s="26"/>
      <c r="J179" s="25">
        <f t="shared" si="8"/>
        <v>3043391</v>
      </c>
      <c r="K179" s="25">
        <v>3043391.0010000002</v>
      </c>
      <c r="M179" s="6">
        <f t="shared" si="7"/>
        <v>0</v>
      </c>
      <c r="N179" t="s">
        <v>1005</v>
      </c>
      <c r="O179" s="13">
        <v>11072501</v>
      </c>
    </row>
    <row r="180" spans="1:15" hidden="1" x14ac:dyDescent="0.25">
      <c r="A180" s="24" t="s">
        <v>183</v>
      </c>
      <c r="B180" s="25">
        <v>1085075.2299999997</v>
      </c>
      <c r="C180" s="25">
        <v>1077431</v>
      </c>
      <c r="D180" s="25">
        <v>0</v>
      </c>
      <c r="E180" s="25">
        <v>0</v>
      </c>
      <c r="F180" s="25">
        <f t="shared" si="6"/>
        <v>1077431</v>
      </c>
      <c r="G180" s="25">
        <v>0</v>
      </c>
      <c r="H180" s="26"/>
      <c r="I180" s="26"/>
      <c r="J180" s="25">
        <f t="shared" si="8"/>
        <v>1077431</v>
      </c>
      <c r="K180" s="25">
        <v>1077431.0473993369</v>
      </c>
      <c r="M180" s="6">
        <f t="shared" si="7"/>
        <v>0</v>
      </c>
      <c r="N180" t="s">
        <v>1006</v>
      </c>
      <c r="O180" s="13">
        <v>70009101</v>
      </c>
    </row>
    <row r="181" spans="1:15" hidden="1" x14ac:dyDescent="0.25">
      <c r="A181" s="24" t="s">
        <v>184</v>
      </c>
      <c r="B181" s="25">
        <v>9938482</v>
      </c>
      <c r="C181" s="25">
        <v>9883482</v>
      </c>
      <c r="D181" s="25">
        <v>0</v>
      </c>
      <c r="E181" s="25">
        <v>0</v>
      </c>
      <c r="F181" s="25">
        <f t="shared" si="6"/>
        <v>9883482</v>
      </c>
      <c r="G181" s="25">
        <v>0</v>
      </c>
      <c r="H181" s="26"/>
      <c r="I181" s="26"/>
      <c r="J181" s="25">
        <f t="shared" si="8"/>
        <v>9883482</v>
      </c>
      <c r="K181" s="25">
        <v>9883482</v>
      </c>
      <c r="M181" s="6">
        <f t="shared" si="7"/>
        <v>0</v>
      </c>
      <c r="N181" t="s">
        <v>1007</v>
      </c>
      <c r="O181" s="13">
        <v>70009401</v>
      </c>
    </row>
    <row r="182" spans="1:15" hidden="1" x14ac:dyDescent="0.25">
      <c r="A182" s="24" t="s">
        <v>185</v>
      </c>
      <c r="B182" s="25">
        <v>446828</v>
      </c>
      <c r="C182" s="25">
        <v>441715</v>
      </c>
      <c r="D182" s="25">
        <v>0</v>
      </c>
      <c r="E182" s="25">
        <v>0</v>
      </c>
      <c r="F182" s="25">
        <f t="shared" si="6"/>
        <v>441715</v>
      </c>
      <c r="G182" s="25">
        <v>0</v>
      </c>
      <c r="H182" s="26"/>
      <c r="I182" s="26"/>
      <c r="J182" s="25">
        <f t="shared" si="8"/>
        <v>441715</v>
      </c>
      <c r="K182" s="25">
        <v>441715</v>
      </c>
      <c r="M182" s="6">
        <f t="shared" si="7"/>
        <v>0</v>
      </c>
      <c r="N182" t="s">
        <v>1008</v>
      </c>
      <c r="O182" s="13">
        <v>70009402</v>
      </c>
    </row>
    <row r="183" spans="1:15" hidden="1" x14ac:dyDescent="0.25">
      <c r="A183" s="24" t="s">
        <v>186</v>
      </c>
      <c r="B183" s="25">
        <v>2516693</v>
      </c>
      <c r="C183" s="25">
        <v>2487893</v>
      </c>
      <c r="D183" s="25">
        <v>0</v>
      </c>
      <c r="E183" s="25">
        <v>0</v>
      </c>
      <c r="F183" s="25">
        <f t="shared" si="6"/>
        <v>2487893</v>
      </c>
      <c r="G183" s="25">
        <v>0</v>
      </c>
      <c r="H183" s="26"/>
      <c r="I183" s="26"/>
      <c r="J183" s="25">
        <f t="shared" si="8"/>
        <v>2487893</v>
      </c>
      <c r="K183" s="25">
        <v>2487893</v>
      </c>
      <c r="M183" s="6">
        <f t="shared" si="7"/>
        <v>0</v>
      </c>
      <c r="N183" t="s">
        <v>1009</v>
      </c>
      <c r="O183" s="13">
        <v>70009406</v>
      </c>
    </row>
    <row r="184" spans="1:15" hidden="1" x14ac:dyDescent="0.25">
      <c r="A184" s="24" t="s">
        <v>187</v>
      </c>
      <c r="B184" s="25">
        <v>9029000</v>
      </c>
      <c r="C184" s="25">
        <v>9000000</v>
      </c>
      <c r="D184" s="25">
        <v>0</v>
      </c>
      <c r="E184" s="25">
        <v>0</v>
      </c>
      <c r="F184" s="25">
        <f t="shared" si="6"/>
        <v>9000000</v>
      </c>
      <c r="G184" s="25">
        <v>0</v>
      </c>
      <c r="H184" s="26"/>
      <c r="I184" s="26"/>
      <c r="J184" s="25">
        <f t="shared" si="8"/>
        <v>9000000</v>
      </c>
      <c r="K184" s="25">
        <v>9000000</v>
      </c>
      <c r="M184" s="6">
        <f t="shared" si="7"/>
        <v>0</v>
      </c>
      <c r="N184" t="s">
        <v>1010</v>
      </c>
      <c r="O184" s="13">
        <v>70009501</v>
      </c>
    </row>
    <row r="185" spans="1:15" hidden="1" x14ac:dyDescent="0.25">
      <c r="A185" s="24" t="s">
        <v>188</v>
      </c>
      <c r="B185" s="25">
        <v>2116564</v>
      </c>
      <c r="C185" s="25">
        <v>2076564</v>
      </c>
      <c r="D185" s="25">
        <v>0</v>
      </c>
      <c r="E185" s="25">
        <v>0</v>
      </c>
      <c r="F185" s="25">
        <f t="shared" si="6"/>
        <v>2076564</v>
      </c>
      <c r="G185" s="25">
        <v>0</v>
      </c>
      <c r="H185" s="26"/>
      <c r="I185" s="26"/>
      <c r="J185" s="25">
        <f t="shared" si="8"/>
        <v>2076564</v>
      </c>
      <c r="K185" s="25">
        <v>2076564</v>
      </c>
      <c r="M185" s="6">
        <f t="shared" si="7"/>
        <v>0</v>
      </c>
      <c r="N185" t="s">
        <v>1011</v>
      </c>
      <c r="O185" s="13">
        <v>70009506</v>
      </c>
    </row>
    <row r="186" spans="1:15" hidden="1" x14ac:dyDescent="0.25">
      <c r="A186" s="24" t="s">
        <v>189</v>
      </c>
      <c r="B186" s="25">
        <v>200000</v>
      </c>
      <c r="C186" s="25">
        <v>200000</v>
      </c>
      <c r="D186" s="25">
        <v>0</v>
      </c>
      <c r="E186" s="25">
        <v>0</v>
      </c>
      <c r="F186" s="25">
        <f t="shared" si="6"/>
        <v>200000</v>
      </c>
      <c r="G186" s="25">
        <v>0</v>
      </c>
      <c r="H186" s="26"/>
      <c r="I186" s="26"/>
      <c r="J186" s="25">
        <f t="shared" si="8"/>
        <v>200000</v>
      </c>
      <c r="K186" s="25">
        <v>200000</v>
      </c>
      <c r="M186" s="6">
        <f t="shared" si="7"/>
        <v>0</v>
      </c>
      <c r="N186" t="s">
        <v>1012</v>
      </c>
      <c r="O186" s="13">
        <v>70009508</v>
      </c>
    </row>
    <row r="187" spans="1:15" hidden="1" x14ac:dyDescent="0.25">
      <c r="A187" s="24" t="s">
        <v>190</v>
      </c>
      <c r="B187" s="25">
        <v>189828.75</v>
      </c>
      <c r="C187" s="25">
        <v>0</v>
      </c>
      <c r="D187" s="25">
        <v>0</v>
      </c>
      <c r="E187" s="25">
        <v>0</v>
      </c>
      <c r="F187" s="25">
        <f t="shared" si="6"/>
        <v>0</v>
      </c>
      <c r="G187" s="25">
        <v>0</v>
      </c>
      <c r="H187" s="26"/>
      <c r="I187" s="26"/>
      <c r="J187" s="25">
        <f t="shared" si="8"/>
        <v>0</v>
      </c>
      <c r="K187" s="25">
        <v>190000</v>
      </c>
      <c r="M187" s="6">
        <f t="shared" si="7"/>
        <v>0</v>
      </c>
      <c r="N187" t="s">
        <v>1013</v>
      </c>
      <c r="O187" s="13">
        <v>15901008</v>
      </c>
    </row>
    <row r="188" spans="1:15" hidden="1" x14ac:dyDescent="0.25">
      <c r="A188" s="24" t="s">
        <v>191</v>
      </c>
      <c r="B188" s="25">
        <v>2730293</v>
      </c>
      <c r="C188" s="25">
        <v>0</v>
      </c>
      <c r="D188" s="25">
        <v>0</v>
      </c>
      <c r="E188" s="25">
        <v>0</v>
      </c>
      <c r="F188" s="25">
        <f t="shared" si="6"/>
        <v>0</v>
      </c>
      <c r="G188" s="25">
        <v>0</v>
      </c>
      <c r="H188" s="26"/>
      <c r="I188" s="26"/>
      <c r="J188" s="25">
        <f t="shared" si="8"/>
        <v>0</v>
      </c>
      <c r="K188" s="25">
        <v>3000000</v>
      </c>
      <c r="M188" s="6">
        <f t="shared" si="7"/>
        <v>0</v>
      </c>
      <c r="N188" t="s">
        <v>1014</v>
      </c>
      <c r="O188" s="13">
        <v>15950045</v>
      </c>
    </row>
    <row r="189" spans="1:15" hidden="1" x14ac:dyDescent="0.25">
      <c r="A189" s="24" t="s">
        <v>192</v>
      </c>
      <c r="B189" s="25">
        <v>404216</v>
      </c>
      <c r="C189" s="25">
        <v>0</v>
      </c>
      <c r="D189" s="25">
        <v>0</v>
      </c>
      <c r="E189" s="25">
        <v>0</v>
      </c>
      <c r="F189" s="25">
        <f t="shared" si="6"/>
        <v>0</v>
      </c>
      <c r="G189" s="25">
        <v>0</v>
      </c>
      <c r="H189" s="26"/>
      <c r="I189" s="26"/>
      <c r="J189" s="25">
        <f t="shared" si="8"/>
        <v>0</v>
      </c>
      <c r="K189" s="25">
        <v>404216</v>
      </c>
      <c r="M189" s="6">
        <f t="shared" si="7"/>
        <v>0</v>
      </c>
      <c r="N189" t="s">
        <v>1015</v>
      </c>
      <c r="O189" s="13">
        <v>15950080</v>
      </c>
    </row>
    <row r="190" spans="1:15" hidden="1" x14ac:dyDescent="0.25">
      <c r="A190" s="24" t="s">
        <v>193</v>
      </c>
      <c r="B190" s="25">
        <v>3523898.5</v>
      </c>
      <c r="C190" s="25">
        <v>0</v>
      </c>
      <c r="D190" s="25">
        <v>0</v>
      </c>
      <c r="E190" s="25">
        <v>0</v>
      </c>
      <c r="F190" s="25">
        <f t="shared" si="6"/>
        <v>0</v>
      </c>
      <c r="G190" s="25">
        <v>0</v>
      </c>
      <c r="H190" s="26"/>
      <c r="I190" s="26"/>
      <c r="J190" s="25">
        <f t="shared" si="8"/>
        <v>0</v>
      </c>
      <c r="K190" s="25">
        <v>4255192</v>
      </c>
      <c r="M190" s="6">
        <f t="shared" si="7"/>
        <v>0</v>
      </c>
      <c r="N190" t="s">
        <v>1016</v>
      </c>
      <c r="O190" s="13">
        <v>15951003</v>
      </c>
    </row>
    <row r="191" spans="1:15" hidden="1" x14ac:dyDescent="0.25">
      <c r="A191" s="24" t="s">
        <v>194</v>
      </c>
      <c r="B191" s="25">
        <v>8869589.2600000016</v>
      </c>
      <c r="C191" s="25">
        <v>8834952</v>
      </c>
      <c r="D191" s="25">
        <v>0</v>
      </c>
      <c r="E191" s="25">
        <v>0</v>
      </c>
      <c r="F191" s="25">
        <f t="shared" si="6"/>
        <v>8834952</v>
      </c>
      <c r="G191" s="25">
        <v>0</v>
      </c>
      <c r="H191" s="26"/>
      <c r="I191" s="26"/>
      <c r="J191" s="25">
        <f t="shared" si="8"/>
        <v>8834952</v>
      </c>
      <c r="K191" s="25">
        <v>8834561.9119923189</v>
      </c>
      <c r="M191" s="6">
        <f t="shared" si="7"/>
        <v>0</v>
      </c>
      <c r="N191" t="s">
        <v>1017</v>
      </c>
      <c r="O191" s="13">
        <v>10000001</v>
      </c>
    </row>
    <row r="192" spans="1:15" hidden="1" x14ac:dyDescent="0.25">
      <c r="A192" s="24" t="s">
        <v>195</v>
      </c>
      <c r="B192" s="25">
        <v>1292009.3999999999</v>
      </c>
      <c r="C192" s="25">
        <v>1400000</v>
      </c>
      <c r="D192" s="25">
        <v>0</v>
      </c>
      <c r="E192" s="25">
        <v>0</v>
      </c>
      <c r="F192" s="25">
        <f t="shared" si="6"/>
        <v>1400000</v>
      </c>
      <c r="G192" s="25">
        <v>0</v>
      </c>
      <c r="H192" s="26"/>
      <c r="I192" s="26"/>
      <c r="J192" s="25">
        <f t="shared" si="8"/>
        <v>1400000</v>
      </c>
      <c r="K192" s="25">
        <v>1400000</v>
      </c>
      <c r="M192" s="6">
        <f t="shared" si="7"/>
        <v>0</v>
      </c>
      <c r="N192" t="s">
        <v>1018</v>
      </c>
      <c r="O192" s="13">
        <v>10000005</v>
      </c>
    </row>
    <row r="193" spans="1:15" hidden="1" x14ac:dyDescent="0.25">
      <c r="A193" s="24" t="s">
        <v>196</v>
      </c>
      <c r="B193" s="25">
        <v>3161693.86</v>
      </c>
      <c r="C193" s="25">
        <v>3512766</v>
      </c>
      <c r="D193" s="25">
        <v>167580</v>
      </c>
      <c r="E193" s="25">
        <v>0</v>
      </c>
      <c r="F193" s="25">
        <f t="shared" si="6"/>
        <v>3680346</v>
      </c>
      <c r="G193" s="25">
        <v>0</v>
      </c>
      <c r="H193" s="26"/>
      <c r="I193" s="26"/>
      <c r="J193" s="25">
        <f t="shared" si="8"/>
        <v>3680346</v>
      </c>
      <c r="K193" s="25">
        <v>3318999.6569089047</v>
      </c>
      <c r="M193" s="6">
        <f t="shared" si="7"/>
        <v>0</v>
      </c>
      <c r="N193" t="s">
        <v>1019</v>
      </c>
      <c r="O193" s="13">
        <v>10000008</v>
      </c>
    </row>
    <row r="194" spans="1:15" hidden="1" x14ac:dyDescent="0.25">
      <c r="A194" s="24" t="s">
        <v>197</v>
      </c>
      <c r="B194" s="25">
        <v>312673.36</v>
      </c>
      <c r="C194" s="25">
        <v>0</v>
      </c>
      <c r="D194" s="25">
        <v>0</v>
      </c>
      <c r="E194" s="25">
        <v>0</v>
      </c>
      <c r="F194" s="25">
        <f t="shared" si="6"/>
        <v>0</v>
      </c>
      <c r="G194" s="25">
        <v>0</v>
      </c>
      <c r="H194" s="26"/>
      <c r="I194" s="26"/>
      <c r="J194" s="25">
        <f t="shared" si="8"/>
        <v>0</v>
      </c>
      <c r="K194" s="25">
        <v>312673</v>
      </c>
      <c r="M194" s="6">
        <f t="shared" si="7"/>
        <v>0</v>
      </c>
      <c r="N194" t="s">
        <v>1020</v>
      </c>
      <c r="O194" s="13">
        <v>11030000</v>
      </c>
    </row>
    <row r="195" spans="1:15" hidden="1" x14ac:dyDescent="0.25">
      <c r="A195" s="24" t="s">
        <v>198</v>
      </c>
      <c r="B195" s="25">
        <v>207622.47</v>
      </c>
      <c r="C195" s="25">
        <v>0</v>
      </c>
      <c r="D195" s="25">
        <v>0</v>
      </c>
      <c r="E195" s="25">
        <v>0</v>
      </c>
      <c r="F195" s="25">
        <f t="shared" si="6"/>
        <v>0</v>
      </c>
      <c r="G195" s="25">
        <v>0</v>
      </c>
      <c r="H195" s="26"/>
      <c r="I195" s="26"/>
      <c r="J195" s="25">
        <f t="shared" si="8"/>
        <v>0</v>
      </c>
      <c r="K195" s="25">
        <v>206873</v>
      </c>
      <c r="M195" s="6">
        <f t="shared" si="7"/>
        <v>0</v>
      </c>
      <c r="N195" t="s">
        <v>1021</v>
      </c>
      <c r="O195" s="13">
        <v>11030001</v>
      </c>
    </row>
    <row r="196" spans="1:15" hidden="1" x14ac:dyDescent="0.25">
      <c r="A196" s="24" t="s">
        <v>199</v>
      </c>
      <c r="B196" s="25">
        <v>254064.05</v>
      </c>
      <c r="C196" s="25">
        <v>0</v>
      </c>
      <c r="D196" s="25">
        <v>0</v>
      </c>
      <c r="E196" s="25">
        <v>0</v>
      </c>
      <c r="F196" s="25">
        <f t="shared" si="6"/>
        <v>0</v>
      </c>
      <c r="G196" s="25">
        <v>0</v>
      </c>
      <c r="H196" s="26"/>
      <c r="I196" s="26"/>
      <c r="J196" s="25">
        <f t="shared" si="8"/>
        <v>0</v>
      </c>
      <c r="K196" s="25">
        <v>0</v>
      </c>
      <c r="M196" s="6">
        <f t="shared" si="7"/>
        <v>0</v>
      </c>
      <c r="N196" t="s">
        <v>1022</v>
      </c>
      <c r="O196" s="13">
        <v>11036950</v>
      </c>
    </row>
    <row r="197" spans="1:15" hidden="1" x14ac:dyDescent="0.25">
      <c r="A197" s="24" t="s">
        <v>200</v>
      </c>
      <c r="B197" s="25">
        <v>35066675.560000002</v>
      </c>
      <c r="C197" s="25">
        <v>0</v>
      </c>
      <c r="D197" s="25">
        <v>0</v>
      </c>
      <c r="E197" s="25">
        <v>0</v>
      </c>
      <c r="F197" s="25">
        <f t="shared" si="6"/>
        <v>0</v>
      </c>
      <c r="G197" s="25">
        <v>0</v>
      </c>
      <c r="H197" s="26"/>
      <c r="I197" s="26"/>
      <c r="J197" s="25">
        <f t="shared" si="8"/>
        <v>0</v>
      </c>
      <c r="K197" s="25">
        <v>44603907</v>
      </c>
      <c r="M197" s="6">
        <f t="shared" si="7"/>
        <v>0</v>
      </c>
      <c r="N197" t="s">
        <v>1023</v>
      </c>
      <c r="O197" s="13">
        <v>15950010</v>
      </c>
    </row>
    <row r="198" spans="1:15" hidden="1" x14ac:dyDescent="0.25">
      <c r="A198" s="24" t="s">
        <v>201</v>
      </c>
      <c r="B198" s="25">
        <v>8721433.1300000008</v>
      </c>
      <c r="C198" s="25">
        <v>0</v>
      </c>
      <c r="D198" s="25">
        <v>0</v>
      </c>
      <c r="E198" s="25">
        <v>0</v>
      </c>
      <c r="F198" s="25">
        <f t="shared" si="6"/>
        <v>0</v>
      </c>
      <c r="G198" s="25">
        <v>0</v>
      </c>
      <c r="H198" s="26"/>
      <c r="I198" s="26"/>
      <c r="J198" s="25">
        <f t="shared" si="8"/>
        <v>0</v>
      </c>
      <c r="K198" s="25">
        <v>0</v>
      </c>
      <c r="M198" s="6">
        <f t="shared" si="7"/>
        <v>0</v>
      </c>
      <c r="N198" t="s">
        <v>1024</v>
      </c>
      <c r="O198" s="13">
        <v>15950032</v>
      </c>
    </row>
    <row r="199" spans="1:15" hidden="1" x14ac:dyDescent="0.25">
      <c r="A199" s="24" t="s">
        <v>202</v>
      </c>
      <c r="B199" s="25">
        <v>42218071.719999999</v>
      </c>
      <c r="C199" s="25">
        <v>0</v>
      </c>
      <c r="D199" s="25">
        <v>0</v>
      </c>
      <c r="E199" s="25">
        <v>0</v>
      </c>
      <c r="F199" s="25">
        <f t="shared" si="6"/>
        <v>0</v>
      </c>
      <c r="G199" s="25">
        <v>0</v>
      </c>
      <c r="H199" s="26"/>
      <c r="I199" s="26"/>
      <c r="J199" s="25">
        <f t="shared" si="8"/>
        <v>0</v>
      </c>
      <c r="K199" s="25">
        <v>32646093</v>
      </c>
      <c r="M199" s="6">
        <f t="shared" si="7"/>
        <v>0</v>
      </c>
      <c r="N199" t="s">
        <v>1025</v>
      </c>
      <c r="O199" s="13">
        <v>15950103</v>
      </c>
    </row>
    <row r="200" spans="1:15" hidden="1" x14ac:dyDescent="0.25">
      <c r="A200" s="24" t="s">
        <v>203</v>
      </c>
      <c r="B200" s="25">
        <v>4353188.0599999996</v>
      </c>
      <c r="C200" s="25">
        <v>0</v>
      </c>
      <c r="D200" s="25">
        <v>0</v>
      </c>
      <c r="E200" s="25">
        <v>0</v>
      </c>
      <c r="F200" s="25">
        <f t="shared" ref="F200:F263" si="9">SUM(C200:E200)</f>
        <v>0</v>
      </c>
      <c r="G200" s="25">
        <v>0</v>
      </c>
      <c r="H200" s="26"/>
      <c r="I200" s="26"/>
      <c r="J200" s="25">
        <f t="shared" si="8"/>
        <v>0</v>
      </c>
      <c r="K200" s="25">
        <v>4500000</v>
      </c>
      <c r="M200" s="6">
        <f t="shared" ref="M200:M263" si="10">H200-G200</f>
        <v>0</v>
      </c>
      <c r="N200" t="s">
        <v>1026</v>
      </c>
      <c r="O200" s="13">
        <v>15950129</v>
      </c>
    </row>
    <row r="201" spans="1:15" hidden="1" x14ac:dyDescent="0.25">
      <c r="A201" s="24" t="s">
        <v>204</v>
      </c>
      <c r="B201" s="25">
        <v>35618131.829999998</v>
      </c>
      <c r="C201" s="25">
        <v>0</v>
      </c>
      <c r="D201" s="25">
        <v>0</v>
      </c>
      <c r="E201" s="25">
        <v>0</v>
      </c>
      <c r="F201" s="25">
        <f t="shared" si="9"/>
        <v>0</v>
      </c>
      <c r="G201" s="25">
        <v>0</v>
      </c>
      <c r="H201" s="26"/>
      <c r="I201" s="26"/>
      <c r="J201" s="25">
        <f t="shared" ref="J201:J264" si="11">F201+H201</f>
        <v>0</v>
      </c>
      <c r="K201" s="25">
        <v>0</v>
      </c>
      <c r="M201" s="6">
        <f t="shared" si="10"/>
        <v>0</v>
      </c>
      <c r="N201" t="s">
        <v>1027</v>
      </c>
      <c r="O201" s="13">
        <v>15950278</v>
      </c>
    </row>
    <row r="202" spans="1:15" hidden="1" x14ac:dyDescent="0.25">
      <c r="A202" s="24" t="s">
        <v>205</v>
      </c>
      <c r="B202" s="25">
        <v>5000000</v>
      </c>
      <c r="C202" s="25">
        <v>0</v>
      </c>
      <c r="D202" s="25">
        <v>0</v>
      </c>
      <c r="E202" s="25">
        <v>0</v>
      </c>
      <c r="F202" s="25">
        <f t="shared" si="9"/>
        <v>0</v>
      </c>
      <c r="G202" s="25">
        <v>0</v>
      </c>
      <c r="H202" s="26"/>
      <c r="I202" s="26"/>
      <c r="J202" s="25">
        <f t="shared" si="11"/>
        <v>0</v>
      </c>
      <c r="K202" s="25">
        <v>0</v>
      </c>
      <c r="M202" s="6">
        <f t="shared" si="10"/>
        <v>0</v>
      </c>
      <c r="N202" t="s">
        <v>1028</v>
      </c>
      <c r="O202" s="13">
        <v>15950300</v>
      </c>
    </row>
    <row r="203" spans="1:15" hidden="1" x14ac:dyDescent="0.25">
      <c r="A203" s="24" t="s">
        <v>206</v>
      </c>
      <c r="B203" s="25">
        <v>30030854.449999999</v>
      </c>
      <c r="C203" s="25">
        <v>0</v>
      </c>
      <c r="D203" s="25">
        <v>0</v>
      </c>
      <c r="E203" s="25">
        <v>0</v>
      </c>
      <c r="F203" s="25">
        <f t="shared" si="9"/>
        <v>0</v>
      </c>
      <c r="G203" s="25">
        <v>0</v>
      </c>
      <c r="H203" s="26"/>
      <c r="I203" s="26"/>
      <c r="J203" s="25">
        <f t="shared" si="11"/>
        <v>0</v>
      </c>
      <c r="K203" s="25">
        <v>0</v>
      </c>
      <c r="M203" s="6">
        <f t="shared" si="10"/>
        <v>0</v>
      </c>
      <c r="N203" t="s">
        <v>1029</v>
      </c>
      <c r="O203" s="13">
        <v>15956371</v>
      </c>
    </row>
    <row r="204" spans="1:15" hidden="1" x14ac:dyDescent="0.25">
      <c r="A204" s="24" t="s">
        <v>207</v>
      </c>
      <c r="B204" s="25">
        <v>5058405.82</v>
      </c>
      <c r="C204" s="25">
        <v>0</v>
      </c>
      <c r="D204" s="25">
        <v>0</v>
      </c>
      <c r="E204" s="25">
        <v>0</v>
      </c>
      <c r="F204" s="25">
        <f t="shared" si="9"/>
        <v>0</v>
      </c>
      <c r="G204" s="25">
        <v>0</v>
      </c>
      <c r="H204" s="26"/>
      <c r="I204" s="26"/>
      <c r="J204" s="25">
        <f t="shared" si="11"/>
        <v>0</v>
      </c>
      <c r="K204" s="25">
        <v>0</v>
      </c>
      <c r="M204" s="6">
        <f t="shared" si="10"/>
        <v>0</v>
      </c>
      <c r="N204" t="s">
        <v>1030</v>
      </c>
      <c r="O204" s="13">
        <v>15956372</v>
      </c>
    </row>
    <row r="205" spans="1:15" hidden="1" x14ac:dyDescent="0.25">
      <c r="A205" s="24" t="s">
        <v>208</v>
      </c>
      <c r="B205" s="25">
        <v>500000</v>
      </c>
      <c r="C205" s="25">
        <v>0</v>
      </c>
      <c r="D205" s="25">
        <v>0</v>
      </c>
      <c r="E205" s="25">
        <v>0</v>
      </c>
      <c r="F205" s="25">
        <f t="shared" si="9"/>
        <v>0</v>
      </c>
      <c r="G205" s="25">
        <v>0</v>
      </c>
      <c r="H205" s="26"/>
      <c r="I205" s="26"/>
      <c r="J205" s="25">
        <f t="shared" si="11"/>
        <v>0</v>
      </c>
      <c r="K205" s="25">
        <v>500000</v>
      </c>
      <c r="M205" s="6">
        <f t="shared" si="10"/>
        <v>0</v>
      </c>
      <c r="N205" t="s">
        <v>1031</v>
      </c>
      <c r="O205" s="13">
        <v>15956843</v>
      </c>
    </row>
    <row r="206" spans="1:15" hidden="1" x14ac:dyDescent="0.25">
      <c r="A206" s="24" t="s">
        <v>209</v>
      </c>
      <c r="B206" s="25">
        <v>20000000</v>
      </c>
      <c r="C206" s="25">
        <v>0</v>
      </c>
      <c r="D206" s="25">
        <v>0</v>
      </c>
      <c r="E206" s="25">
        <v>0</v>
      </c>
      <c r="F206" s="25">
        <f t="shared" si="9"/>
        <v>0</v>
      </c>
      <c r="G206" s="25">
        <v>0</v>
      </c>
      <c r="H206" s="26"/>
      <c r="I206" s="26"/>
      <c r="J206" s="25">
        <f t="shared" si="11"/>
        <v>0</v>
      </c>
      <c r="K206" s="25">
        <v>0</v>
      </c>
      <c r="M206" s="6">
        <f t="shared" si="10"/>
        <v>0</v>
      </c>
      <c r="N206" t="s">
        <v>1032</v>
      </c>
      <c r="O206" s="13">
        <v>15959010</v>
      </c>
    </row>
    <row r="207" spans="1:15" hidden="1" x14ac:dyDescent="0.25">
      <c r="A207" s="24" t="s">
        <v>210</v>
      </c>
      <c r="B207" s="25">
        <v>138192</v>
      </c>
      <c r="C207" s="25">
        <v>0</v>
      </c>
      <c r="D207" s="25">
        <v>0</v>
      </c>
      <c r="E207" s="25">
        <v>0</v>
      </c>
      <c r="F207" s="25">
        <f t="shared" si="9"/>
        <v>0</v>
      </c>
      <c r="G207" s="25">
        <v>0</v>
      </c>
      <c r="H207" s="26"/>
      <c r="I207" s="26"/>
      <c r="J207" s="25">
        <f t="shared" si="11"/>
        <v>0</v>
      </c>
      <c r="K207" s="25">
        <v>139000</v>
      </c>
      <c r="M207" s="6">
        <f t="shared" si="10"/>
        <v>0</v>
      </c>
      <c r="N207" t="s">
        <v>1033</v>
      </c>
      <c r="O207" s="13">
        <v>15959117</v>
      </c>
    </row>
    <row r="208" spans="1:15" hidden="1" x14ac:dyDescent="0.25">
      <c r="A208" s="24" t="s">
        <v>211</v>
      </c>
      <c r="B208" s="25">
        <v>1212071</v>
      </c>
      <c r="C208" s="25">
        <v>0</v>
      </c>
      <c r="D208" s="25">
        <v>0</v>
      </c>
      <c r="E208" s="25">
        <v>0</v>
      </c>
      <c r="F208" s="25">
        <f t="shared" si="9"/>
        <v>0</v>
      </c>
      <c r="G208" s="25">
        <v>0</v>
      </c>
      <c r="H208" s="26"/>
      <c r="I208" s="26"/>
      <c r="J208" s="25">
        <f t="shared" si="11"/>
        <v>0</v>
      </c>
      <c r="K208" s="25">
        <v>0</v>
      </c>
      <c r="M208" s="6">
        <f t="shared" si="10"/>
        <v>0</v>
      </c>
      <c r="N208" t="s">
        <v>1034</v>
      </c>
      <c r="O208" s="13">
        <v>15959500</v>
      </c>
    </row>
    <row r="209" spans="1:15" hidden="1" x14ac:dyDescent="0.25">
      <c r="A209" s="24" t="s">
        <v>212</v>
      </c>
      <c r="B209" s="25">
        <v>12748289.6</v>
      </c>
      <c r="C209" s="25">
        <v>10000000</v>
      </c>
      <c r="D209" s="25">
        <v>0</v>
      </c>
      <c r="E209" s="25">
        <v>10000000</v>
      </c>
      <c r="F209" s="25">
        <f t="shared" si="9"/>
        <v>20000000</v>
      </c>
      <c r="G209" s="25">
        <v>0</v>
      </c>
      <c r="H209" s="26"/>
      <c r="I209" s="26"/>
      <c r="J209" s="25">
        <f t="shared" si="11"/>
        <v>20000000</v>
      </c>
      <c r="K209" s="25">
        <v>20000000</v>
      </c>
      <c r="M209" s="6">
        <f t="shared" si="10"/>
        <v>0</v>
      </c>
      <c r="N209" t="s">
        <v>1035</v>
      </c>
      <c r="O209" s="13">
        <v>15992040</v>
      </c>
    </row>
    <row r="210" spans="1:15" hidden="1" x14ac:dyDescent="0.25">
      <c r="A210" s="24" t="s">
        <v>213</v>
      </c>
      <c r="B210" s="25">
        <v>2836201.23</v>
      </c>
      <c r="C210" s="25">
        <v>0</v>
      </c>
      <c r="D210" s="25">
        <v>0</v>
      </c>
      <c r="E210" s="25">
        <v>0</v>
      </c>
      <c r="F210" s="25">
        <f t="shared" si="9"/>
        <v>0</v>
      </c>
      <c r="G210" s="25">
        <v>0</v>
      </c>
      <c r="H210" s="26"/>
      <c r="I210" s="26"/>
      <c r="J210" s="25">
        <f t="shared" si="11"/>
        <v>0</v>
      </c>
      <c r="K210" s="25">
        <v>2883281.9366000001</v>
      </c>
      <c r="M210" s="6">
        <f t="shared" si="10"/>
        <v>0</v>
      </c>
      <c r="N210" t="s">
        <v>1036</v>
      </c>
      <c r="O210" s="13">
        <v>15992962</v>
      </c>
    </row>
    <row r="211" spans="1:15" hidden="1" x14ac:dyDescent="0.25">
      <c r="A211" s="24" t="s">
        <v>214</v>
      </c>
      <c r="B211" s="25">
        <v>25729401</v>
      </c>
      <c r="C211" s="25">
        <v>30000000</v>
      </c>
      <c r="D211" s="25">
        <v>0</v>
      </c>
      <c r="E211" s="25">
        <v>0</v>
      </c>
      <c r="F211" s="25">
        <f t="shared" si="9"/>
        <v>30000000</v>
      </c>
      <c r="G211" s="25">
        <v>0</v>
      </c>
      <c r="H211" s="26"/>
      <c r="I211" s="26"/>
      <c r="J211" s="25">
        <f t="shared" si="11"/>
        <v>30000000</v>
      </c>
      <c r="K211" s="25">
        <v>30000000</v>
      </c>
      <c r="M211" s="6">
        <f t="shared" si="10"/>
        <v>0</v>
      </c>
      <c r="N211" t="s">
        <v>1037</v>
      </c>
      <c r="O211" s="13">
        <v>15993100</v>
      </c>
    </row>
    <row r="212" spans="1:15" hidden="1" x14ac:dyDescent="0.25">
      <c r="A212" s="24" t="s">
        <v>215</v>
      </c>
      <c r="B212" s="25">
        <v>14210919.559999999</v>
      </c>
      <c r="C212" s="25">
        <v>2000000</v>
      </c>
      <c r="D212" s="25">
        <v>0</v>
      </c>
      <c r="E212" s="25">
        <v>0</v>
      </c>
      <c r="F212" s="25">
        <f t="shared" si="9"/>
        <v>2000000</v>
      </c>
      <c r="G212" s="25">
        <v>0</v>
      </c>
      <c r="H212" s="26"/>
      <c r="I212" s="26"/>
      <c r="J212" s="25">
        <f t="shared" si="11"/>
        <v>2000000</v>
      </c>
      <c r="K212" s="25">
        <v>10000000</v>
      </c>
      <c r="M212" s="6">
        <f t="shared" si="10"/>
        <v>0</v>
      </c>
      <c r="N212" t="s">
        <v>1038</v>
      </c>
      <c r="O212" s="13">
        <v>15993384</v>
      </c>
    </row>
    <row r="213" spans="1:15" hidden="1" x14ac:dyDescent="0.25">
      <c r="A213" s="24" t="s">
        <v>216</v>
      </c>
      <c r="B213" s="25">
        <v>1610047</v>
      </c>
      <c r="C213" s="25">
        <v>0</v>
      </c>
      <c r="D213" s="25">
        <v>0</v>
      </c>
      <c r="E213" s="25">
        <v>0</v>
      </c>
      <c r="F213" s="25">
        <f t="shared" si="9"/>
        <v>0</v>
      </c>
      <c r="G213" s="25">
        <v>0</v>
      </c>
      <c r="H213" s="26"/>
      <c r="I213" s="26"/>
      <c r="J213" s="25">
        <f t="shared" si="11"/>
        <v>0</v>
      </c>
      <c r="K213" s="25">
        <v>1610047</v>
      </c>
      <c r="M213" s="6">
        <f t="shared" si="10"/>
        <v>0</v>
      </c>
      <c r="N213" t="s">
        <v>1039</v>
      </c>
      <c r="O213" s="13">
        <v>15996705</v>
      </c>
    </row>
    <row r="214" spans="1:15" hidden="1" x14ac:dyDescent="0.25">
      <c r="A214" s="24" t="s">
        <v>217</v>
      </c>
      <c r="B214" s="25">
        <v>729948.84</v>
      </c>
      <c r="C214" s="25">
        <v>1150000</v>
      </c>
      <c r="D214" s="25">
        <v>0</v>
      </c>
      <c r="E214" s="25">
        <v>0</v>
      </c>
      <c r="F214" s="25">
        <f t="shared" si="9"/>
        <v>1150000</v>
      </c>
      <c r="G214" s="25">
        <v>0</v>
      </c>
      <c r="H214" s="26"/>
      <c r="I214" s="26"/>
      <c r="J214" s="25">
        <f t="shared" si="11"/>
        <v>1150000</v>
      </c>
      <c r="K214" s="25">
        <v>1150000</v>
      </c>
      <c r="M214" s="6">
        <f t="shared" si="10"/>
        <v>0</v>
      </c>
      <c r="N214" t="s">
        <v>1040</v>
      </c>
      <c r="O214" s="13">
        <v>10500140</v>
      </c>
    </row>
    <row r="215" spans="1:15" hidden="1" x14ac:dyDescent="0.25">
      <c r="A215" s="24" t="s">
        <v>218</v>
      </c>
      <c r="B215" s="25">
        <v>24698904.509999998</v>
      </c>
      <c r="C215" s="25">
        <v>27631406</v>
      </c>
      <c r="D215" s="25">
        <v>0</v>
      </c>
      <c r="E215" s="25">
        <v>0</v>
      </c>
      <c r="F215" s="25">
        <f t="shared" si="9"/>
        <v>27631406</v>
      </c>
      <c r="G215" s="25">
        <v>0</v>
      </c>
      <c r="H215" s="26"/>
      <c r="I215" s="26"/>
      <c r="J215" s="25">
        <f t="shared" si="11"/>
        <v>27631406</v>
      </c>
      <c r="K215" s="25">
        <v>27631405.99221031</v>
      </c>
      <c r="M215" s="6">
        <f t="shared" si="10"/>
        <v>0</v>
      </c>
      <c r="N215" t="s">
        <v>1041</v>
      </c>
      <c r="O215" s="13">
        <v>41000060</v>
      </c>
    </row>
    <row r="216" spans="1:15" hidden="1" x14ac:dyDescent="0.25">
      <c r="A216" s="24" t="s">
        <v>219</v>
      </c>
      <c r="B216" s="25">
        <v>435830.00000000006</v>
      </c>
      <c r="C216" s="25">
        <v>500000</v>
      </c>
      <c r="D216" s="25">
        <v>0</v>
      </c>
      <c r="E216" s="25">
        <v>0</v>
      </c>
      <c r="F216" s="25">
        <f t="shared" si="9"/>
        <v>500000</v>
      </c>
      <c r="G216" s="25">
        <v>0</v>
      </c>
      <c r="H216" s="26"/>
      <c r="I216" s="26"/>
      <c r="J216" s="25">
        <f t="shared" si="11"/>
        <v>500000</v>
      </c>
      <c r="K216" s="25">
        <v>500000</v>
      </c>
      <c r="M216" s="6">
        <f t="shared" si="10"/>
        <v>0</v>
      </c>
      <c r="N216" t="s">
        <v>1042</v>
      </c>
      <c r="O216" s="13">
        <v>41000061</v>
      </c>
    </row>
    <row r="217" spans="1:15" hidden="1" x14ac:dyDescent="0.25">
      <c r="A217" s="24" t="s">
        <v>220</v>
      </c>
      <c r="B217" s="25">
        <v>595460.31000000006</v>
      </c>
      <c r="C217" s="25">
        <v>800000</v>
      </c>
      <c r="D217" s="25">
        <v>194148.31000000003</v>
      </c>
      <c r="E217" s="25">
        <v>0</v>
      </c>
      <c r="F217" s="25">
        <f t="shared" si="9"/>
        <v>994148.31</v>
      </c>
      <c r="G217" s="25">
        <v>0</v>
      </c>
      <c r="H217" s="26"/>
      <c r="I217" s="26"/>
      <c r="J217" s="25">
        <f t="shared" si="11"/>
        <v>994148.31</v>
      </c>
      <c r="K217" s="25">
        <v>994148.67301020515</v>
      </c>
      <c r="M217" s="6">
        <f t="shared" si="10"/>
        <v>0</v>
      </c>
      <c r="N217" t="s">
        <v>1043</v>
      </c>
      <c r="O217" s="13">
        <v>9300100</v>
      </c>
    </row>
    <row r="218" spans="1:15" x14ac:dyDescent="0.25">
      <c r="A218" s="24" t="s">
        <v>221</v>
      </c>
      <c r="B218" s="25">
        <v>3020992.2199999997</v>
      </c>
      <c r="C218" s="25">
        <v>3129590</v>
      </c>
      <c r="D218" s="25">
        <v>0</v>
      </c>
      <c r="E218" s="25">
        <v>0</v>
      </c>
      <c r="F218" s="25">
        <f t="shared" si="9"/>
        <v>3129590</v>
      </c>
      <c r="G218" s="25">
        <v>-46433</v>
      </c>
      <c r="H218" s="26">
        <f>VLOOKUP(O218,[1]Sheet1!$E$1:$G$65536,2,FALSE)</f>
        <v>-46433</v>
      </c>
      <c r="I218" s="26">
        <f>VLOOKUP(O218,[1]Sheet1!$E$1:$G$65536,3,FALSE)</f>
        <v>0</v>
      </c>
      <c r="J218" s="25">
        <f t="shared" si="11"/>
        <v>3083157</v>
      </c>
      <c r="K218" s="25">
        <v>3051859.7767948504</v>
      </c>
      <c r="M218" s="6">
        <f t="shared" si="10"/>
        <v>0</v>
      </c>
      <c r="N218" t="s">
        <v>1044</v>
      </c>
      <c r="O218" s="13">
        <v>11001100</v>
      </c>
    </row>
    <row r="219" spans="1:15" hidden="1" x14ac:dyDescent="0.25">
      <c r="A219" s="24" t="s">
        <v>222</v>
      </c>
      <c r="B219" s="25">
        <v>383473.51000000007</v>
      </c>
      <c r="C219" s="25">
        <v>388828</v>
      </c>
      <c r="D219" s="25">
        <v>0</v>
      </c>
      <c r="E219" s="25">
        <v>0</v>
      </c>
      <c r="F219" s="25">
        <f t="shared" si="9"/>
        <v>388828</v>
      </c>
      <c r="G219" s="25">
        <v>0</v>
      </c>
      <c r="H219" s="26"/>
      <c r="I219" s="26"/>
      <c r="J219" s="25">
        <f t="shared" si="11"/>
        <v>388828</v>
      </c>
      <c r="K219" s="25">
        <v>387139.40409995895</v>
      </c>
      <c r="M219" s="6">
        <f t="shared" si="10"/>
        <v>0</v>
      </c>
      <c r="N219" t="s">
        <v>1045</v>
      </c>
      <c r="O219" s="13">
        <v>11001201</v>
      </c>
    </row>
    <row r="220" spans="1:15" x14ac:dyDescent="0.25">
      <c r="A220" s="24" t="s">
        <v>223</v>
      </c>
      <c r="B220" s="25">
        <v>30949577.529999997</v>
      </c>
      <c r="C220" s="25">
        <v>30400957</v>
      </c>
      <c r="D220" s="25">
        <v>0</v>
      </c>
      <c r="E220" s="25">
        <v>0</v>
      </c>
      <c r="F220" s="25">
        <f t="shared" si="9"/>
        <v>30400957</v>
      </c>
      <c r="G220" s="25">
        <v>-153366</v>
      </c>
      <c r="H220" s="26">
        <f>VLOOKUP(O220,[1]Sheet1!$E$1:$G$65536,2,FALSE)</f>
        <v>-153366</v>
      </c>
      <c r="I220" s="26">
        <f>VLOOKUP(O220,[1]Sheet1!$E$1:$G$65536,3,FALSE)</f>
        <v>0</v>
      </c>
      <c r="J220" s="25">
        <f t="shared" si="11"/>
        <v>30247591</v>
      </c>
      <c r="K220" s="25">
        <v>30269368.999943551</v>
      </c>
      <c r="M220" s="6">
        <f t="shared" si="10"/>
        <v>0</v>
      </c>
      <c r="N220" t="s">
        <v>1046</v>
      </c>
      <c r="O220" s="13">
        <v>11001700</v>
      </c>
    </row>
    <row r="221" spans="1:15" hidden="1" x14ac:dyDescent="0.25">
      <c r="A221" s="24" t="s">
        <v>224</v>
      </c>
      <c r="B221" s="25">
        <v>18261910.199999999</v>
      </c>
      <c r="C221" s="25">
        <v>28019283</v>
      </c>
      <c r="D221" s="25">
        <v>0</v>
      </c>
      <c r="E221" s="25">
        <v>0</v>
      </c>
      <c r="F221" s="25">
        <f t="shared" si="9"/>
        <v>28019283</v>
      </c>
      <c r="G221" s="25">
        <v>0</v>
      </c>
      <c r="H221" s="26"/>
      <c r="I221" s="26"/>
      <c r="J221" s="25">
        <f t="shared" si="11"/>
        <v>28019283</v>
      </c>
      <c r="K221" s="25">
        <v>28019282.7256</v>
      </c>
      <c r="M221" s="6">
        <f t="shared" si="10"/>
        <v>0</v>
      </c>
      <c r="N221" t="s">
        <v>1047</v>
      </c>
      <c r="O221" s="13">
        <v>11001701</v>
      </c>
    </row>
    <row r="222" spans="1:15" hidden="1" x14ac:dyDescent="0.25">
      <c r="A222" s="24" t="s">
        <v>225</v>
      </c>
      <c r="B222" s="25">
        <v>78618.469999999987</v>
      </c>
      <c r="C222" s="25">
        <v>130320</v>
      </c>
      <c r="D222" s="25">
        <v>0</v>
      </c>
      <c r="E222" s="25">
        <v>0</v>
      </c>
      <c r="F222" s="25">
        <f t="shared" si="9"/>
        <v>130320</v>
      </c>
      <c r="G222" s="25">
        <v>0</v>
      </c>
      <c r="H222" s="26"/>
      <c r="I222" s="26"/>
      <c r="J222" s="25">
        <f t="shared" si="11"/>
        <v>130320</v>
      </c>
      <c r="K222" s="25">
        <v>129016.89260000001</v>
      </c>
      <c r="M222" s="6">
        <f t="shared" si="10"/>
        <v>0</v>
      </c>
      <c r="N222" t="s">
        <v>1048</v>
      </c>
      <c r="O222" s="13">
        <v>11060064</v>
      </c>
    </row>
    <row r="223" spans="1:15" hidden="1" x14ac:dyDescent="0.25">
      <c r="A223" s="24" t="s">
        <v>226</v>
      </c>
      <c r="B223" s="25">
        <v>0</v>
      </c>
      <c r="C223" s="25">
        <v>0</v>
      </c>
      <c r="D223" s="25">
        <v>0</v>
      </c>
      <c r="E223" s="25">
        <v>0</v>
      </c>
      <c r="F223" s="25">
        <f t="shared" si="9"/>
        <v>0</v>
      </c>
      <c r="G223" s="25">
        <v>0</v>
      </c>
      <c r="H223" s="26"/>
      <c r="I223" s="26"/>
      <c r="J223" s="25">
        <f t="shared" si="11"/>
        <v>0</v>
      </c>
      <c r="K223" s="25">
        <v>2220000</v>
      </c>
      <c r="M223" s="6">
        <f t="shared" si="10"/>
        <v>0</v>
      </c>
      <c r="N223" t="s">
        <v>1049</v>
      </c>
      <c r="O223" s="13">
        <v>15990015</v>
      </c>
    </row>
    <row r="224" spans="1:15" x14ac:dyDescent="0.25">
      <c r="A224" s="24" t="s">
        <v>227</v>
      </c>
      <c r="B224" s="25">
        <v>10687933.119999999</v>
      </c>
      <c r="C224" s="25">
        <v>11425000</v>
      </c>
      <c r="D224" s="25">
        <v>0</v>
      </c>
      <c r="E224" s="25">
        <v>0</v>
      </c>
      <c r="F224" s="25">
        <f t="shared" si="9"/>
        <v>11425000</v>
      </c>
      <c r="G224" s="25">
        <v>-5200000</v>
      </c>
      <c r="H224" s="26">
        <f>VLOOKUP(O224,[1]Sheet1!$E$1:$G$65536,2,FALSE)</f>
        <v>-5200000</v>
      </c>
      <c r="I224" s="26">
        <f>VLOOKUP(O224,[1]Sheet1!$E$1:$G$65536,3,FALSE)</f>
        <v>0</v>
      </c>
      <c r="J224" s="25">
        <f t="shared" si="11"/>
        <v>6225000</v>
      </c>
      <c r="K224" s="25">
        <v>6225000</v>
      </c>
      <c r="M224" s="6">
        <f t="shared" si="10"/>
        <v>0</v>
      </c>
      <c r="N224" t="s">
        <v>1050</v>
      </c>
      <c r="O224" s="13">
        <v>15990026</v>
      </c>
    </row>
    <row r="225" spans="1:15" hidden="1" x14ac:dyDescent="0.25">
      <c r="A225" s="24" t="s">
        <v>228</v>
      </c>
      <c r="B225" s="25">
        <v>0</v>
      </c>
      <c r="C225" s="25">
        <v>12500000</v>
      </c>
      <c r="D225" s="25">
        <v>0</v>
      </c>
      <c r="E225" s="25">
        <v>0</v>
      </c>
      <c r="F225" s="25">
        <f t="shared" si="9"/>
        <v>12500000</v>
      </c>
      <c r="G225" s="25">
        <v>0</v>
      </c>
      <c r="H225" s="26"/>
      <c r="I225" s="26"/>
      <c r="J225" s="25">
        <f t="shared" si="11"/>
        <v>12500000</v>
      </c>
      <c r="K225" s="25">
        <v>12500000</v>
      </c>
      <c r="M225" s="6">
        <f t="shared" si="10"/>
        <v>0</v>
      </c>
      <c r="N225" t="s">
        <v>1051</v>
      </c>
      <c r="O225" s="13">
        <v>15990042</v>
      </c>
    </row>
    <row r="226" spans="1:15" hidden="1" x14ac:dyDescent="0.25">
      <c r="A226" s="24" t="s">
        <v>229</v>
      </c>
      <c r="B226" s="25">
        <v>842485.62</v>
      </c>
      <c r="C226" s="25">
        <v>0</v>
      </c>
      <c r="D226" s="25">
        <v>479689</v>
      </c>
      <c r="E226" s="25">
        <v>0</v>
      </c>
      <c r="F226" s="25">
        <f t="shared" si="9"/>
        <v>479689</v>
      </c>
      <c r="G226" s="25">
        <v>0</v>
      </c>
      <c r="H226" s="26"/>
      <c r="I226" s="26"/>
      <c r="J226" s="25">
        <f t="shared" si="11"/>
        <v>479689</v>
      </c>
      <c r="K226" s="25">
        <v>479689</v>
      </c>
      <c r="M226" s="6">
        <f t="shared" si="10"/>
        <v>0</v>
      </c>
      <c r="N226" t="s">
        <v>1052</v>
      </c>
      <c r="O226" s="13">
        <v>15990044</v>
      </c>
    </row>
    <row r="227" spans="1:15" hidden="1" x14ac:dyDescent="0.25">
      <c r="A227" s="24" t="s">
        <v>230</v>
      </c>
      <c r="B227" s="25">
        <v>902424.96</v>
      </c>
      <c r="C227" s="25">
        <v>0</v>
      </c>
      <c r="D227" s="25">
        <v>332654.03999999998</v>
      </c>
      <c r="E227" s="25">
        <v>0</v>
      </c>
      <c r="F227" s="25">
        <f t="shared" si="9"/>
        <v>332654.03999999998</v>
      </c>
      <c r="G227" s="25">
        <v>0</v>
      </c>
      <c r="H227" s="26"/>
      <c r="I227" s="26"/>
      <c r="J227" s="25">
        <f t="shared" si="11"/>
        <v>332654.03999999998</v>
      </c>
      <c r="K227" s="25">
        <v>4332654</v>
      </c>
      <c r="M227" s="6">
        <f t="shared" si="10"/>
        <v>0</v>
      </c>
      <c r="N227" t="s">
        <v>1053</v>
      </c>
      <c r="O227" s="13">
        <v>15990054</v>
      </c>
    </row>
    <row r="228" spans="1:15" hidden="1" x14ac:dyDescent="0.25">
      <c r="A228" s="24" t="s">
        <v>231</v>
      </c>
      <c r="B228" s="25">
        <v>29092616</v>
      </c>
      <c r="C228" s="25">
        <v>0</v>
      </c>
      <c r="D228" s="25">
        <v>0</v>
      </c>
      <c r="E228" s="25">
        <v>0</v>
      </c>
      <c r="F228" s="25">
        <f t="shared" si="9"/>
        <v>0</v>
      </c>
      <c r="G228" s="25">
        <v>0</v>
      </c>
      <c r="H228" s="26"/>
      <c r="I228" s="26"/>
      <c r="J228" s="25">
        <f t="shared" si="11"/>
        <v>0</v>
      </c>
      <c r="K228" s="25">
        <v>0</v>
      </c>
      <c r="M228" s="6">
        <f t="shared" si="10"/>
        <v>0</v>
      </c>
      <c r="N228" t="s">
        <v>1054</v>
      </c>
      <c r="O228" s="13">
        <v>15990057</v>
      </c>
    </row>
    <row r="229" spans="1:15" hidden="1" x14ac:dyDescent="0.25">
      <c r="A229" s="24" t="s">
        <v>232</v>
      </c>
      <c r="B229" s="25">
        <v>0</v>
      </c>
      <c r="C229" s="25">
        <v>9954074</v>
      </c>
      <c r="D229" s="25">
        <v>0</v>
      </c>
      <c r="E229" s="25">
        <v>0</v>
      </c>
      <c r="F229" s="25">
        <f t="shared" si="9"/>
        <v>9954074</v>
      </c>
      <c r="G229" s="25">
        <v>0</v>
      </c>
      <c r="H229" s="26"/>
      <c r="I229" s="26"/>
      <c r="J229" s="25">
        <f t="shared" si="11"/>
        <v>9954074</v>
      </c>
      <c r="K229" s="25">
        <v>0</v>
      </c>
      <c r="M229" s="6">
        <f t="shared" si="10"/>
        <v>0</v>
      </c>
      <c r="N229" t="s">
        <v>1055</v>
      </c>
      <c r="O229" s="13">
        <v>15990063</v>
      </c>
    </row>
    <row r="230" spans="1:15" hidden="1" x14ac:dyDescent="0.25">
      <c r="A230" s="24" t="s">
        <v>233</v>
      </c>
      <c r="B230" s="25">
        <v>52000</v>
      </c>
      <c r="C230" s="25">
        <v>0</v>
      </c>
      <c r="D230" s="25">
        <v>0</v>
      </c>
      <c r="E230" s="25">
        <v>0</v>
      </c>
      <c r="F230" s="25">
        <f t="shared" si="9"/>
        <v>0</v>
      </c>
      <c r="G230" s="25">
        <v>0</v>
      </c>
      <c r="H230" s="26"/>
      <c r="I230" s="26"/>
      <c r="J230" s="25">
        <f t="shared" si="11"/>
        <v>0</v>
      </c>
      <c r="K230" s="25">
        <v>0</v>
      </c>
      <c r="M230" s="6">
        <f t="shared" si="10"/>
        <v>0</v>
      </c>
      <c r="N230" t="s">
        <v>1056</v>
      </c>
      <c r="O230" s="13">
        <v>15990415</v>
      </c>
    </row>
    <row r="231" spans="1:15" hidden="1" x14ac:dyDescent="0.25">
      <c r="A231" s="24" t="s">
        <v>234</v>
      </c>
      <c r="B231" s="25">
        <v>478769</v>
      </c>
      <c r="C231" s="25">
        <v>0</v>
      </c>
      <c r="D231" s="25">
        <v>480281</v>
      </c>
      <c r="E231" s="25">
        <v>0</v>
      </c>
      <c r="F231" s="25">
        <f t="shared" si="9"/>
        <v>480281</v>
      </c>
      <c r="G231" s="25">
        <v>0</v>
      </c>
      <c r="H231" s="26"/>
      <c r="I231" s="26"/>
      <c r="J231" s="25">
        <f t="shared" si="11"/>
        <v>480281</v>
      </c>
      <c r="K231" s="25">
        <v>480281</v>
      </c>
      <c r="M231" s="6">
        <f t="shared" si="10"/>
        <v>0</v>
      </c>
      <c r="N231" t="s">
        <v>1057</v>
      </c>
      <c r="O231" s="13">
        <v>15990999</v>
      </c>
    </row>
    <row r="232" spans="1:15" hidden="1" x14ac:dyDescent="0.25">
      <c r="A232" s="24" t="s">
        <v>235</v>
      </c>
      <c r="B232" s="25">
        <v>69228</v>
      </c>
      <c r="C232" s="25">
        <v>0</v>
      </c>
      <c r="D232" s="25">
        <v>125000</v>
      </c>
      <c r="E232" s="25">
        <v>0</v>
      </c>
      <c r="F232" s="25">
        <f t="shared" si="9"/>
        <v>125000</v>
      </c>
      <c r="G232" s="25">
        <v>0</v>
      </c>
      <c r="H232" s="26"/>
      <c r="I232" s="26"/>
      <c r="J232" s="25">
        <f t="shared" si="11"/>
        <v>125000</v>
      </c>
      <c r="K232" s="25">
        <v>125000</v>
      </c>
      <c r="M232" s="6">
        <f t="shared" si="10"/>
        <v>0</v>
      </c>
      <c r="N232" t="s">
        <v>1058</v>
      </c>
      <c r="O232" s="13">
        <v>15991301</v>
      </c>
    </row>
    <row r="233" spans="1:15" hidden="1" x14ac:dyDescent="0.25">
      <c r="A233" s="24" t="s">
        <v>236</v>
      </c>
      <c r="B233" s="25">
        <v>0</v>
      </c>
      <c r="C233" s="25">
        <v>0</v>
      </c>
      <c r="D233" s="25">
        <v>600000</v>
      </c>
      <c r="E233" s="25">
        <v>0</v>
      </c>
      <c r="F233" s="25">
        <f t="shared" si="9"/>
        <v>600000</v>
      </c>
      <c r="G233" s="25">
        <v>0</v>
      </c>
      <c r="H233" s="26"/>
      <c r="I233" s="26"/>
      <c r="J233" s="25">
        <f t="shared" si="11"/>
        <v>600000</v>
      </c>
      <c r="K233" s="25">
        <v>600000</v>
      </c>
      <c r="M233" s="6">
        <f t="shared" si="10"/>
        <v>0</v>
      </c>
      <c r="N233" t="s">
        <v>1059</v>
      </c>
      <c r="O233" s="13">
        <v>15991450</v>
      </c>
    </row>
    <row r="234" spans="1:15" hidden="1" x14ac:dyDescent="0.25">
      <c r="A234" s="24" t="s">
        <v>237</v>
      </c>
      <c r="B234" s="25">
        <v>500000</v>
      </c>
      <c r="C234" s="25">
        <v>0</v>
      </c>
      <c r="D234" s="25">
        <v>0</v>
      </c>
      <c r="E234" s="25">
        <v>0</v>
      </c>
      <c r="F234" s="25">
        <f t="shared" si="9"/>
        <v>0</v>
      </c>
      <c r="G234" s="25">
        <v>0</v>
      </c>
      <c r="H234" s="26"/>
      <c r="I234" s="26"/>
      <c r="J234" s="25">
        <f t="shared" si="11"/>
        <v>0</v>
      </c>
      <c r="K234" s="25">
        <v>0</v>
      </c>
      <c r="M234" s="6">
        <f t="shared" si="10"/>
        <v>0</v>
      </c>
      <c r="N234" t="s">
        <v>1060</v>
      </c>
      <c r="O234" s="13">
        <v>15991968</v>
      </c>
    </row>
    <row r="235" spans="1:15" hidden="1" x14ac:dyDescent="0.25">
      <c r="A235" s="24" t="s">
        <v>238</v>
      </c>
      <c r="B235" s="25">
        <v>125000000</v>
      </c>
      <c r="C235" s="25">
        <v>125000000</v>
      </c>
      <c r="D235" s="25">
        <v>0</v>
      </c>
      <c r="E235" s="25">
        <v>0</v>
      </c>
      <c r="F235" s="25">
        <f t="shared" si="9"/>
        <v>125000000</v>
      </c>
      <c r="G235" s="25">
        <v>0</v>
      </c>
      <c r="H235" s="26"/>
      <c r="I235" s="26"/>
      <c r="J235" s="25">
        <f t="shared" si="11"/>
        <v>125000000</v>
      </c>
      <c r="K235" s="25">
        <v>125000000</v>
      </c>
      <c r="M235" s="6">
        <f t="shared" si="10"/>
        <v>0</v>
      </c>
      <c r="N235" t="s">
        <v>1061</v>
      </c>
      <c r="O235" s="13">
        <v>15991970</v>
      </c>
    </row>
    <row r="236" spans="1:15" hidden="1" x14ac:dyDescent="0.25">
      <c r="A236" s="24" t="s">
        <v>239</v>
      </c>
      <c r="B236" s="25">
        <v>0</v>
      </c>
      <c r="C236" s="25">
        <v>0</v>
      </c>
      <c r="D236" s="25">
        <v>0</v>
      </c>
      <c r="E236" s="25">
        <v>0</v>
      </c>
      <c r="F236" s="25">
        <f t="shared" si="9"/>
        <v>0</v>
      </c>
      <c r="G236" s="25">
        <v>0</v>
      </c>
      <c r="H236" s="26"/>
      <c r="I236" s="26"/>
      <c r="J236" s="25">
        <f t="shared" si="11"/>
        <v>0</v>
      </c>
      <c r="K236" s="25">
        <v>20159927</v>
      </c>
      <c r="M236" s="6">
        <f t="shared" si="10"/>
        <v>0</v>
      </c>
      <c r="N236" t="s">
        <v>1062</v>
      </c>
      <c r="O236" s="13">
        <v>15991973</v>
      </c>
    </row>
    <row r="237" spans="1:15" hidden="1" x14ac:dyDescent="0.25">
      <c r="A237" s="24" t="s">
        <v>240</v>
      </c>
      <c r="B237" s="25">
        <v>7227707.4699999997</v>
      </c>
      <c r="C237" s="25">
        <v>10000000</v>
      </c>
      <c r="D237" s="25">
        <v>0</v>
      </c>
      <c r="E237" s="25">
        <v>0</v>
      </c>
      <c r="F237" s="25">
        <f t="shared" si="9"/>
        <v>10000000</v>
      </c>
      <c r="G237" s="25">
        <v>0</v>
      </c>
      <c r="H237" s="26"/>
      <c r="I237" s="26"/>
      <c r="J237" s="25">
        <f t="shared" si="11"/>
        <v>10000000</v>
      </c>
      <c r="K237" s="25">
        <v>9754000</v>
      </c>
      <c r="M237" s="6">
        <f t="shared" si="10"/>
        <v>0</v>
      </c>
      <c r="N237" t="s">
        <v>1063</v>
      </c>
      <c r="O237" s="13">
        <v>15991977</v>
      </c>
    </row>
    <row r="238" spans="1:15" x14ac:dyDescent="0.25">
      <c r="A238" s="24" t="s">
        <v>241</v>
      </c>
      <c r="B238" s="25">
        <v>0</v>
      </c>
      <c r="C238" s="25">
        <v>70000</v>
      </c>
      <c r="D238" s="25">
        <v>0</v>
      </c>
      <c r="E238" s="25">
        <v>0</v>
      </c>
      <c r="F238" s="25">
        <f t="shared" si="9"/>
        <v>70000</v>
      </c>
      <c r="G238" s="25">
        <v>-70000</v>
      </c>
      <c r="H238" s="26">
        <f>VLOOKUP(O238,[1]Sheet1!$E$1:$G$65536,2,FALSE)</f>
        <v>-70000</v>
      </c>
      <c r="I238" s="26">
        <f>VLOOKUP(O238,[1]Sheet1!$E$1:$G$65536,3,FALSE)</f>
        <v>0</v>
      </c>
      <c r="J238" s="25">
        <f t="shared" si="11"/>
        <v>0</v>
      </c>
      <c r="K238" s="25">
        <v>0</v>
      </c>
      <c r="M238" s="6">
        <f t="shared" si="10"/>
        <v>0</v>
      </c>
      <c r="N238" t="s">
        <v>1064</v>
      </c>
      <c r="O238" s="13">
        <v>15992003</v>
      </c>
    </row>
    <row r="239" spans="1:15" hidden="1" x14ac:dyDescent="0.25">
      <c r="A239" s="24" t="s">
        <v>242</v>
      </c>
      <c r="B239" s="25">
        <v>0</v>
      </c>
      <c r="C239" s="25">
        <v>0</v>
      </c>
      <c r="D239" s="25">
        <v>250449.62</v>
      </c>
      <c r="E239" s="25">
        <v>0</v>
      </c>
      <c r="F239" s="25">
        <f t="shared" si="9"/>
        <v>250449.62</v>
      </c>
      <c r="G239" s="25">
        <v>0</v>
      </c>
      <c r="H239" s="26"/>
      <c r="I239" s="26"/>
      <c r="J239" s="25">
        <f t="shared" si="11"/>
        <v>250449.62</v>
      </c>
      <c r="K239" s="25">
        <v>250450</v>
      </c>
      <c r="M239" s="6">
        <f t="shared" si="10"/>
        <v>0</v>
      </c>
      <c r="N239" t="s">
        <v>1065</v>
      </c>
      <c r="O239" s="13">
        <v>15992004</v>
      </c>
    </row>
    <row r="240" spans="1:15" hidden="1" x14ac:dyDescent="0.25">
      <c r="A240" s="24" t="s">
        <v>243</v>
      </c>
      <c r="B240" s="25">
        <v>39862.6</v>
      </c>
      <c r="C240" s="25">
        <v>0</v>
      </c>
      <c r="D240" s="25">
        <v>210137.4</v>
      </c>
      <c r="E240" s="25">
        <v>0</v>
      </c>
      <c r="F240" s="25">
        <f t="shared" si="9"/>
        <v>210137.4</v>
      </c>
      <c r="G240" s="25">
        <v>0</v>
      </c>
      <c r="H240" s="26"/>
      <c r="I240" s="26"/>
      <c r="J240" s="25">
        <f t="shared" si="11"/>
        <v>210137.4</v>
      </c>
      <c r="K240" s="25">
        <v>210137</v>
      </c>
      <c r="M240" s="6">
        <f t="shared" si="10"/>
        <v>0</v>
      </c>
      <c r="N240" t="s">
        <v>1066</v>
      </c>
      <c r="O240" s="13">
        <v>15992012</v>
      </c>
    </row>
    <row r="241" spans="1:15" x14ac:dyDescent="0.25">
      <c r="A241" s="28" t="s">
        <v>244</v>
      </c>
      <c r="B241" s="25">
        <v>0</v>
      </c>
      <c r="C241" s="25">
        <v>250000</v>
      </c>
      <c r="D241" s="25">
        <v>0</v>
      </c>
      <c r="E241" s="25">
        <v>0</v>
      </c>
      <c r="F241" s="25">
        <f t="shared" si="9"/>
        <v>250000</v>
      </c>
      <c r="G241" s="25">
        <v>-250000</v>
      </c>
      <c r="H241" s="26">
        <f>VLOOKUP(O241,[1]Sheet1!$E$1:$G$65536,2,FALSE)</f>
        <v>-250000</v>
      </c>
      <c r="I241" s="26">
        <f>VLOOKUP(O241,[1]Sheet1!$E$1:$G$65536,3,FALSE)</f>
        <v>0</v>
      </c>
      <c r="J241" s="25">
        <f t="shared" si="11"/>
        <v>0</v>
      </c>
      <c r="K241" s="25">
        <v>0</v>
      </c>
      <c r="M241" s="6">
        <f t="shared" si="10"/>
        <v>0</v>
      </c>
      <c r="N241" t="s">
        <v>1067</v>
      </c>
      <c r="O241" s="13">
        <v>15992014</v>
      </c>
    </row>
    <row r="242" spans="1:15" hidden="1" x14ac:dyDescent="0.25">
      <c r="A242" s="24" t="s">
        <v>245</v>
      </c>
      <c r="B242" s="25">
        <v>33913.379999999997</v>
      </c>
      <c r="C242" s="25">
        <v>33914</v>
      </c>
      <c r="D242" s="25">
        <v>0</v>
      </c>
      <c r="E242" s="25">
        <v>0</v>
      </c>
      <c r="F242" s="25">
        <f t="shared" si="9"/>
        <v>33914</v>
      </c>
      <c r="G242" s="25">
        <v>0</v>
      </c>
      <c r="H242" s="26"/>
      <c r="I242" s="26"/>
      <c r="J242" s="25">
        <f t="shared" si="11"/>
        <v>33914</v>
      </c>
      <c r="K242" s="25">
        <v>33914</v>
      </c>
      <c r="M242" s="6">
        <f t="shared" si="10"/>
        <v>0</v>
      </c>
      <c r="N242" t="s">
        <v>1068</v>
      </c>
      <c r="O242" s="13">
        <v>15993234</v>
      </c>
    </row>
    <row r="243" spans="1:15" hidden="1" x14ac:dyDescent="0.25">
      <c r="A243" s="24" t="s">
        <v>246</v>
      </c>
      <c r="B243" s="25">
        <v>250000</v>
      </c>
      <c r="C243" s="25">
        <v>0</v>
      </c>
      <c r="D243" s="25">
        <v>0</v>
      </c>
      <c r="E243" s="25">
        <v>0</v>
      </c>
      <c r="F243" s="25">
        <f t="shared" si="9"/>
        <v>0</v>
      </c>
      <c r="G243" s="25">
        <v>0</v>
      </c>
      <c r="H243" s="26"/>
      <c r="I243" s="26"/>
      <c r="J243" s="25">
        <f t="shared" si="11"/>
        <v>0</v>
      </c>
      <c r="K243" s="25">
        <v>0</v>
      </c>
      <c r="M243" s="6">
        <f t="shared" si="10"/>
        <v>0</v>
      </c>
      <c r="N243" t="s">
        <v>1069</v>
      </c>
      <c r="O243" s="13">
        <v>15994417</v>
      </c>
    </row>
    <row r="244" spans="1:15" hidden="1" x14ac:dyDescent="0.25">
      <c r="A244" s="24" t="s">
        <v>247</v>
      </c>
      <c r="B244" s="25">
        <v>348196.61</v>
      </c>
      <c r="C244" s="25">
        <v>0</v>
      </c>
      <c r="D244" s="25">
        <v>104042</v>
      </c>
      <c r="E244" s="25">
        <v>0</v>
      </c>
      <c r="F244" s="25">
        <f t="shared" si="9"/>
        <v>104042</v>
      </c>
      <c r="G244" s="25">
        <v>0</v>
      </c>
      <c r="H244" s="26"/>
      <c r="I244" s="26"/>
      <c r="J244" s="25">
        <f t="shared" si="11"/>
        <v>104042</v>
      </c>
      <c r="K244" s="25">
        <v>104042</v>
      </c>
      <c r="M244" s="6">
        <f t="shared" si="10"/>
        <v>0</v>
      </c>
      <c r="N244" t="s">
        <v>1070</v>
      </c>
      <c r="O244" s="13">
        <v>15994444</v>
      </c>
    </row>
    <row r="245" spans="1:15" hidden="1" x14ac:dyDescent="0.25">
      <c r="A245" s="24" t="s">
        <v>248</v>
      </c>
      <c r="B245" s="25">
        <v>237584.37</v>
      </c>
      <c r="C245" s="25">
        <v>0</v>
      </c>
      <c r="D245" s="25">
        <v>3208797</v>
      </c>
      <c r="E245" s="25">
        <v>0</v>
      </c>
      <c r="F245" s="25">
        <f t="shared" si="9"/>
        <v>3208797</v>
      </c>
      <c r="G245" s="25">
        <v>0</v>
      </c>
      <c r="H245" s="26"/>
      <c r="I245" s="26"/>
      <c r="J245" s="25">
        <f t="shared" si="11"/>
        <v>3208797</v>
      </c>
      <c r="K245" s="25">
        <v>11360939</v>
      </c>
      <c r="M245" s="6">
        <f t="shared" si="10"/>
        <v>0</v>
      </c>
      <c r="N245" t="s">
        <v>1071</v>
      </c>
      <c r="O245" s="13">
        <v>15994445</v>
      </c>
    </row>
    <row r="246" spans="1:15" hidden="1" x14ac:dyDescent="0.25">
      <c r="A246" s="24" t="s">
        <v>249</v>
      </c>
      <c r="B246" s="25">
        <v>0</v>
      </c>
      <c r="C246" s="25">
        <v>0</v>
      </c>
      <c r="D246" s="25">
        <v>3022262</v>
      </c>
      <c r="E246" s="25">
        <v>0</v>
      </c>
      <c r="F246" s="25">
        <f t="shared" si="9"/>
        <v>3022262</v>
      </c>
      <c r="G246" s="25">
        <v>0</v>
      </c>
      <c r="H246" s="26"/>
      <c r="I246" s="26"/>
      <c r="J246" s="25">
        <f t="shared" si="11"/>
        <v>3022262</v>
      </c>
      <c r="K246" s="25">
        <v>3022262</v>
      </c>
      <c r="M246" s="6">
        <f t="shared" si="10"/>
        <v>0</v>
      </c>
      <c r="N246" t="s">
        <v>1072</v>
      </c>
      <c r="O246" s="13">
        <v>15994447</v>
      </c>
    </row>
    <row r="247" spans="1:15" hidden="1" x14ac:dyDescent="0.25">
      <c r="A247" s="24" t="s">
        <v>250</v>
      </c>
      <c r="B247" s="25">
        <v>0</v>
      </c>
      <c r="C247" s="25">
        <v>0</v>
      </c>
      <c r="D247" s="25">
        <v>0</v>
      </c>
      <c r="E247" s="25">
        <v>0</v>
      </c>
      <c r="F247" s="25">
        <f t="shared" si="9"/>
        <v>0</v>
      </c>
      <c r="G247" s="25">
        <v>0</v>
      </c>
      <c r="H247" s="26"/>
      <c r="I247" s="26"/>
      <c r="J247" s="25">
        <f t="shared" si="11"/>
        <v>0</v>
      </c>
      <c r="K247" s="25">
        <v>4762283</v>
      </c>
      <c r="M247" s="6">
        <f t="shared" si="10"/>
        <v>0</v>
      </c>
      <c r="N247" t="s">
        <v>1073</v>
      </c>
      <c r="O247" s="13">
        <v>15994448</v>
      </c>
    </row>
    <row r="248" spans="1:15" x14ac:dyDescent="0.25">
      <c r="A248" s="24" t="s">
        <v>251</v>
      </c>
      <c r="B248" s="25">
        <v>9775160.4600000009</v>
      </c>
      <c r="C248" s="25">
        <v>9897930</v>
      </c>
      <c r="D248" s="25">
        <v>0</v>
      </c>
      <c r="E248" s="25">
        <v>0</v>
      </c>
      <c r="F248" s="25">
        <f t="shared" si="9"/>
        <v>9897930</v>
      </c>
      <c r="G248" s="25">
        <v>-129817</v>
      </c>
      <c r="H248" s="26">
        <f>VLOOKUP(O248,[1]Sheet1!$E$1:$G$65536,2,FALSE)</f>
        <v>-129817</v>
      </c>
      <c r="I248" s="26">
        <f>VLOOKUP(O248,[1]Sheet1!$E$1:$G$65536,3,FALSE)</f>
        <v>0</v>
      </c>
      <c r="J248" s="25">
        <f t="shared" si="11"/>
        <v>9768113</v>
      </c>
      <c r="K248" s="25">
        <v>9795252.5129291862</v>
      </c>
      <c r="M248" s="6">
        <f t="shared" si="10"/>
        <v>0</v>
      </c>
      <c r="N248" t="s">
        <v>1074</v>
      </c>
      <c r="O248" s="13">
        <v>11023199</v>
      </c>
    </row>
    <row r="249" spans="1:15" x14ac:dyDescent="0.25">
      <c r="A249" s="24" t="s">
        <v>252</v>
      </c>
      <c r="B249" s="25">
        <v>7202415.0899999989</v>
      </c>
      <c r="C249" s="25">
        <v>8770634</v>
      </c>
      <c r="D249" s="25">
        <v>0</v>
      </c>
      <c r="E249" s="25">
        <v>0</v>
      </c>
      <c r="F249" s="25">
        <f t="shared" si="9"/>
        <v>8770634</v>
      </c>
      <c r="G249" s="25">
        <v>-200000</v>
      </c>
      <c r="H249" s="26">
        <f>VLOOKUP(O249,[1]Sheet1!$E$1:$G$65536,2,FALSE)</f>
        <v>-200000</v>
      </c>
      <c r="I249" s="26">
        <f>VLOOKUP(O249,[1]Sheet1!$E$1:$G$65536,3,FALSE)</f>
        <v>0</v>
      </c>
      <c r="J249" s="25">
        <f t="shared" si="11"/>
        <v>8570634</v>
      </c>
      <c r="K249" s="25">
        <v>8570633.7337312289</v>
      </c>
      <c r="M249" s="6">
        <f t="shared" si="10"/>
        <v>0</v>
      </c>
      <c r="N249" t="s">
        <v>1075</v>
      </c>
      <c r="O249" s="13">
        <v>11023205</v>
      </c>
    </row>
    <row r="250" spans="1:15" hidden="1" x14ac:dyDescent="0.25">
      <c r="A250" s="24" t="s">
        <v>253</v>
      </c>
      <c r="B250" s="25">
        <v>10592072.489999998</v>
      </c>
      <c r="C250" s="25">
        <v>13531934</v>
      </c>
      <c r="D250" s="25">
        <v>0</v>
      </c>
      <c r="E250" s="25">
        <v>0</v>
      </c>
      <c r="F250" s="25">
        <f t="shared" si="9"/>
        <v>13531934</v>
      </c>
      <c r="G250" s="25">
        <v>0</v>
      </c>
      <c r="H250" s="26"/>
      <c r="I250" s="26"/>
      <c r="J250" s="25">
        <f t="shared" si="11"/>
        <v>13531934</v>
      </c>
      <c r="K250" s="25">
        <v>13531934</v>
      </c>
      <c r="M250" s="6">
        <f t="shared" si="10"/>
        <v>0</v>
      </c>
      <c r="N250" t="s">
        <v>1076</v>
      </c>
      <c r="O250" s="13">
        <v>11023224</v>
      </c>
    </row>
    <row r="251" spans="1:15" hidden="1" x14ac:dyDescent="0.25">
      <c r="A251" s="24" t="s">
        <v>254</v>
      </c>
      <c r="B251" s="25">
        <v>2699875.0600000005</v>
      </c>
      <c r="C251" s="25">
        <v>2919189</v>
      </c>
      <c r="D251" s="25">
        <v>0</v>
      </c>
      <c r="E251" s="25">
        <v>0</v>
      </c>
      <c r="F251" s="25">
        <f t="shared" si="9"/>
        <v>2919189</v>
      </c>
      <c r="G251" s="25">
        <v>0</v>
      </c>
      <c r="H251" s="26"/>
      <c r="I251" s="26"/>
      <c r="J251" s="25">
        <f t="shared" si="11"/>
        <v>2919189</v>
      </c>
      <c r="K251" s="25">
        <v>2901462.0378</v>
      </c>
      <c r="M251" s="6">
        <f t="shared" si="10"/>
        <v>0</v>
      </c>
      <c r="N251" t="s">
        <v>1077</v>
      </c>
      <c r="O251" s="13">
        <v>11023226</v>
      </c>
    </row>
    <row r="252" spans="1:15" hidden="1" x14ac:dyDescent="0.25">
      <c r="A252" s="24" t="s">
        <v>255</v>
      </c>
      <c r="B252" s="25">
        <v>297572.41000000003</v>
      </c>
      <c r="C252" s="25">
        <v>300000</v>
      </c>
      <c r="D252" s="25">
        <v>0</v>
      </c>
      <c r="E252" s="25">
        <v>0</v>
      </c>
      <c r="F252" s="25">
        <f t="shared" si="9"/>
        <v>300000</v>
      </c>
      <c r="G252" s="25">
        <v>0</v>
      </c>
      <c r="H252" s="26"/>
      <c r="I252" s="26"/>
      <c r="J252" s="25">
        <f t="shared" si="11"/>
        <v>300000</v>
      </c>
      <c r="K252" s="25">
        <v>299999.74267899996</v>
      </c>
      <c r="M252" s="6">
        <f t="shared" si="10"/>
        <v>0</v>
      </c>
      <c r="N252" t="s">
        <v>1078</v>
      </c>
      <c r="O252" s="13">
        <v>11023232</v>
      </c>
    </row>
    <row r="253" spans="1:15" hidden="1" x14ac:dyDescent="0.25">
      <c r="A253" s="24" t="s">
        <v>256</v>
      </c>
      <c r="B253" s="25">
        <v>500000</v>
      </c>
      <c r="C253" s="25">
        <v>500000</v>
      </c>
      <c r="D253" s="25">
        <v>0</v>
      </c>
      <c r="E253" s="25">
        <v>0</v>
      </c>
      <c r="F253" s="25">
        <f t="shared" si="9"/>
        <v>500000</v>
      </c>
      <c r="G253" s="25">
        <v>0</v>
      </c>
      <c r="H253" s="26"/>
      <c r="I253" s="26"/>
      <c r="J253" s="25">
        <f t="shared" si="11"/>
        <v>500000</v>
      </c>
      <c r="K253" s="25">
        <v>500000</v>
      </c>
      <c r="M253" s="6">
        <f t="shared" si="10"/>
        <v>0</v>
      </c>
      <c r="N253" t="s">
        <v>1079</v>
      </c>
      <c r="O253" s="13">
        <v>15993856</v>
      </c>
    </row>
    <row r="254" spans="1:15" hidden="1" x14ac:dyDescent="0.25">
      <c r="A254" s="24" t="s">
        <v>257</v>
      </c>
      <c r="B254" s="25">
        <v>129601.73</v>
      </c>
      <c r="C254" s="25">
        <v>142386</v>
      </c>
      <c r="D254" s="25">
        <v>0</v>
      </c>
      <c r="E254" s="25">
        <v>0</v>
      </c>
      <c r="F254" s="25">
        <f t="shared" si="9"/>
        <v>142386</v>
      </c>
      <c r="G254" s="25">
        <v>0</v>
      </c>
      <c r="H254" s="26"/>
      <c r="I254" s="26"/>
      <c r="J254" s="25">
        <f t="shared" si="11"/>
        <v>142386</v>
      </c>
      <c r="K254" s="25">
        <v>140962.1570207749</v>
      </c>
      <c r="M254" s="6">
        <f t="shared" si="10"/>
        <v>0</v>
      </c>
      <c r="N254" t="s">
        <v>1080</v>
      </c>
      <c r="O254" s="13">
        <v>11021128</v>
      </c>
    </row>
    <row r="255" spans="1:15" x14ac:dyDescent="0.25">
      <c r="A255" s="24" t="s">
        <v>258</v>
      </c>
      <c r="B255" s="25">
        <v>2248058.46</v>
      </c>
      <c r="C255" s="25">
        <v>2467120</v>
      </c>
      <c r="D255" s="25">
        <v>0</v>
      </c>
      <c r="E255" s="25">
        <v>0</v>
      </c>
      <c r="F255" s="25">
        <f t="shared" si="9"/>
        <v>2467120</v>
      </c>
      <c r="G255" s="25">
        <v>-38919</v>
      </c>
      <c r="H255" s="26">
        <f>VLOOKUP(O255,[1]Sheet1!$E$1:$G$65536,2,FALSE)</f>
        <v>-38919</v>
      </c>
      <c r="I255" s="26">
        <f>VLOOKUP(O255,[1]Sheet1!$E$1:$G$65536,3,FALSE)</f>
        <v>0</v>
      </c>
      <c r="J255" s="25">
        <f t="shared" si="11"/>
        <v>2428201</v>
      </c>
      <c r="K255" s="25">
        <v>2405331.3072412917</v>
      </c>
      <c r="M255" s="6">
        <f t="shared" si="10"/>
        <v>0</v>
      </c>
      <c r="N255" t="s">
        <v>1081</v>
      </c>
      <c r="O255" s="13">
        <v>11023309</v>
      </c>
    </row>
    <row r="256" spans="1:15" hidden="1" x14ac:dyDescent="0.25">
      <c r="A256" s="24" t="s">
        <v>259</v>
      </c>
      <c r="B256" s="25">
        <v>628361.29999999993</v>
      </c>
      <c r="C256" s="25">
        <v>651516</v>
      </c>
      <c r="D256" s="25">
        <v>0</v>
      </c>
      <c r="E256" s="25">
        <v>0</v>
      </c>
      <c r="F256" s="25">
        <f t="shared" si="9"/>
        <v>651516</v>
      </c>
      <c r="G256" s="25">
        <v>0</v>
      </c>
      <c r="H256" s="26"/>
      <c r="I256" s="26"/>
      <c r="J256" s="25">
        <f t="shared" si="11"/>
        <v>651516</v>
      </c>
      <c r="K256" s="25">
        <v>644999.87168341025</v>
      </c>
      <c r="M256" s="6">
        <f t="shared" si="10"/>
        <v>0</v>
      </c>
      <c r="N256" t="s">
        <v>1082</v>
      </c>
      <c r="O256" s="13">
        <v>11072400</v>
      </c>
    </row>
    <row r="257" spans="1:15" x14ac:dyDescent="0.25">
      <c r="A257" s="24" t="s">
        <v>260</v>
      </c>
      <c r="B257" s="25">
        <v>3807639.1000000006</v>
      </c>
      <c r="C257" s="25">
        <v>4462538</v>
      </c>
      <c r="D257" s="25">
        <v>0</v>
      </c>
      <c r="E257" s="25">
        <v>0</v>
      </c>
      <c r="F257" s="25">
        <f t="shared" si="9"/>
        <v>4462538</v>
      </c>
      <c r="G257" s="25">
        <v>-162719</v>
      </c>
      <c r="H257" s="26">
        <f>VLOOKUP(O257,[1]Sheet1!$E$1:$G$65536,2,FALSE)</f>
        <v>-162719</v>
      </c>
      <c r="I257" s="26">
        <f>VLOOKUP(O257,[1]Sheet1!$E$1:$G$65536,3,FALSE)</f>
        <v>0</v>
      </c>
      <c r="J257" s="25">
        <f t="shared" si="11"/>
        <v>4299819</v>
      </c>
      <c r="K257" s="25">
        <v>4254945.5417043287</v>
      </c>
      <c r="M257" s="6">
        <f t="shared" si="10"/>
        <v>0</v>
      </c>
      <c r="N257" t="s">
        <v>1083</v>
      </c>
      <c r="O257" s="13">
        <v>11085100</v>
      </c>
    </row>
    <row r="258" spans="1:15" hidden="1" x14ac:dyDescent="0.25">
      <c r="A258" s="24" t="s">
        <v>261</v>
      </c>
      <c r="B258" s="25">
        <v>1568624195.6900001</v>
      </c>
      <c r="C258" s="25">
        <v>1637028930</v>
      </c>
      <c r="D258" s="25">
        <v>0</v>
      </c>
      <c r="E258" s="25">
        <v>0</v>
      </c>
      <c r="F258" s="25">
        <f t="shared" si="9"/>
        <v>1637028930</v>
      </c>
      <c r="G258" s="25">
        <v>0</v>
      </c>
      <c r="H258" s="26"/>
      <c r="I258" s="26"/>
      <c r="J258" s="25">
        <f t="shared" si="11"/>
        <v>1637028930</v>
      </c>
      <c r="K258" s="25">
        <v>1637007318</v>
      </c>
      <c r="M258" s="6">
        <f t="shared" si="10"/>
        <v>0</v>
      </c>
      <c r="N258" t="s">
        <v>1084</v>
      </c>
      <c r="O258" s="13">
        <v>11085200</v>
      </c>
    </row>
    <row r="259" spans="1:15" hidden="1" x14ac:dyDescent="0.25">
      <c r="A259" s="24" t="s">
        <v>262</v>
      </c>
      <c r="B259" s="25">
        <v>2212201.1300000004</v>
      </c>
      <c r="C259" s="25">
        <v>2268745</v>
      </c>
      <c r="D259" s="25">
        <v>0</v>
      </c>
      <c r="E259" s="25">
        <v>0</v>
      </c>
      <c r="F259" s="25">
        <f t="shared" si="9"/>
        <v>2268745</v>
      </c>
      <c r="G259" s="25">
        <v>0</v>
      </c>
      <c r="H259" s="26"/>
      <c r="I259" s="26"/>
      <c r="J259" s="25">
        <f t="shared" si="11"/>
        <v>2268745</v>
      </c>
      <c r="K259" s="25">
        <v>2268745.237468021</v>
      </c>
      <c r="M259" s="6">
        <f t="shared" si="10"/>
        <v>0</v>
      </c>
      <c r="N259" t="s">
        <v>1085</v>
      </c>
      <c r="O259" s="13">
        <v>11085201</v>
      </c>
    </row>
    <row r="260" spans="1:15" hidden="1" x14ac:dyDescent="0.25">
      <c r="A260" s="24" t="s">
        <v>263</v>
      </c>
      <c r="B260" s="25">
        <v>159725.49</v>
      </c>
      <c r="C260" s="25">
        <v>179411</v>
      </c>
      <c r="D260" s="25">
        <v>0</v>
      </c>
      <c r="E260" s="25">
        <v>0</v>
      </c>
      <c r="F260" s="25">
        <f t="shared" si="9"/>
        <v>179411</v>
      </c>
      <c r="G260" s="25">
        <v>0</v>
      </c>
      <c r="H260" s="26"/>
      <c r="I260" s="26"/>
      <c r="J260" s="25">
        <f t="shared" si="11"/>
        <v>179411</v>
      </c>
      <c r="K260" s="25">
        <v>165271</v>
      </c>
      <c r="M260" s="6">
        <f t="shared" si="10"/>
        <v>0</v>
      </c>
      <c r="N260" t="s">
        <v>1086</v>
      </c>
      <c r="O260" s="13">
        <v>11085350</v>
      </c>
    </row>
    <row r="261" spans="1:15" hidden="1" x14ac:dyDescent="0.25">
      <c r="A261" s="24" t="s">
        <v>264</v>
      </c>
      <c r="B261" s="25">
        <v>46702104.380000003</v>
      </c>
      <c r="C261" s="25">
        <v>51376567</v>
      </c>
      <c r="D261" s="25">
        <v>0</v>
      </c>
      <c r="E261" s="25">
        <v>0</v>
      </c>
      <c r="F261" s="25">
        <f t="shared" si="9"/>
        <v>51376567</v>
      </c>
      <c r="G261" s="25">
        <v>0</v>
      </c>
      <c r="H261" s="26"/>
      <c r="I261" s="26"/>
      <c r="J261" s="25">
        <f t="shared" si="11"/>
        <v>51376567</v>
      </c>
      <c r="K261" s="25">
        <v>47945949</v>
      </c>
      <c r="M261" s="6">
        <f t="shared" si="10"/>
        <v>0</v>
      </c>
      <c r="N261" t="s">
        <v>1087</v>
      </c>
      <c r="O261" s="13">
        <v>11085400</v>
      </c>
    </row>
    <row r="262" spans="1:15" hidden="1" x14ac:dyDescent="0.25">
      <c r="A262" s="24" t="s">
        <v>265</v>
      </c>
      <c r="B262" s="25">
        <v>8220643.3700000001</v>
      </c>
      <c r="C262" s="25">
        <v>8631072</v>
      </c>
      <c r="D262" s="25">
        <v>0</v>
      </c>
      <c r="E262" s="25">
        <v>0</v>
      </c>
      <c r="F262" s="25">
        <f t="shared" si="9"/>
        <v>8631072</v>
      </c>
      <c r="G262" s="25">
        <v>0</v>
      </c>
      <c r="H262" s="26"/>
      <c r="I262" s="26"/>
      <c r="J262" s="25">
        <f t="shared" si="11"/>
        <v>8631072</v>
      </c>
      <c r="K262" s="25">
        <v>8631072</v>
      </c>
      <c r="M262" s="6">
        <f t="shared" si="10"/>
        <v>0</v>
      </c>
      <c r="N262" t="s">
        <v>1088</v>
      </c>
      <c r="O262" s="13">
        <v>11085500</v>
      </c>
    </row>
    <row r="263" spans="1:15" hidden="1" x14ac:dyDescent="0.25">
      <c r="A263" s="24" t="s">
        <v>266</v>
      </c>
      <c r="B263" s="25">
        <v>425000000</v>
      </c>
      <c r="C263" s="25">
        <v>440000000</v>
      </c>
      <c r="D263" s="25">
        <v>0</v>
      </c>
      <c r="E263" s="25">
        <v>0</v>
      </c>
      <c r="F263" s="25">
        <f t="shared" si="9"/>
        <v>440000000</v>
      </c>
      <c r="G263" s="25">
        <v>0</v>
      </c>
      <c r="H263" s="26"/>
      <c r="I263" s="26"/>
      <c r="J263" s="25">
        <f t="shared" si="11"/>
        <v>440000000</v>
      </c>
      <c r="K263" s="25">
        <v>440000000</v>
      </c>
      <c r="M263" s="6">
        <f t="shared" si="10"/>
        <v>0</v>
      </c>
      <c r="N263" t="s">
        <v>1089</v>
      </c>
      <c r="O263" s="13">
        <v>15996152</v>
      </c>
    </row>
    <row r="264" spans="1:15" hidden="1" x14ac:dyDescent="0.25">
      <c r="A264" s="24" t="s">
        <v>267</v>
      </c>
      <c r="B264" s="25">
        <v>1197123.4099999999</v>
      </c>
      <c r="C264" s="25">
        <v>1103633</v>
      </c>
      <c r="D264" s="25">
        <v>0</v>
      </c>
      <c r="E264" s="25">
        <v>0</v>
      </c>
      <c r="F264" s="25">
        <f t="shared" ref="F264:F327" si="12">SUM(C264:E264)</f>
        <v>1103633</v>
      </c>
      <c r="G264" s="25">
        <v>0</v>
      </c>
      <c r="H264" s="26"/>
      <c r="I264" s="26"/>
      <c r="J264" s="25">
        <f t="shared" si="11"/>
        <v>1103633</v>
      </c>
      <c r="K264" s="25">
        <v>1103632.5466</v>
      </c>
      <c r="M264" s="6">
        <f t="shared" ref="M264:M327" si="13">H264-G264</f>
        <v>0</v>
      </c>
      <c r="N264" t="s">
        <v>1090</v>
      </c>
      <c r="O264" s="13">
        <v>11101000</v>
      </c>
    </row>
    <row r="265" spans="1:15" hidden="1" x14ac:dyDescent="0.25">
      <c r="A265" s="24" t="s">
        <v>268</v>
      </c>
      <c r="B265" s="25">
        <v>833077.9</v>
      </c>
      <c r="C265" s="25">
        <v>861925</v>
      </c>
      <c r="D265" s="25">
        <v>0</v>
      </c>
      <c r="E265" s="25">
        <v>0</v>
      </c>
      <c r="F265" s="25">
        <f t="shared" si="12"/>
        <v>861925</v>
      </c>
      <c r="G265" s="25">
        <v>0</v>
      </c>
      <c r="H265" s="26"/>
      <c r="I265" s="26"/>
      <c r="J265" s="25">
        <f t="shared" ref="J265:J328" si="14">F265+H265</f>
        <v>861925</v>
      </c>
      <c r="K265" s="25">
        <v>853305</v>
      </c>
      <c r="M265" s="6">
        <f t="shared" si="13"/>
        <v>0</v>
      </c>
      <c r="N265" t="s">
        <v>1091</v>
      </c>
      <c r="O265" s="13">
        <v>11204005</v>
      </c>
    </row>
    <row r="266" spans="1:15" x14ac:dyDescent="0.25">
      <c r="A266" s="24" t="s">
        <v>269</v>
      </c>
      <c r="B266" s="25">
        <v>76950066.160000011</v>
      </c>
      <c r="C266" s="25">
        <v>76436443</v>
      </c>
      <c r="D266" s="25">
        <v>0</v>
      </c>
      <c r="E266" s="25">
        <v>0</v>
      </c>
      <c r="F266" s="25">
        <f t="shared" si="12"/>
        <v>76436443</v>
      </c>
      <c r="G266" s="25">
        <v>-952870</v>
      </c>
      <c r="H266" s="26">
        <f>VLOOKUP(O266,[1]Sheet1!$E$1:$G$65536,2,FALSE)</f>
        <v>-952870</v>
      </c>
      <c r="I266" s="26">
        <f>VLOOKUP(O266,[1]Sheet1!$E$1:$G$65536,3,FALSE)</f>
        <v>0</v>
      </c>
      <c r="J266" s="25">
        <f t="shared" si="14"/>
        <v>75483573</v>
      </c>
      <c r="K266" s="25">
        <v>76646949.995480716</v>
      </c>
      <c r="M266" s="6">
        <f t="shared" si="13"/>
        <v>0</v>
      </c>
      <c r="N266" t="s">
        <v>1092</v>
      </c>
      <c r="O266" s="13">
        <v>12010100</v>
      </c>
    </row>
    <row r="267" spans="1:15" x14ac:dyDescent="0.25">
      <c r="A267" s="24" t="s">
        <v>270</v>
      </c>
      <c r="B267" s="25">
        <v>0</v>
      </c>
      <c r="C267" s="25">
        <v>100000</v>
      </c>
      <c r="D267" s="25">
        <v>0</v>
      </c>
      <c r="E267" s="25">
        <v>0</v>
      </c>
      <c r="F267" s="25">
        <f t="shared" si="12"/>
        <v>100000</v>
      </c>
      <c r="G267" s="25">
        <v>-100000</v>
      </c>
      <c r="H267" s="26">
        <f>VLOOKUP(O267,[1]Sheet1!$E$1:$G$65536,2,FALSE)</f>
        <v>-100000</v>
      </c>
      <c r="I267" s="26">
        <f>VLOOKUP(O267,[1]Sheet1!$E$1:$G$65536,3,FALSE)</f>
        <v>0</v>
      </c>
      <c r="J267" s="25">
        <f t="shared" si="14"/>
        <v>0</v>
      </c>
      <c r="K267" s="25">
        <v>0</v>
      </c>
      <c r="M267" s="6">
        <f t="shared" si="13"/>
        <v>0</v>
      </c>
      <c r="N267" t="s">
        <v>1093</v>
      </c>
      <c r="O267" s="13">
        <v>12010122</v>
      </c>
    </row>
    <row r="268" spans="1:15" hidden="1" x14ac:dyDescent="0.25">
      <c r="A268" s="24" t="s">
        <v>271</v>
      </c>
      <c r="B268" s="25">
        <v>26787042.289999995</v>
      </c>
      <c r="C268" s="25">
        <v>27938953</v>
      </c>
      <c r="D268" s="25">
        <v>0</v>
      </c>
      <c r="E268" s="25">
        <v>0</v>
      </c>
      <c r="F268" s="25">
        <f t="shared" si="12"/>
        <v>27938953</v>
      </c>
      <c r="G268" s="25">
        <v>0</v>
      </c>
      <c r="H268" s="26"/>
      <c r="I268" s="26"/>
      <c r="J268" s="25">
        <f t="shared" si="14"/>
        <v>27938953</v>
      </c>
      <c r="K268" s="25">
        <v>27938953.417399999</v>
      </c>
      <c r="M268" s="6">
        <f t="shared" si="13"/>
        <v>0</v>
      </c>
      <c r="N268" t="s">
        <v>1094</v>
      </c>
      <c r="O268" s="13">
        <v>12010130</v>
      </c>
    </row>
    <row r="269" spans="1:15" hidden="1" x14ac:dyDescent="0.25">
      <c r="A269" s="24" t="s">
        <v>272</v>
      </c>
      <c r="B269" s="25">
        <v>29847839.57</v>
      </c>
      <c r="C269" s="25">
        <v>29371521</v>
      </c>
      <c r="D269" s="25">
        <v>0</v>
      </c>
      <c r="E269" s="25">
        <v>0</v>
      </c>
      <c r="F269" s="25">
        <f t="shared" si="12"/>
        <v>29371521</v>
      </c>
      <c r="G269" s="25">
        <v>0</v>
      </c>
      <c r="H269" s="26"/>
      <c r="I269" s="26"/>
      <c r="J269" s="25">
        <f t="shared" si="14"/>
        <v>29371521</v>
      </c>
      <c r="K269" s="25">
        <v>29688089.041097216</v>
      </c>
      <c r="M269" s="6">
        <f t="shared" si="13"/>
        <v>0</v>
      </c>
      <c r="N269" t="s">
        <v>1095</v>
      </c>
      <c r="O269" s="13">
        <v>12010160</v>
      </c>
    </row>
    <row r="270" spans="1:15" hidden="1" x14ac:dyDescent="0.25">
      <c r="A270" s="24" t="s">
        <v>273</v>
      </c>
      <c r="B270" s="25">
        <v>6524353.3500000006</v>
      </c>
      <c r="C270" s="25">
        <v>6547280</v>
      </c>
      <c r="D270" s="25">
        <v>0</v>
      </c>
      <c r="E270" s="25">
        <v>0</v>
      </c>
      <c r="F270" s="25">
        <f t="shared" si="12"/>
        <v>6547280</v>
      </c>
      <c r="G270" s="25">
        <v>0</v>
      </c>
      <c r="H270" s="26"/>
      <c r="I270" s="26"/>
      <c r="J270" s="25">
        <f t="shared" si="14"/>
        <v>6547280</v>
      </c>
      <c r="K270" s="25">
        <v>6547279.9720154805</v>
      </c>
      <c r="M270" s="6">
        <f t="shared" si="13"/>
        <v>0</v>
      </c>
      <c r="N270" t="s">
        <v>1096</v>
      </c>
      <c r="O270" s="13">
        <v>12010164</v>
      </c>
    </row>
    <row r="271" spans="1:15" hidden="1" x14ac:dyDescent="0.25">
      <c r="A271" s="24" t="s">
        <v>274</v>
      </c>
      <c r="B271" s="25">
        <v>239424.29</v>
      </c>
      <c r="C271" s="25">
        <v>300000</v>
      </c>
      <c r="D271" s="25">
        <v>0</v>
      </c>
      <c r="E271" s="25">
        <v>0</v>
      </c>
      <c r="F271" s="25">
        <f t="shared" si="12"/>
        <v>300000</v>
      </c>
      <c r="G271" s="25">
        <v>0</v>
      </c>
      <c r="H271" s="26"/>
      <c r="I271" s="26"/>
      <c r="J271" s="25">
        <f t="shared" si="14"/>
        <v>300000</v>
      </c>
      <c r="K271" s="25">
        <v>297000</v>
      </c>
      <c r="M271" s="6">
        <f t="shared" si="13"/>
        <v>0</v>
      </c>
      <c r="N271" t="s">
        <v>1097</v>
      </c>
      <c r="O271" s="13">
        <v>12010911</v>
      </c>
    </row>
    <row r="272" spans="1:15" x14ac:dyDescent="0.25">
      <c r="A272" s="24" t="s">
        <v>275</v>
      </c>
      <c r="B272" s="25">
        <v>1100000</v>
      </c>
      <c r="C272" s="25">
        <v>1100000</v>
      </c>
      <c r="D272" s="25">
        <v>0</v>
      </c>
      <c r="E272" s="25">
        <v>0</v>
      </c>
      <c r="F272" s="25">
        <f t="shared" si="12"/>
        <v>1100000</v>
      </c>
      <c r="G272" s="25">
        <v>-600000</v>
      </c>
      <c r="H272" s="26">
        <f>VLOOKUP(O272,[1]Sheet1!$E$1:$G$65536,2,FALSE)</f>
        <v>-600000</v>
      </c>
      <c r="I272" s="26">
        <f>VLOOKUP(O272,[1]Sheet1!$E$1:$G$65536,3,FALSE)</f>
        <v>0</v>
      </c>
      <c r="J272" s="25">
        <f t="shared" si="14"/>
        <v>500000</v>
      </c>
      <c r="K272" s="25">
        <v>500000</v>
      </c>
      <c r="M272" s="6">
        <f t="shared" si="13"/>
        <v>0</v>
      </c>
      <c r="N272" t="s">
        <v>1098</v>
      </c>
      <c r="O272" s="13">
        <v>12311000</v>
      </c>
    </row>
    <row r="273" spans="1:15" x14ac:dyDescent="0.25">
      <c r="A273" s="24" t="s">
        <v>276</v>
      </c>
      <c r="B273" s="25">
        <v>10000000</v>
      </c>
      <c r="C273" s="25">
        <v>10000000</v>
      </c>
      <c r="D273" s="25">
        <v>0</v>
      </c>
      <c r="E273" s="25">
        <v>0</v>
      </c>
      <c r="F273" s="25">
        <f t="shared" si="12"/>
        <v>10000000</v>
      </c>
      <c r="G273" s="25">
        <v>-3000000</v>
      </c>
      <c r="H273" s="26">
        <f>VLOOKUP(O273,[1]Sheet1!$E$1:$G$65536,2,FALSE)</f>
        <v>-3000000</v>
      </c>
      <c r="I273" s="26">
        <f>VLOOKUP(O273,[1]Sheet1!$E$1:$G$65536,3,FALSE)</f>
        <v>0</v>
      </c>
      <c r="J273" s="25">
        <f t="shared" si="14"/>
        <v>7000000</v>
      </c>
      <c r="K273" s="25">
        <v>7000000</v>
      </c>
      <c r="M273" s="6">
        <f t="shared" si="13"/>
        <v>0</v>
      </c>
      <c r="N273" t="s">
        <v>1099</v>
      </c>
      <c r="O273" s="13">
        <v>12320100</v>
      </c>
    </row>
    <row r="274" spans="1:15" x14ac:dyDescent="0.25">
      <c r="A274" s="24" t="s">
        <v>277</v>
      </c>
      <c r="B274" s="25">
        <v>1210551.06</v>
      </c>
      <c r="C274" s="25">
        <v>1237297</v>
      </c>
      <c r="D274" s="25">
        <v>0</v>
      </c>
      <c r="E274" s="25">
        <v>0</v>
      </c>
      <c r="F274" s="25">
        <f t="shared" si="12"/>
        <v>1237297</v>
      </c>
      <c r="G274" s="25">
        <v>-18984</v>
      </c>
      <c r="H274" s="26">
        <f>VLOOKUP(O274,[1]Sheet1!$E$1:$G$65536,2,FALSE)</f>
        <v>-18984</v>
      </c>
      <c r="I274" s="26">
        <f>VLOOKUP(O274,[1]Sheet1!$E$1:$G$65536,3,FALSE)</f>
        <v>0</v>
      </c>
      <c r="J274" s="25">
        <f t="shared" si="14"/>
        <v>1218313</v>
      </c>
      <c r="K274" s="25">
        <v>1206312.9994121992</v>
      </c>
      <c r="M274" s="6">
        <f t="shared" si="13"/>
        <v>0</v>
      </c>
      <c r="N274" t="s">
        <v>1100</v>
      </c>
      <c r="O274" s="13">
        <v>12320200</v>
      </c>
    </row>
    <row r="275" spans="1:15" hidden="1" x14ac:dyDescent="0.25">
      <c r="A275" s="24" t="s">
        <v>278</v>
      </c>
      <c r="B275" s="25">
        <v>24038075</v>
      </c>
      <c r="C275" s="25">
        <v>24038075</v>
      </c>
      <c r="D275" s="25">
        <v>0</v>
      </c>
      <c r="E275" s="25">
        <v>0</v>
      </c>
      <c r="F275" s="25">
        <f t="shared" si="12"/>
        <v>24038075</v>
      </c>
      <c r="G275" s="25">
        <v>0</v>
      </c>
      <c r="H275" s="26"/>
      <c r="I275" s="26"/>
      <c r="J275" s="25">
        <f t="shared" si="14"/>
        <v>24038075</v>
      </c>
      <c r="K275" s="25">
        <v>24038075</v>
      </c>
      <c r="M275" s="6">
        <f t="shared" si="13"/>
        <v>0</v>
      </c>
      <c r="N275" t="s">
        <v>1101</v>
      </c>
      <c r="O275" s="13">
        <v>12332000</v>
      </c>
    </row>
    <row r="276" spans="1:15" hidden="1" x14ac:dyDescent="0.25">
      <c r="A276" s="24" t="s">
        <v>279</v>
      </c>
      <c r="B276" s="25">
        <v>979785281</v>
      </c>
      <c r="C276" s="25">
        <v>1021928272</v>
      </c>
      <c r="D276" s="25">
        <v>0</v>
      </c>
      <c r="E276" s="25">
        <v>0</v>
      </c>
      <c r="F276" s="25">
        <f t="shared" si="12"/>
        <v>1021928272</v>
      </c>
      <c r="G276" s="25">
        <v>0</v>
      </c>
      <c r="H276" s="26"/>
      <c r="I276" s="26"/>
      <c r="J276" s="25">
        <f t="shared" si="14"/>
        <v>1021928272</v>
      </c>
      <c r="K276" s="25">
        <v>1021928272</v>
      </c>
      <c r="M276" s="6">
        <f t="shared" si="13"/>
        <v>0</v>
      </c>
      <c r="N276" t="s">
        <v>1102</v>
      </c>
      <c r="O276" s="13">
        <v>12332350</v>
      </c>
    </row>
    <row r="277" spans="1:15" hidden="1" x14ac:dyDescent="0.25">
      <c r="A277" s="24" t="s">
        <v>280</v>
      </c>
      <c r="B277" s="25">
        <v>26769372</v>
      </c>
      <c r="C277" s="25">
        <v>26770000</v>
      </c>
      <c r="D277" s="25">
        <v>0</v>
      </c>
      <c r="E277" s="25">
        <v>0</v>
      </c>
      <c r="F277" s="25">
        <f t="shared" si="12"/>
        <v>26770000</v>
      </c>
      <c r="G277" s="25">
        <v>0</v>
      </c>
      <c r="H277" s="26"/>
      <c r="I277" s="26"/>
      <c r="J277" s="25">
        <f t="shared" si="14"/>
        <v>26770000</v>
      </c>
      <c r="K277" s="25">
        <v>26770000</v>
      </c>
      <c r="M277" s="6">
        <f t="shared" si="13"/>
        <v>0</v>
      </c>
      <c r="N277" t="s">
        <v>1103</v>
      </c>
      <c r="O277" s="13">
        <v>12332400</v>
      </c>
    </row>
    <row r="278" spans="1:15" hidden="1" x14ac:dyDescent="0.25">
      <c r="A278" s="24" t="s">
        <v>281</v>
      </c>
      <c r="B278" s="25">
        <v>450000</v>
      </c>
      <c r="C278" s="25">
        <v>250000</v>
      </c>
      <c r="D278" s="25">
        <v>0</v>
      </c>
      <c r="E278" s="25">
        <v>0</v>
      </c>
      <c r="F278" s="25">
        <f t="shared" si="12"/>
        <v>250000</v>
      </c>
      <c r="G278" s="25">
        <v>0</v>
      </c>
      <c r="H278" s="26"/>
      <c r="I278" s="26"/>
      <c r="J278" s="25">
        <f t="shared" si="14"/>
        <v>250000</v>
      </c>
      <c r="K278" s="25">
        <v>250000</v>
      </c>
      <c r="M278" s="6">
        <f t="shared" si="13"/>
        <v>0</v>
      </c>
      <c r="N278" t="s">
        <v>1104</v>
      </c>
      <c r="O278" s="13">
        <v>12332401</v>
      </c>
    </row>
    <row r="279" spans="1:15" x14ac:dyDescent="0.25">
      <c r="A279" s="24" t="s">
        <v>282</v>
      </c>
      <c r="B279" s="25">
        <v>1886476.1399999997</v>
      </c>
      <c r="C279" s="25">
        <v>1895196</v>
      </c>
      <c r="D279" s="25">
        <v>0</v>
      </c>
      <c r="E279" s="25">
        <v>0</v>
      </c>
      <c r="F279" s="25">
        <f t="shared" si="12"/>
        <v>1895196</v>
      </c>
      <c r="G279" s="25">
        <v>-34053</v>
      </c>
      <c r="H279" s="26">
        <f>VLOOKUP(O279,[1]Sheet1!$E$1:$G$65536,2,FALSE)</f>
        <v>-34053</v>
      </c>
      <c r="I279" s="26">
        <f>VLOOKUP(O279,[1]Sheet1!$E$1:$G$65536,3,FALSE)</f>
        <v>0</v>
      </c>
      <c r="J279" s="25">
        <f t="shared" si="14"/>
        <v>1861143</v>
      </c>
      <c r="K279" s="25">
        <v>1844967.7818</v>
      </c>
      <c r="M279" s="6">
        <f t="shared" si="13"/>
        <v>0</v>
      </c>
      <c r="N279" t="s">
        <v>1105</v>
      </c>
      <c r="O279" s="13">
        <v>13101000</v>
      </c>
    </row>
    <row r="280" spans="1:15" hidden="1" x14ac:dyDescent="0.25">
      <c r="A280" s="24" t="s">
        <v>283</v>
      </c>
      <c r="B280" s="25">
        <v>394449.13999999996</v>
      </c>
      <c r="C280" s="25">
        <v>400000</v>
      </c>
      <c r="D280" s="25">
        <v>0</v>
      </c>
      <c r="E280" s="25">
        <v>0</v>
      </c>
      <c r="F280" s="25">
        <f t="shared" si="12"/>
        <v>400000</v>
      </c>
      <c r="G280" s="25">
        <v>0</v>
      </c>
      <c r="H280" s="26"/>
      <c r="I280" s="26"/>
      <c r="J280" s="25">
        <f t="shared" si="14"/>
        <v>400000</v>
      </c>
      <c r="K280" s="25">
        <v>399999.76319999999</v>
      </c>
      <c r="M280" s="6">
        <f t="shared" si="13"/>
        <v>0</v>
      </c>
      <c r="N280" t="s">
        <v>1106</v>
      </c>
      <c r="O280" s="13">
        <v>13101001</v>
      </c>
    </row>
    <row r="281" spans="1:15" x14ac:dyDescent="0.25">
      <c r="A281" s="24" t="s">
        <v>284</v>
      </c>
      <c r="B281" s="25">
        <v>2931781.52</v>
      </c>
      <c r="C281" s="25">
        <v>2801537</v>
      </c>
      <c r="D281" s="25">
        <v>0</v>
      </c>
      <c r="E281" s="25">
        <v>0</v>
      </c>
      <c r="F281" s="25">
        <f t="shared" si="12"/>
        <v>2801537</v>
      </c>
      <c r="G281" s="25">
        <v>-120000</v>
      </c>
      <c r="H281" s="26">
        <f>VLOOKUP(O281,[1]Sheet1!$E$1:$G$65536,2,FALSE)</f>
        <v>-120000</v>
      </c>
      <c r="I281" s="26">
        <f>VLOOKUP(O281,[1]Sheet1!$E$1:$G$65536,3,FALSE)</f>
        <v>0</v>
      </c>
      <c r="J281" s="25">
        <f t="shared" si="14"/>
        <v>2681537</v>
      </c>
      <c r="K281" s="25">
        <v>2653521.2657529479</v>
      </c>
      <c r="M281" s="6">
        <f t="shared" si="13"/>
        <v>0</v>
      </c>
      <c r="N281" t="s">
        <v>1107</v>
      </c>
      <c r="O281" s="13">
        <v>17500100</v>
      </c>
    </row>
    <row r="282" spans="1:15" hidden="1" x14ac:dyDescent="0.25">
      <c r="A282" s="24" t="s">
        <v>285</v>
      </c>
      <c r="B282" s="25">
        <v>180577.75</v>
      </c>
      <c r="C282" s="25">
        <v>235452</v>
      </c>
      <c r="D282" s="25">
        <v>0</v>
      </c>
      <c r="E282" s="25">
        <v>0</v>
      </c>
      <c r="F282" s="25">
        <f t="shared" si="12"/>
        <v>235452</v>
      </c>
      <c r="G282" s="25">
        <v>0</v>
      </c>
      <c r="H282" s="26"/>
      <c r="I282" s="26"/>
      <c r="J282" s="25">
        <f t="shared" si="14"/>
        <v>235452</v>
      </c>
      <c r="K282" s="25">
        <v>235452.21059999999</v>
      </c>
      <c r="M282" s="6">
        <f t="shared" si="13"/>
        <v>0</v>
      </c>
      <c r="N282" t="s">
        <v>1108</v>
      </c>
      <c r="O282" s="13">
        <v>17500101</v>
      </c>
    </row>
    <row r="283" spans="1:15" hidden="1" x14ac:dyDescent="0.25">
      <c r="A283" s="24" t="s">
        <v>286</v>
      </c>
      <c r="B283" s="25">
        <v>2166499.77</v>
      </c>
      <c r="C283" s="25">
        <v>2544689</v>
      </c>
      <c r="D283" s="25">
        <v>0</v>
      </c>
      <c r="E283" s="25">
        <v>0</v>
      </c>
      <c r="F283" s="25">
        <f t="shared" si="12"/>
        <v>2544689</v>
      </c>
      <c r="G283" s="25">
        <v>0</v>
      </c>
      <c r="H283" s="26"/>
      <c r="I283" s="26"/>
      <c r="J283" s="25">
        <f t="shared" si="14"/>
        <v>2544689</v>
      </c>
      <c r="K283" s="25">
        <v>2544689.1507561784</v>
      </c>
      <c r="M283" s="6">
        <f t="shared" si="13"/>
        <v>0</v>
      </c>
      <c r="N283" t="s">
        <v>1109</v>
      </c>
      <c r="O283" s="13">
        <v>17500102</v>
      </c>
    </row>
    <row r="284" spans="1:15" hidden="1" x14ac:dyDescent="0.25">
      <c r="A284" s="24" t="s">
        <v>287</v>
      </c>
      <c r="B284" s="25">
        <v>56946218.509999998</v>
      </c>
      <c r="C284" s="25">
        <v>58603077</v>
      </c>
      <c r="D284" s="25">
        <v>1001504.32</v>
      </c>
      <c r="E284" s="25">
        <v>0</v>
      </c>
      <c r="F284" s="25">
        <f t="shared" si="12"/>
        <v>59604581.32</v>
      </c>
      <c r="G284" s="25">
        <v>0</v>
      </c>
      <c r="H284" s="26"/>
      <c r="I284" s="26"/>
      <c r="J284" s="25">
        <f t="shared" si="14"/>
        <v>59604581.32</v>
      </c>
      <c r="K284" s="25">
        <v>59604580.733800001</v>
      </c>
      <c r="M284" s="6">
        <f t="shared" si="13"/>
        <v>0</v>
      </c>
      <c r="N284" t="s">
        <v>1110</v>
      </c>
      <c r="O284" s="13">
        <v>17500105</v>
      </c>
    </row>
    <row r="285" spans="1:15" hidden="1" x14ac:dyDescent="0.25">
      <c r="A285" s="24" t="s">
        <v>288</v>
      </c>
      <c r="B285" s="25">
        <v>832138.72000000009</v>
      </c>
      <c r="C285" s="25">
        <v>832395</v>
      </c>
      <c r="D285" s="25">
        <v>0</v>
      </c>
      <c r="E285" s="25">
        <v>0</v>
      </c>
      <c r="F285" s="25">
        <f t="shared" si="12"/>
        <v>832395</v>
      </c>
      <c r="G285" s="25">
        <v>0</v>
      </c>
      <c r="H285" s="26"/>
      <c r="I285" s="26"/>
      <c r="J285" s="25">
        <f t="shared" si="14"/>
        <v>832395</v>
      </c>
      <c r="K285" s="25">
        <v>832395.08390769502</v>
      </c>
      <c r="M285" s="6">
        <f t="shared" si="13"/>
        <v>0</v>
      </c>
      <c r="N285" t="s">
        <v>1111</v>
      </c>
      <c r="O285" s="13">
        <v>17500106</v>
      </c>
    </row>
    <row r="286" spans="1:15" hidden="1" x14ac:dyDescent="0.25">
      <c r="A286" s="24" t="s">
        <v>289</v>
      </c>
      <c r="B286" s="25">
        <v>8233</v>
      </c>
      <c r="C286" s="25">
        <v>8233</v>
      </c>
      <c r="D286" s="25">
        <v>0</v>
      </c>
      <c r="E286" s="25">
        <v>0</v>
      </c>
      <c r="F286" s="25">
        <f t="shared" si="12"/>
        <v>8233</v>
      </c>
      <c r="G286" s="25">
        <v>0</v>
      </c>
      <c r="H286" s="26"/>
      <c r="I286" s="26"/>
      <c r="J286" s="25">
        <f t="shared" si="14"/>
        <v>8233</v>
      </c>
      <c r="K286" s="25">
        <v>8233</v>
      </c>
      <c r="M286" s="6">
        <f t="shared" si="13"/>
        <v>0</v>
      </c>
      <c r="N286" t="s">
        <v>1112</v>
      </c>
      <c r="O286" s="13">
        <v>17500119</v>
      </c>
    </row>
    <row r="287" spans="1:15" x14ac:dyDescent="0.25">
      <c r="A287" s="24" t="s">
        <v>290</v>
      </c>
      <c r="B287" s="25">
        <v>30154006.920000002</v>
      </c>
      <c r="C287" s="25">
        <v>31101194</v>
      </c>
      <c r="D287" s="25">
        <v>0</v>
      </c>
      <c r="E287" s="25">
        <v>0</v>
      </c>
      <c r="F287" s="25">
        <f t="shared" si="12"/>
        <v>31101194</v>
      </c>
      <c r="G287" s="25">
        <v>-190000</v>
      </c>
      <c r="H287" s="26">
        <f>VLOOKUP(O287,[1]Sheet1!$E$1:$G$65536,2,FALSE)</f>
        <v>-190000</v>
      </c>
      <c r="I287" s="26">
        <f>VLOOKUP(O287,[1]Sheet1!$E$1:$G$65536,3,FALSE)</f>
        <v>0</v>
      </c>
      <c r="J287" s="25">
        <f t="shared" si="14"/>
        <v>30911194</v>
      </c>
      <c r="K287" s="25">
        <v>30911194</v>
      </c>
      <c r="M287" s="6">
        <f t="shared" si="13"/>
        <v>0</v>
      </c>
      <c r="N287" t="s">
        <v>1113</v>
      </c>
      <c r="O287" s="13">
        <v>17500300</v>
      </c>
    </row>
    <row r="288" spans="1:15" hidden="1" x14ac:dyDescent="0.25">
      <c r="A288" s="24" t="s">
        <v>291</v>
      </c>
      <c r="B288" s="25">
        <v>2367652.9700000002</v>
      </c>
      <c r="C288" s="25">
        <v>2535849</v>
      </c>
      <c r="D288" s="25">
        <v>0</v>
      </c>
      <c r="E288" s="25">
        <v>0</v>
      </c>
      <c r="F288" s="25">
        <f t="shared" si="12"/>
        <v>2535849</v>
      </c>
      <c r="G288" s="25">
        <v>0</v>
      </c>
      <c r="H288" s="26"/>
      <c r="I288" s="26"/>
      <c r="J288" s="25">
        <f t="shared" si="14"/>
        <v>2535849</v>
      </c>
      <c r="K288" s="25">
        <v>2535848.8788000001</v>
      </c>
      <c r="M288" s="6">
        <f t="shared" si="13"/>
        <v>0</v>
      </c>
      <c r="N288" t="s">
        <v>1114</v>
      </c>
      <c r="O288" s="13">
        <v>17500600</v>
      </c>
    </row>
    <row r="289" spans="1:15" hidden="1" x14ac:dyDescent="0.25">
      <c r="A289" s="24" t="s">
        <v>292</v>
      </c>
      <c r="B289" s="25">
        <v>1460007.4000000001</v>
      </c>
      <c r="C289" s="25">
        <v>1384139</v>
      </c>
      <c r="D289" s="25">
        <v>200000</v>
      </c>
      <c r="E289" s="25">
        <v>0</v>
      </c>
      <c r="F289" s="25">
        <f t="shared" si="12"/>
        <v>1584139</v>
      </c>
      <c r="G289" s="25">
        <v>0</v>
      </c>
      <c r="H289" s="26"/>
      <c r="I289" s="26"/>
      <c r="J289" s="25">
        <f t="shared" si="14"/>
        <v>1584139</v>
      </c>
      <c r="K289" s="25">
        <v>1584139.037</v>
      </c>
      <c r="M289" s="6">
        <f t="shared" si="13"/>
        <v>0</v>
      </c>
      <c r="N289" t="s">
        <v>1115</v>
      </c>
      <c r="O289" s="13">
        <v>17500601</v>
      </c>
    </row>
    <row r="290" spans="1:15" hidden="1" x14ac:dyDescent="0.25">
      <c r="A290" s="24" t="s">
        <v>293</v>
      </c>
      <c r="B290" s="25">
        <v>434916.55999999994</v>
      </c>
      <c r="C290" s="25">
        <v>444422</v>
      </c>
      <c r="D290" s="25">
        <v>0</v>
      </c>
      <c r="E290" s="25">
        <v>0</v>
      </c>
      <c r="F290" s="25">
        <f t="shared" si="12"/>
        <v>444422</v>
      </c>
      <c r="G290" s="25">
        <v>0</v>
      </c>
      <c r="H290" s="26"/>
      <c r="I290" s="26"/>
      <c r="J290" s="25">
        <f t="shared" si="14"/>
        <v>444422</v>
      </c>
      <c r="K290" s="25">
        <v>439977.26415952796</v>
      </c>
      <c r="M290" s="6">
        <f t="shared" si="13"/>
        <v>0</v>
      </c>
      <c r="N290" t="s">
        <v>1116</v>
      </c>
      <c r="O290" s="13">
        <v>11081011</v>
      </c>
    </row>
    <row r="291" spans="1:15" hidden="1" x14ac:dyDescent="0.25">
      <c r="A291" s="24" t="s">
        <v>294</v>
      </c>
      <c r="B291" s="25">
        <v>248922.27000000002</v>
      </c>
      <c r="C291" s="25">
        <v>0</v>
      </c>
      <c r="D291" s="25">
        <v>0</v>
      </c>
      <c r="E291" s="25">
        <v>0</v>
      </c>
      <c r="F291" s="25">
        <f t="shared" si="12"/>
        <v>0</v>
      </c>
      <c r="G291" s="25">
        <v>0</v>
      </c>
      <c r="H291" s="26"/>
      <c r="I291" s="26"/>
      <c r="J291" s="25">
        <f t="shared" si="14"/>
        <v>0</v>
      </c>
      <c r="K291" s="25">
        <v>0</v>
      </c>
      <c r="M291" s="6">
        <f t="shared" si="13"/>
        <v>0</v>
      </c>
      <c r="N291" t="s">
        <v>1117</v>
      </c>
      <c r="O291" s="13">
        <v>17750106</v>
      </c>
    </row>
    <row r="292" spans="1:15" x14ac:dyDescent="0.25">
      <c r="A292" s="24" t="s">
        <v>295</v>
      </c>
      <c r="B292" s="25">
        <v>9160731.8000000007</v>
      </c>
      <c r="C292" s="25">
        <v>11300283</v>
      </c>
      <c r="D292" s="25">
        <v>0</v>
      </c>
      <c r="E292" s="25">
        <v>0</v>
      </c>
      <c r="F292" s="25">
        <f t="shared" si="12"/>
        <v>11300283</v>
      </c>
      <c r="G292" s="25">
        <v>-200295</v>
      </c>
      <c r="H292" s="26">
        <f>VLOOKUP(O292,[1]Sheet1!$E$1:$G$65536,2,FALSE)</f>
        <v>-200295</v>
      </c>
      <c r="I292" s="26">
        <f>VLOOKUP(O292,[1]Sheet1!$E$1:$G$65536,3,FALSE)</f>
        <v>0</v>
      </c>
      <c r="J292" s="25">
        <f t="shared" si="14"/>
        <v>11099988</v>
      </c>
      <c r="K292" s="25">
        <v>11014985.122269865</v>
      </c>
      <c r="M292" s="6">
        <f t="shared" si="13"/>
        <v>0</v>
      </c>
      <c r="N292" t="s">
        <v>1118</v>
      </c>
      <c r="O292" s="13">
        <v>17750115</v>
      </c>
    </row>
    <row r="293" spans="1:15" hidden="1" x14ac:dyDescent="0.25">
      <c r="A293" s="24" t="s">
        <v>296</v>
      </c>
      <c r="B293" s="25">
        <v>76197.399999999994</v>
      </c>
      <c r="C293" s="25">
        <v>150000</v>
      </c>
      <c r="D293" s="25">
        <v>0</v>
      </c>
      <c r="E293" s="25">
        <v>0</v>
      </c>
      <c r="F293" s="25">
        <f t="shared" si="12"/>
        <v>150000</v>
      </c>
      <c r="G293" s="25">
        <v>0</v>
      </c>
      <c r="H293" s="26"/>
      <c r="I293" s="26"/>
      <c r="J293" s="25">
        <f t="shared" si="14"/>
        <v>150000</v>
      </c>
      <c r="K293" s="25">
        <v>150000.06727133898</v>
      </c>
      <c r="M293" s="6">
        <f t="shared" si="13"/>
        <v>0</v>
      </c>
      <c r="N293" t="s">
        <v>1119</v>
      </c>
      <c r="O293" s="13">
        <v>17750124</v>
      </c>
    </row>
    <row r="294" spans="1:15" hidden="1" x14ac:dyDescent="0.25">
      <c r="A294" s="24" t="s">
        <v>297</v>
      </c>
      <c r="B294" s="25">
        <v>367105.62000000011</v>
      </c>
      <c r="C294" s="25">
        <v>367081</v>
      </c>
      <c r="D294" s="25">
        <v>0</v>
      </c>
      <c r="E294" s="25">
        <v>0</v>
      </c>
      <c r="F294" s="25">
        <f t="shared" si="12"/>
        <v>367081</v>
      </c>
      <c r="G294" s="25">
        <v>0</v>
      </c>
      <c r="H294" s="26"/>
      <c r="I294" s="26"/>
      <c r="J294" s="25">
        <f t="shared" si="14"/>
        <v>367081</v>
      </c>
      <c r="K294" s="25">
        <v>363410.36450739997</v>
      </c>
      <c r="M294" s="6">
        <f t="shared" si="13"/>
        <v>0</v>
      </c>
      <c r="N294" t="s">
        <v>1120</v>
      </c>
      <c r="O294" s="13">
        <v>17750200</v>
      </c>
    </row>
    <row r="295" spans="1:15" hidden="1" x14ac:dyDescent="0.25">
      <c r="A295" s="24" t="s">
        <v>298</v>
      </c>
      <c r="B295" s="25">
        <v>354705.08</v>
      </c>
      <c r="C295" s="25">
        <v>450000</v>
      </c>
      <c r="D295" s="25">
        <v>0</v>
      </c>
      <c r="E295" s="25">
        <v>0</v>
      </c>
      <c r="F295" s="25">
        <f t="shared" si="12"/>
        <v>450000</v>
      </c>
      <c r="G295" s="25">
        <v>0</v>
      </c>
      <c r="H295" s="26"/>
      <c r="I295" s="26"/>
      <c r="J295" s="25">
        <f t="shared" si="14"/>
        <v>450000</v>
      </c>
      <c r="K295" s="25">
        <v>450000.04101099999</v>
      </c>
      <c r="M295" s="6">
        <f t="shared" si="13"/>
        <v>0</v>
      </c>
      <c r="N295" t="s">
        <v>1121</v>
      </c>
      <c r="O295" s="13">
        <v>17750600</v>
      </c>
    </row>
    <row r="296" spans="1:15" hidden="1" x14ac:dyDescent="0.25">
      <c r="A296" s="24" t="s">
        <v>299</v>
      </c>
      <c r="B296" s="25">
        <v>34944.380000000005</v>
      </c>
      <c r="C296" s="25">
        <v>53000</v>
      </c>
      <c r="D296" s="25">
        <v>0</v>
      </c>
      <c r="E296" s="25">
        <v>0</v>
      </c>
      <c r="F296" s="25">
        <f t="shared" si="12"/>
        <v>53000</v>
      </c>
      <c r="G296" s="25">
        <v>0</v>
      </c>
      <c r="H296" s="26"/>
      <c r="I296" s="26"/>
      <c r="J296" s="25">
        <f t="shared" si="14"/>
        <v>53000</v>
      </c>
      <c r="K296" s="25">
        <v>53000</v>
      </c>
      <c r="M296" s="6">
        <f t="shared" si="13"/>
        <v>0</v>
      </c>
      <c r="N296" t="s">
        <v>1122</v>
      </c>
      <c r="O296" s="13">
        <v>17750700</v>
      </c>
    </row>
    <row r="297" spans="1:15" hidden="1" x14ac:dyDescent="0.25">
      <c r="A297" s="24" t="s">
        <v>300</v>
      </c>
      <c r="B297" s="25">
        <v>2554220.0199999996</v>
      </c>
      <c r="C297" s="25">
        <v>7647133</v>
      </c>
      <c r="D297" s="25">
        <v>0</v>
      </c>
      <c r="E297" s="25">
        <v>0</v>
      </c>
      <c r="F297" s="25">
        <f t="shared" si="12"/>
        <v>7647133</v>
      </c>
      <c r="G297" s="25">
        <v>0</v>
      </c>
      <c r="H297" s="26"/>
      <c r="I297" s="26"/>
      <c r="J297" s="25">
        <f t="shared" si="14"/>
        <v>7647133</v>
      </c>
      <c r="K297" s="25">
        <v>7647132.9066149229</v>
      </c>
      <c r="M297" s="6">
        <f t="shared" si="13"/>
        <v>0</v>
      </c>
      <c r="N297" t="s">
        <v>1123</v>
      </c>
      <c r="O297" s="13">
        <v>17750800</v>
      </c>
    </row>
    <row r="298" spans="1:15" hidden="1" x14ac:dyDescent="0.25">
      <c r="A298" s="24" t="s">
        <v>301</v>
      </c>
      <c r="B298" s="25">
        <v>1648.9099999999999</v>
      </c>
      <c r="C298" s="25">
        <v>25000</v>
      </c>
      <c r="D298" s="25">
        <v>0</v>
      </c>
      <c r="E298" s="25">
        <v>0</v>
      </c>
      <c r="F298" s="25">
        <f t="shared" si="12"/>
        <v>25000</v>
      </c>
      <c r="G298" s="25">
        <v>0</v>
      </c>
      <c r="H298" s="26"/>
      <c r="I298" s="26"/>
      <c r="J298" s="25">
        <f t="shared" si="14"/>
        <v>25000</v>
      </c>
      <c r="K298" s="25">
        <v>24999.824199999999</v>
      </c>
      <c r="M298" s="6">
        <f t="shared" si="13"/>
        <v>0</v>
      </c>
      <c r="N298" t="s">
        <v>1124</v>
      </c>
      <c r="O298" s="13">
        <v>17750900</v>
      </c>
    </row>
    <row r="299" spans="1:15" hidden="1" x14ac:dyDescent="0.25">
      <c r="A299" s="24" t="s">
        <v>302</v>
      </c>
      <c r="B299" s="25">
        <v>507253.13999999996</v>
      </c>
      <c r="C299" s="25">
        <v>750000</v>
      </c>
      <c r="D299" s="25">
        <v>0</v>
      </c>
      <c r="E299" s="25">
        <v>0</v>
      </c>
      <c r="F299" s="25">
        <f t="shared" si="12"/>
        <v>750000</v>
      </c>
      <c r="G299" s="25">
        <v>0</v>
      </c>
      <c r="H299" s="26"/>
      <c r="I299" s="26"/>
      <c r="J299" s="25">
        <f t="shared" si="14"/>
        <v>750000</v>
      </c>
      <c r="K299" s="25">
        <v>750000.41366039985</v>
      </c>
      <c r="M299" s="6">
        <f t="shared" si="13"/>
        <v>0</v>
      </c>
      <c r="N299" t="s">
        <v>1125</v>
      </c>
      <c r="O299" s="13">
        <v>17751000</v>
      </c>
    </row>
    <row r="300" spans="1:15" hidden="1" x14ac:dyDescent="0.25">
      <c r="A300" s="24" t="s">
        <v>303</v>
      </c>
      <c r="B300" s="25">
        <v>1926306.3299999998</v>
      </c>
      <c r="C300" s="25">
        <v>3225786</v>
      </c>
      <c r="D300" s="25">
        <v>0</v>
      </c>
      <c r="E300" s="25">
        <v>0</v>
      </c>
      <c r="F300" s="25">
        <f t="shared" si="12"/>
        <v>3225786</v>
      </c>
      <c r="G300" s="25">
        <v>0</v>
      </c>
      <c r="H300" s="26"/>
      <c r="I300" s="26"/>
      <c r="J300" s="25">
        <f t="shared" si="14"/>
        <v>3225786</v>
      </c>
      <c r="K300" s="25">
        <v>3193528.0065756585</v>
      </c>
      <c r="M300" s="6">
        <f t="shared" si="13"/>
        <v>0</v>
      </c>
      <c r="N300" t="s">
        <v>1126</v>
      </c>
      <c r="O300" s="13">
        <v>17900100</v>
      </c>
    </row>
    <row r="301" spans="1:15" hidden="1" x14ac:dyDescent="0.25">
      <c r="A301" s="24" t="s">
        <v>304</v>
      </c>
      <c r="B301" s="25">
        <v>87885621.229999989</v>
      </c>
      <c r="C301" s="25">
        <v>146236494</v>
      </c>
      <c r="D301" s="25">
        <v>4082783.29</v>
      </c>
      <c r="E301" s="25">
        <v>0</v>
      </c>
      <c r="F301" s="25">
        <f t="shared" si="12"/>
        <v>150319277.28999999</v>
      </c>
      <c r="G301" s="25">
        <v>-2446377</v>
      </c>
      <c r="H301" s="26"/>
      <c r="I301" s="26"/>
      <c r="J301" s="25">
        <f t="shared" si="14"/>
        <v>150319277.28999999</v>
      </c>
      <c r="K301" s="25">
        <v>147872900.64734879</v>
      </c>
      <c r="M301" s="6">
        <f t="shared" si="13"/>
        <v>2446377</v>
      </c>
      <c r="N301" t="s">
        <v>1127</v>
      </c>
      <c r="O301" s="13">
        <v>17900200</v>
      </c>
    </row>
    <row r="302" spans="1:15" hidden="1" x14ac:dyDescent="0.25">
      <c r="A302" s="24" t="s">
        <v>305</v>
      </c>
      <c r="B302" s="25">
        <v>2197414.84</v>
      </c>
      <c r="C302" s="25">
        <v>13449800</v>
      </c>
      <c r="D302" s="25">
        <v>82808.94</v>
      </c>
      <c r="E302" s="25">
        <v>0</v>
      </c>
      <c r="F302" s="25">
        <f t="shared" si="12"/>
        <v>13532608.939999999</v>
      </c>
      <c r="G302" s="25">
        <v>0</v>
      </c>
      <c r="H302" s="26"/>
      <c r="I302" s="26"/>
      <c r="J302" s="25">
        <f t="shared" si="14"/>
        <v>13532608.939999999</v>
      </c>
      <c r="K302" s="25">
        <v>8595849.7916000001</v>
      </c>
      <c r="M302" s="6">
        <f t="shared" si="13"/>
        <v>0</v>
      </c>
      <c r="N302" t="s">
        <v>1128</v>
      </c>
      <c r="O302" s="13">
        <v>17900300</v>
      </c>
    </row>
    <row r="303" spans="1:15" hidden="1" x14ac:dyDescent="0.25">
      <c r="A303" s="24" t="s">
        <v>306</v>
      </c>
      <c r="B303" s="25">
        <v>943127.64</v>
      </c>
      <c r="C303" s="25">
        <v>1972843</v>
      </c>
      <c r="D303" s="25">
        <v>0</v>
      </c>
      <c r="E303" s="25">
        <v>0</v>
      </c>
      <c r="F303" s="25">
        <f t="shared" si="12"/>
        <v>1972843</v>
      </c>
      <c r="G303" s="25">
        <v>0</v>
      </c>
      <c r="H303" s="26"/>
      <c r="I303" s="26"/>
      <c r="J303" s="25">
        <f t="shared" si="14"/>
        <v>1972843</v>
      </c>
      <c r="K303" s="25">
        <v>1972843.0224000001</v>
      </c>
      <c r="M303" s="6">
        <f t="shared" si="13"/>
        <v>0</v>
      </c>
      <c r="N303" t="s">
        <v>1129</v>
      </c>
      <c r="O303" s="13">
        <v>17900400</v>
      </c>
    </row>
    <row r="304" spans="1:15" hidden="1" x14ac:dyDescent="0.25">
      <c r="A304" s="24" t="s">
        <v>307</v>
      </c>
      <c r="B304" s="25">
        <v>0</v>
      </c>
      <c r="C304" s="25">
        <v>8479800</v>
      </c>
      <c r="D304" s="25">
        <v>0</v>
      </c>
      <c r="E304" s="25">
        <v>0</v>
      </c>
      <c r="F304" s="25">
        <f t="shared" si="12"/>
        <v>8479800</v>
      </c>
      <c r="G304" s="25">
        <v>0</v>
      </c>
      <c r="H304" s="26"/>
      <c r="I304" s="26"/>
      <c r="J304" s="25">
        <f t="shared" si="14"/>
        <v>8479800</v>
      </c>
      <c r="K304" s="25">
        <v>8479800.4199999999</v>
      </c>
      <c r="M304" s="6">
        <f t="shared" si="13"/>
        <v>0</v>
      </c>
      <c r="N304" t="s">
        <v>1130</v>
      </c>
      <c r="O304" s="13">
        <v>14501200</v>
      </c>
    </row>
    <row r="305" spans="1:15" x14ac:dyDescent="0.25">
      <c r="A305" s="24" t="s">
        <v>308</v>
      </c>
      <c r="B305" s="25">
        <v>5836831.4399999995</v>
      </c>
      <c r="C305" s="25">
        <v>7672881</v>
      </c>
      <c r="D305" s="25">
        <v>0</v>
      </c>
      <c r="E305" s="25">
        <v>0</v>
      </c>
      <c r="F305" s="25">
        <f t="shared" si="12"/>
        <v>7672881</v>
      </c>
      <c r="G305" s="25">
        <v>-407861</v>
      </c>
      <c r="H305" s="26">
        <f>VLOOKUP(O305,[1]Sheet1!$E$1:$G$65536,2,FALSE)</f>
        <v>-407861</v>
      </c>
      <c r="I305" s="26">
        <f>VLOOKUP(O305,[1]Sheet1!$E$1:$G$65536,3,FALSE)</f>
        <v>0</v>
      </c>
      <c r="J305" s="25">
        <f t="shared" si="14"/>
        <v>7265020</v>
      </c>
      <c r="K305" s="25">
        <v>7230854.5777571416</v>
      </c>
      <c r="M305" s="6">
        <f t="shared" si="13"/>
        <v>0</v>
      </c>
      <c r="N305" t="s">
        <v>1131</v>
      </c>
      <c r="O305" s="13">
        <v>20000100</v>
      </c>
    </row>
    <row r="306" spans="1:15" hidden="1" x14ac:dyDescent="0.25">
      <c r="A306" s="24" t="s">
        <v>309</v>
      </c>
      <c r="B306" s="25">
        <v>103077.02</v>
      </c>
      <c r="C306" s="25">
        <v>150000</v>
      </c>
      <c r="D306" s="25">
        <v>0</v>
      </c>
      <c r="E306" s="25">
        <v>0</v>
      </c>
      <c r="F306" s="25">
        <f t="shared" si="12"/>
        <v>150000</v>
      </c>
      <c r="G306" s="25">
        <v>0</v>
      </c>
      <c r="H306" s="26"/>
      <c r="I306" s="26"/>
      <c r="J306" s="25">
        <f t="shared" si="14"/>
        <v>150000</v>
      </c>
      <c r="K306" s="25">
        <v>148649.29984624614</v>
      </c>
      <c r="M306" s="6">
        <f t="shared" si="13"/>
        <v>0</v>
      </c>
      <c r="N306" t="s">
        <v>1132</v>
      </c>
      <c r="O306" s="13">
        <v>20000101</v>
      </c>
    </row>
    <row r="307" spans="1:15" hidden="1" x14ac:dyDescent="0.25">
      <c r="A307" s="24" t="s">
        <v>310</v>
      </c>
      <c r="B307" s="25">
        <v>964.83</v>
      </c>
      <c r="C307" s="25">
        <v>80000</v>
      </c>
      <c r="D307" s="25">
        <v>0</v>
      </c>
      <c r="E307" s="25">
        <v>0</v>
      </c>
      <c r="F307" s="25">
        <f t="shared" si="12"/>
        <v>80000</v>
      </c>
      <c r="G307" s="25">
        <v>0</v>
      </c>
      <c r="H307" s="26"/>
      <c r="I307" s="26"/>
      <c r="J307" s="25">
        <f t="shared" si="14"/>
        <v>80000</v>
      </c>
      <c r="K307" s="25">
        <v>80000</v>
      </c>
      <c r="M307" s="6">
        <f t="shared" si="13"/>
        <v>0</v>
      </c>
      <c r="N307" t="s">
        <v>1133</v>
      </c>
      <c r="O307" s="13">
        <v>20001011</v>
      </c>
    </row>
    <row r="308" spans="1:15" hidden="1" x14ac:dyDescent="0.25">
      <c r="A308" s="24" t="s">
        <v>311</v>
      </c>
      <c r="B308" s="25">
        <v>10331659.280000001</v>
      </c>
      <c r="C308" s="25">
        <v>10985010</v>
      </c>
      <c r="D308" s="25">
        <v>0</v>
      </c>
      <c r="E308" s="25">
        <v>0</v>
      </c>
      <c r="F308" s="25">
        <f t="shared" si="12"/>
        <v>10985010</v>
      </c>
      <c r="G308" s="25">
        <v>0</v>
      </c>
      <c r="H308" s="26"/>
      <c r="I308" s="26"/>
      <c r="J308" s="25">
        <f t="shared" si="14"/>
        <v>10985010</v>
      </c>
      <c r="K308" s="25">
        <v>10979377.337470252</v>
      </c>
      <c r="M308" s="6">
        <f t="shared" si="13"/>
        <v>0</v>
      </c>
      <c r="N308" t="s">
        <v>1134</v>
      </c>
      <c r="O308" s="13">
        <v>20001700</v>
      </c>
    </row>
    <row r="309" spans="1:15" hidden="1" x14ac:dyDescent="0.25">
      <c r="A309" s="24" t="s">
        <v>312</v>
      </c>
      <c r="B309" s="25">
        <v>1472445.5099999998</v>
      </c>
      <c r="C309" s="25">
        <v>1535671</v>
      </c>
      <c r="D309" s="25">
        <v>0</v>
      </c>
      <c r="E309" s="25">
        <v>0</v>
      </c>
      <c r="F309" s="25">
        <f t="shared" si="12"/>
        <v>1535671</v>
      </c>
      <c r="G309" s="25">
        <v>0</v>
      </c>
      <c r="H309" s="26"/>
      <c r="I309" s="26"/>
      <c r="J309" s="25">
        <f t="shared" si="14"/>
        <v>1535671</v>
      </c>
      <c r="K309" s="25">
        <v>1535671.1571049551</v>
      </c>
      <c r="M309" s="6">
        <f t="shared" si="13"/>
        <v>0</v>
      </c>
      <c r="N309" t="s">
        <v>1135</v>
      </c>
      <c r="O309" s="13">
        <v>20001701</v>
      </c>
    </row>
    <row r="310" spans="1:15" x14ac:dyDescent="0.25">
      <c r="A310" s="24" t="s">
        <v>313</v>
      </c>
      <c r="B310" s="25">
        <v>10679224.040000003</v>
      </c>
      <c r="C310" s="25">
        <v>10547986</v>
      </c>
      <c r="D310" s="25">
        <v>0</v>
      </c>
      <c r="E310" s="25">
        <v>0</v>
      </c>
      <c r="F310" s="25">
        <f t="shared" si="12"/>
        <v>10547986</v>
      </c>
      <c r="G310" s="25">
        <v>-453633</v>
      </c>
      <c r="H310" s="26">
        <f>VLOOKUP(O310,[1]Sheet1!$E$1:$G$65536,2,FALSE)</f>
        <v>-453633</v>
      </c>
      <c r="I310" s="26">
        <f>VLOOKUP(O310,[1]Sheet1!$E$1:$G$65536,3,FALSE)</f>
        <v>0</v>
      </c>
      <c r="J310" s="25">
        <f t="shared" si="14"/>
        <v>10094353</v>
      </c>
      <c r="K310" s="25">
        <v>9997804.3372025341</v>
      </c>
      <c r="M310" s="6">
        <f t="shared" si="13"/>
        <v>0</v>
      </c>
      <c r="N310" t="s">
        <v>1136</v>
      </c>
      <c r="O310" s="13">
        <v>20301000</v>
      </c>
    </row>
    <row r="311" spans="1:15" hidden="1" x14ac:dyDescent="0.25">
      <c r="A311" s="24" t="s">
        <v>314</v>
      </c>
      <c r="B311" s="25">
        <v>233428.84</v>
      </c>
      <c r="C311" s="25">
        <v>370000</v>
      </c>
      <c r="D311" s="25">
        <v>0</v>
      </c>
      <c r="E311" s="25">
        <v>0</v>
      </c>
      <c r="F311" s="25">
        <f t="shared" si="12"/>
        <v>370000</v>
      </c>
      <c r="G311" s="25">
        <v>0</v>
      </c>
      <c r="H311" s="26"/>
      <c r="I311" s="26"/>
      <c r="J311" s="25">
        <f t="shared" si="14"/>
        <v>370000</v>
      </c>
      <c r="K311" s="25">
        <v>369999.70280000003</v>
      </c>
      <c r="M311" s="6">
        <f t="shared" si="13"/>
        <v>0</v>
      </c>
      <c r="N311" t="s">
        <v>1137</v>
      </c>
      <c r="O311" s="13">
        <v>20301004</v>
      </c>
    </row>
    <row r="312" spans="1:15" x14ac:dyDescent="0.25">
      <c r="A312" s="24" t="s">
        <v>315</v>
      </c>
      <c r="B312" s="25">
        <v>24407419.919999998</v>
      </c>
      <c r="C312" s="25">
        <v>25037437</v>
      </c>
      <c r="D312" s="25">
        <v>0</v>
      </c>
      <c r="E312" s="25">
        <v>0</v>
      </c>
      <c r="F312" s="25">
        <f t="shared" si="12"/>
        <v>25037437</v>
      </c>
      <c r="G312" s="25">
        <v>-632000</v>
      </c>
      <c r="H312" s="26">
        <f>VLOOKUP(O312,[1]Sheet1!$E$1:$G$65536,2,FALSE)</f>
        <v>-632000</v>
      </c>
      <c r="I312" s="26">
        <f>VLOOKUP(O312,[1]Sheet1!$E$1:$G$65536,3,FALSE)</f>
        <v>0</v>
      </c>
      <c r="J312" s="25">
        <f t="shared" si="14"/>
        <v>24405437</v>
      </c>
      <c r="K312" s="25">
        <v>24591136.014461204</v>
      </c>
      <c r="M312" s="6">
        <f t="shared" si="13"/>
        <v>0</v>
      </c>
      <c r="N312" t="s">
        <v>1138</v>
      </c>
      <c r="O312" s="13">
        <v>22000100</v>
      </c>
    </row>
    <row r="313" spans="1:15" hidden="1" x14ac:dyDescent="0.25">
      <c r="A313" s="24" t="s">
        <v>316</v>
      </c>
      <c r="B313" s="25">
        <v>650143.55999999994</v>
      </c>
      <c r="C313" s="25">
        <v>650150</v>
      </c>
      <c r="D313" s="25">
        <v>0</v>
      </c>
      <c r="E313" s="25">
        <v>0</v>
      </c>
      <c r="F313" s="25">
        <f t="shared" si="12"/>
        <v>650150</v>
      </c>
      <c r="G313" s="25">
        <v>0</v>
      </c>
      <c r="H313" s="26"/>
      <c r="I313" s="26"/>
      <c r="J313" s="25">
        <f t="shared" si="14"/>
        <v>650150</v>
      </c>
      <c r="K313" s="25">
        <v>650150.20200000005</v>
      </c>
      <c r="M313" s="6">
        <f t="shared" si="13"/>
        <v>0</v>
      </c>
      <c r="N313" t="s">
        <v>1139</v>
      </c>
      <c r="O313" s="13">
        <v>22000102</v>
      </c>
    </row>
    <row r="314" spans="1:15" x14ac:dyDescent="0.25">
      <c r="A314" s="24" t="s">
        <v>317</v>
      </c>
      <c r="B314" s="25">
        <v>206901.61000000004</v>
      </c>
      <c r="C314" s="25">
        <v>475000</v>
      </c>
      <c r="D314" s="25">
        <v>0</v>
      </c>
      <c r="E314" s="25">
        <v>0</v>
      </c>
      <c r="F314" s="25">
        <f t="shared" si="12"/>
        <v>475000</v>
      </c>
      <c r="G314" s="25">
        <v>-50000</v>
      </c>
      <c r="H314" s="26">
        <f>VLOOKUP(O314,[1]Sheet1!$E$1:$G$65536,2,FALSE)</f>
        <v>-50000</v>
      </c>
      <c r="I314" s="26">
        <f>VLOOKUP(O314,[1]Sheet1!$E$1:$G$65536,3,FALSE)</f>
        <v>0</v>
      </c>
      <c r="J314" s="25">
        <f t="shared" si="14"/>
        <v>425000</v>
      </c>
      <c r="K314" s="25">
        <v>420750.408</v>
      </c>
      <c r="M314" s="6">
        <f t="shared" si="13"/>
        <v>0</v>
      </c>
      <c r="N314" t="s">
        <v>1140</v>
      </c>
      <c r="O314" s="13">
        <v>22000107</v>
      </c>
    </row>
    <row r="315" spans="1:15" hidden="1" x14ac:dyDescent="0.25">
      <c r="A315" s="24" t="s">
        <v>318</v>
      </c>
      <c r="B315" s="25">
        <v>2500000</v>
      </c>
      <c r="C315" s="25">
        <v>2500000</v>
      </c>
      <c r="D315" s="25">
        <v>0</v>
      </c>
      <c r="E315" s="25">
        <v>0</v>
      </c>
      <c r="F315" s="25">
        <f t="shared" si="12"/>
        <v>2500000</v>
      </c>
      <c r="G315" s="25">
        <v>0</v>
      </c>
      <c r="H315" s="26"/>
      <c r="I315" s="26"/>
      <c r="J315" s="25">
        <f t="shared" si="14"/>
        <v>2500000</v>
      </c>
      <c r="K315" s="25">
        <v>2475000.372</v>
      </c>
      <c r="M315" s="6">
        <f t="shared" si="13"/>
        <v>0</v>
      </c>
      <c r="N315" t="s">
        <v>1141</v>
      </c>
      <c r="O315" s="13">
        <v>22000109</v>
      </c>
    </row>
    <row r="316" spans="1:15" hidden="1" x14ac:dyDescent="0.25">
      <c r="A316" s="24" t="s">
        <v>319</v>
      </c>
      <c r="B316" s="25">
        <v>2499999.4</v>
      </c>
      <c r="C316" s="25">
        <v>2500000</v>
      </c>
      <c r="D316" s="25">
        <v>0</v>
      </c>
      <c r="E316" s="25">
        <v>0</v>
      </c>
      <c r="F316" s="25">
        <f t="shared" si="12"/>
        <v>2500000</v>
      </c>
      <c r="G316" s="25">
        <v>0</v>
      </c>
      <c r="H316" s="26"/>
      <c r="I316" s="26"/>
      <c r="J316" s="25">
        <f t="shared" si="14"/>
        <v>2500000</v>
      </c>
      <c r="K316" s="25">
        <v>2499999.321</v>
      </c>
      <c r="M316" s="6">
        <f t="shared" si="13"/>
        <v>0</v>
      </c>
      <c r="N316" t="s">
        <v>1142</v>
      </c>
      <c r="O316" s="13">
        <v>22000112</v>
      </c>
    </row>
    <row r="317" spans="1:15" hidden="1" x14ac:dyDescent="0.25">
      <c r="A317" s="24" t="s">
        <v>320</v>
      </c>
      <c r="B317" s="25">
        <v>374022.14</v>
      </c>
      <c r="C317" s="25">
        <v>0</v>
      </c>
      <c r="D317" s="25">
        <v>0</v>
      </c>
      <c r="E317" s="25">
        <v>0</v>
      </c>
      <c r="F317" s="25">
        <f t="shared" si="12"/>
        <v>0</v>
      </c>
      <c r="G317" s="25">
        <v>0</v>
      </c>
      <c r="H317" s="26"/>
      <c r="I317" s="26"/>
      <c r="J317" s="25">
        <f t="shared" si="14"/>
        <v>0</v>
      </c>
      <c r="K317" s="25">
        <v>0</v>
      </c>
      <c r="M317" s="6">
        <f t="shared" si="13"/>
        <v>0</v>
      </c>
      <c r="N317" t="s">
        <v>1143</v>
      </c>
      <c r="O317" s="13">
        <v>22000135</v>
      </c>
    </row>
    <row r="318" spans="1:15" hidden="1" x14ac:dyDescent="0.25">
      <c r="A318" s="24" t="s">
        <v>321</v>
      </c>
      <c r="B318" s="25">
        <v>2693083.8</v>
      </c>
      <c r="C318" s="25">
        <v>3168361</v>
      </c>
      <c r="D318" s="25">
        <v>0</v>
      </c>
      <c r="E318" s="25">
        <v>0</v>
      </c>
      <c r="F318" s="25">
        <f t="shared" si="12"/>
        <v>3168361</v>
      </c>
      <c r="G318" s="25">
        <v>0</v>
      </c>
      <c r="H318" s="26"/>
      <c r="I318" s="26"/>
      <c r="J318" s="25">
        <f t="shared" si="14"/>
        <v>3168361</v>
      </c>
      <c r="K318" s="25">
        <v>3168360.8302432001</v>
      </c>
      <c r="M318" s="6">
        <f t="shared" si="13"/>
        <v>0</v>
      </c>
      <c r="N318" t="s">
        <v>1144</v>
      </c>
      <c r="O318" s="13">
        <v>22100106</v>
      </c>
    </row>
    <row r="319" spans="1:15" hidden="1" x14ac:dyDescent="0.25">
      <c r="A319" s="24" t="s">
        <v>322</v>
      </c>
      <c r="B319" s="25">
        <v>602771.5</v>
      </c>
      <c r="C319" s="25">
        <v>607247</v>
      </c>
      <c r="D319" s="25">
        <v>0</v>
      </c>
      <c r="E319" s="25">
        <v>0</v>
      </c>
      <c r="F319" s="25">
        <f t="shared" si="12"/>
        <v>607247</v>
      </c>
      <c r="G319" s="25">
        <v>0</v>
      </c>
      <c r="H319" s="26"/>
      <c r="I319" s="26"/>
      <c r="J319" s="25">
        <f t="shared" si="14"/>
        <v>607247</v>
      </c>
      <c r="K319" s="25">
        <v>625138.8603373121</v>
      </c>
      <c r="M319" s="6">
        <f t="shared" si="13"/>
        <v>0</v>
      </c>
      <c r="N319" t="s">
        <v>1145</v>
      </c>
      <c r="O319" s="13">
        <v>22202220</v>
      </c>
    </row>
    <row r="320" spans="1:15" hidden="1" x14ac:dyDescent="0.25">
      <c r="A320" s="24" t="s">
        <v>323</v>
      </c>
      <c r="B320" s="25">
        <v>1268524.5900000001</v>
      </c>
      <c r="C320" s="25">
        <v>1295844</v>
      </c>
      <c r="D320" s="25">
        <v>0</v>
      </c>
      <c r="E320" s="25">
        <v>0</v>
      </c>
      <c r="F320" s="25">
        <f t="shared" si="12"/>
        <v>1295844</v>
      </c>
      <c r="G320" s="25">
        <v>0</v>
      </c>
      <c r="H320" s="26"/>
      <c r="I320" s="26"/>
      <c r="J320" s="25">
        <f t="shared" si="14"/>
        <v>1295844</v>
      </c>
      <c r="K320" s="25">
        <v>1302002.4571531999</v>
      </c>
      <c r="M320" s="6">
        <f t="shared" si="13"/>
        <v>0</v>
      </c>
      <c r="N320" t="s">
        <v>1146</v>
      </c>
      <c r="O320" s="13">
        <v>22202221</v>
      </c>
    </row>
    <row r="321" spans="1:15" hidden="1" x14ac:dyDescent="0.25">
      <c r="A321" s="24" t="s">
        <v>324</v>
      </c>
      <c r="B321" s="25">
        <v>1195040.8800000004</v>
      </c>
      <c r="C321" s="25">
        <v>1230839</v>
      </c>
      <c r="D321" s="25">
        <v>0</v>
      </c>
      <c r="E321" s="25">
        <v>0</v>
      </c>
      <c r="F321" s="25">
        <f t="shared" si="12"/>
        <v>1230839</v>
      </c>
      <c r="G321" s="25">
        <v>0</v>
      </c>
      <c r="H321" s="26"/>
      <c r="I321" s="26"/>
      <c r="J321" s="25">
        <f t="shared" si="14"/>
        <v>1230839</v>
      </c>
      <c r="K321" s="25">
        <v>1233883.1930898</v>
      </c>
      <c r="M321" s="6">
        <f t="shared" si="13"/>
        <v>0</v>
      </c>
      <c r="N321" t="s">
        <v>1147</v>
      </c>
      <c r="O321" s="13">
        <v>22502000</v>
      </c>
    </row>
    <row r="322" spans="1:15" x14ac:dyDescent="0.25">
      <c r="A322" s="24" t="s">
        <v>325</v>
      </c>
      <c r="B322" s="25">
        <v>11776083.210000001</v>
      </c>
      <c r="C322" s="25">
        <v>12330404</v>
      </c>
      <c r="D322" s="25">
        <v>0</v>
      </c>
      <c r="E322" s="25">
        <v>0</v>
      </c>
      <c r="F322" s="25">
        <f t="shared" si="12"/>
        <v>12330404</v>
      </c>
      <c r="G322" s="25">
        <v>-83000</v>
      </c>
      <c r="H322" s="26">
        <f>VLOOKUP(O322,[1]Sheet1!$E$1:$G$65536,2,FALSE)</f>
        <v>-83000</v>
      </c>
      <c r="I322" s="26">
        <f>VLOOKUP(O322,[1]Sheet1!$E$1:$G$65536,3,FALSE)</f>
        <v>0</v>
      </c>
      <c r="J322" s="25">
        <f t="shared" si="14"/>
        <v>12247404</v>
      </c>
      <c r="K322" s="25">
        <v>12302774.25232232</v>
      </c>
      <c r="M322" s="6">
        <f t="shared" si="13"/>
        <v>0</v>
      </c>
      <c r="N322" t="s">
        <v>1148</v>
      </c>
      <c r="O322" s="13">
        <v>22608870</v>
      </c>
    </row>
    <row r="323" spans="1:15" hidden="1" x14ac:dyDescent="0.25">
      <c r="A323" s="24" t="s">
        <v>326</v>
      </c>
      <c r="B323" s="25">
        <v>1116352.93</v>
      </c>
      <c r="C323" s="25">
        <v>1171886</v>
      </c>
      <c r="D323" s="25">
        <v>0</v>
      </c>
      <c r="E323" s="25">
        <v>0</v>
      </c>
      <c r="F323" s="25">
        <f t="shared" si="12"/>
        <v>1171886</v>
      </c>
      <c r="G323" s="25">
        <v>0</v>
      </c>
      <c r="H323" s="26"/>
      <c r="I323" s="26"/>
      <c r="J323" s="25">
        <f t="shared" si="14"/>
        <v>1171886</v>
      </c>
      <c r="K323" s="25">
        <v>1162949.612239904</v>
      </c>
      <c r="M323" s="6">
        <f t="shared" si="13"/>
        <v>0</v>
      </c>
      <c r="N323" t="s">
        <v>1149</v>
      </c>
      <c r="O323" s="13">
        <v>22608872</v>
      </c>
    </row>
    <row r="324" spans="1:15" hidden="1" x14ac:dyDescent="0.25">
      <c r="A324" s="24" t="s">
        <v>327</v>
      </c>
      <c r="B324" s="25">
        <v>270494.65999999997</v>
      </c>
      <c r="C324" s="25">
        <v>378666</v>
      </c>
      <c r="D324" s="25">
        <v>0</v>
      </c>
      <c r="E324" s="25">
        <v>0</v>
      </c>
      <c r="F324" s="25">
        <f t="shared" si="12"/>
        <v>378666</v>
      </c>
      <c r="G324" s="25">
        <v>0</v>
      </c>
      <c r="H324" s="26"/>
      <c r="I324" s="26"/>
      <c r="J324" s="25">
        <f t="shared" si="14"/>
        <v>378666</v>
      </c>
      <c r="K324" s="25">
        <v>374879.75679512002</v>
      </c>
      <c r="M324" s="6">
        <f t="shared" si="13"/>
        <v>0</v>
      </c>
      <c r="N324" t="s">
        <v>1150</v>
      </c>
      <c r="O324" s="13">
        <v>22608881</v>
      </c>
    </row>
    <row r="325" spans="1:15" hidden="1" x14ac:dyDescent="0.25">
      <c r="A325" s="24" t="s">
        <v>328</v>
      </c>
      <c r="B325" s="25">
        <v>907444.18</v>
      </c>
      <c r="C325" s="25">
        <v>924280</v>
      </c>
      <c r="D325" s="25">
        <v>0</v>
      </c>
      <c r="E325" s="25">
        <v>0</v>
      </c>
      <c r="F325" s="25">
        <f t="shared" si="12"/>
        <v>924280</v>
      </c>
      <c r="G325" s="25">
        <v>0</v>
      </c>
      <c r="H325" s="26"/>
      <c r="I325" s="26"/>
      <c r="J325" s="25">
        <f t="shared" si="14"/>
        <v>924280</v>
      </c>
      <c r="K325" s="25">
        <v>915067.41656283312</v>
      </c>
      <c r="M325" s="6">
        <f t="shared" si="13"/>
        <v>0</v>
      </c>
      <c r="N325" t="s">
        <v>1151</v>
      </c>
      <c r="O325" s="13">
        <v>23000100</v>
      </c>
    </row>
    <row r="326" spans="1:15" x14ac:dyDescent="0.25">
      <c r="A326" s="24" t="s">
        <v>329</v>
      </c>
      <c r="B326" s="25">
        <v>516843.2</v>
      </c>
      <c r="C326" s="25">
        <v>680889</v>
      </c>
      <c r="D326" s="25">
        <v>0</v>
      </c>
      <c r="E326" s="25">
        <v>0</v>
      </c>
      <c r="F326" s="25">
        <f t="shared" si="12"/>
        <v>680889</v>
      </c>
      <c r="G326" s="25">
        <v>-127000</v>
      </c>
      <c r="H326" s="26">
        <f>VLOOKUP(O326,[1]Sheet1!$E$1:$G$65536,2,FALSE)</f>
        <v>-127000</v>
      </c>
      <c r="I326" s="26">
        <f>VLOOKUP(O326,[1]Sheet1!$E$1:$G$65536,3,FALSE)</f>
        <v>0</v>
      </c>
      <c r="J326" s="25">
        <f t="shared" si="14"/>
        <v>553889</v>
      </c>
      <c r="K326" s="25">
        <v>548424.9192</v>
      </c>
      <c r="M326" s="6">
        <f t="shared" si="13"/>
        <v>0</v>
      </c>
      <c r="N326" t="s">
        <v>1152</v>
      </c>
      <c r="O326" s="13">
        <v>23000101</v>
      </c>
    </row>
    <row r="327" spans="1:15" hidden="1" x14ac:dyDescent="0.25">
      <c r="A327" s="24" t="s">
        <v>330</v>
      </c>
      <c r="B327" s="25">
        <v>14692074.91</v>
      </c>
      <c r="C327" s="25">
        <v>14864184</v>
      </c>
      <c r="D327" s="25">
        <v>0</v>
      </c>
      <c r="E327" s="25">
        <v>0</v>
      </c>
      <c r="F327" s="25">
        <f t="shared" si="12"/>
        <v>14864184</v>
      </c>
      <c r="G327" s="25">
        <v>0</v>
      </c>
      <c r="H327" s="26"/>
      <c r="I327" s="26"/>
      <c r="J327" s="25">
        <f t="shared" si="14"/>
        <v>14864184</v>
      </c>
      <c r="K327" s="25">
        <v>14864183.651797753</v>
      </c>
      <c r="M327" s="6">
        <f t="shared" si="13"/>
        <v>0</v>
      </c>
      <c r="N327" t="s">
        <v>1153</v>
      </c>
      <c r="O327" s="13">
        <v>23100200</v>
      </c>
    </row>
    <row r="328" spans="1:15" x14ac:dyDescent="0.25">
      <c r="A328" s="24" t="s">
        <v>331</v>
      </c>
      <c r="B328" s="25">
        <v>149891.01</v>
      </c>
      <c r="C328" s="25">
        <v>250000</v>
      </c>
      <c r="D328" s="25">
        <v>0</v>
      </c>
      <c r="E328" s="25">
        <v>0</v>
      </c>
      <c r="F328" s="25">
        <f t="shared" ref="F328:F391" si="15">SUM(C328:E328)</f>
        <v>250000</v>
      </c>
      <c r="G328" s="25">
        <v>-100000</v>
      </c>
      <c r="H328" s="26">
        <f>VLOOKUP(O328,[1]Sheet1!$E$1:$G$65536,2,FALSE)</f>
        <v>-100000</v>
      </c>
      <c r="I328" s="26">
        <f>VLOOKUP(O328,[1]Sheet1!$E$1:$G$65536,3,FALSE)</f>
        <v>0</v>
      </c>
      <c r="J328" s="25">
        <f t="shared" si="14"/>
        <v>150000</v>
      </c>
      <c r="K328" s="25">
        <v>147499.6</v>
      </c>
      <c r="M328" s="6">
        <f t="shared" ref="M328:M391" si="16">H328-G328</f>
        <v>0</v>
      </c>
      <c r="N328" t="s">
        <v>1154</v>
      </c>
      <c r="O328" s="13">
        <v>23100300</v>
      </c>
    </row>
    <row r="329" spans="1:15" hidden="1" x14ac:dyDescent="0.25">
      <c r="A329" s="24" t="s">
        <v>332</v>
      </c>
      <c r="B329" s="25">
        <v>386355.21000000008</v>
      </c>
      <c r="C329" s="25">
        <v>459926</v>
      </c>
      <c r="D329" s="25">
        <v>0</v>
      </c>
      <c r="E329" s="25">
        <v>0</v>
      </c>
      <c r="F329" s="25">
        <f t="shared" si="15"/>
        <v>459926</v>
      </c>
      <c r="G329" s="25">
        <v>0</v>
      </c>
      <c r="H329" s="26"/>
      <c r="I329" s="26"/>
      <c r="J329" s="25">
        <f t="shared" ref="J329:J392" si="17">F329+H329</f>
        <v>459926</v>
      </c>
      <c r="K329" s="25">
        <v>459925.88097839995</v>
      </c>
      <c r="M329" s="6">
        <f t="shared" si="16"/>
        <v>0</v>
      </c>
      <c r="N329" t="s">
        <v>1155</v>
      </c>
      <c r="O329" s="13">
        <v>23100306</v>
      </c>
    </row>
    <row r="330" spans="1:15" hidden="1" x14ac:dyDescent="0.25">
      <c r="A330" s="24" t="s">
        <v>333</v>
      </c>
      <c r="B330" s="25">
        <v>1443416.25</v>
      </c>
      <c r="C330" s="25">
        <v>1500000</v>
      </c>
      <c r="D330" s="25">
        <v>0</v>
      </c>
      <c r="E330" s="25">
        <v>0</v>
      </c>
      <c r="F330" s="25">
        <f t="shared" si="15"/>
        <v>1500000</v>
      </c>
      <c r="G330" s="25">
        <v>0</v>
      </c>
      <c r="H330" s="26"/>
      <c r="I330" s="26"/>
      <c r="J330" s="25">
        <f t="shared" si="17"/>
        <v>1500000</v>
      </c>
      <c r="K330" s="25">
        <v>1500000</v>
      </c>
      <c r="M330" s="6">
        <f t="shared" si="16"/>
        <v>0</v>
      </c>
      <c r="N330" t="s">
        <v>1156</v>
      </c>
      <c r="O330" s="13">
        <v>23100316</v>
      </c>
    </row>
    <row r="331" spans="1:15" hidden="1" x14ac:dyDescent="0.25">
      <c r="A331" s="24" t="s">
        <v>334</v>
      </c>
      <c r="B331" s="25">
        <v>50812</v>
      </c>
      <c r="C331" s="25">
        <v>65000</v>
      </c>
      <c r="D331" s="25">
        <v>0</v>
      </c>
      <c r="E331" s="25">
        <v>0</v>
      </c>
      <c r="F331" s="25">
        <f t="shared" si="15"/>
        <v>65000</v>
      </c>
      <c r="G331" s="25">
        <v>0</v>
      </c>
      <c r="H331" s="26"/>
      <c r="I331" s="26"/>
      <c r="J331" s="25">
        <f t="shared" si="17"/>
        <v>65000</v>
      </c>
      <c r="K331" s="25">
        <v>65000</v>
      </c>
      <c r="M331" s="6">
        <f t="shared" si="16"/>
        <v>0</v>
      </c>
      <c r="N331" t="s">
        <v>1157</v>
      </c>
      <c r="O331" s="13">
        <v>23100317</v>
      </c>
    </row>
    <row r="332" spans="1:15" hidden="1" x14ac:dyDescent="0.25">
      <c r="A332" s="24" t="s">
        <v>335</v>
      </c>
      <c r="B332" s="25">
        <v>487512.67999999993</v>
      </c>
      <c r="C332" s="25">
        <v>510819</v>
      </c>
      <c r="D332" s="25">
        <v>0</v>
      </c>
      <c r="E332" s="25">
        <v>0</v>
      </c>
      <c r="F332" s="25">
        <f t="shared" si="15"/>
        <v>510819</v>
      </c>
      <c r="G332" s="25">
        <v>0</v>
      </c>
      <c r="H332" s="26"/>
      <c r="I332" s="26"/>
      <c r="J332" s="25">
        <f t="shared" si="17"/>
        <v>510819</v>
      </c>
      <c r="K332" s="25">
        <v>505814.33999999997</v>
      </c>
      <c r="M332" s="6">
        <f t="shared" si="16"/>
        <v>0</v>
      </c>
      <c r="N332" t="s">
        <v>1158</v>
      </c>
      <c r="O332" s="13">
        <v>23200100</v>
      </c>
    </row>
    <row r="333" spans="1:15" x14ac:dyDescent="0.25">
      <c r="A333" s="24" t="s">
        <v>336</v>
      </c>
      <c r="B333" s="25">
        <v>5584317.0500000007</v>
      </c>
      <c r="C333" s="25">
        <v>6298094</v>
      </c>
      <c r="D333" s="25">
        <v>0</v>
      </c>
      <c r="E333" s="25">
        <v>0</v>
      </c>
      <c r="F333" s="25">
        <f t="shared" si="15"/>
        <v>6298094</v>
      </c>
      <c r="G333" s="25">
        <v>-343221</v>
      </c>
      <c r="H333" s="26">
        <f>VLOOKUP(O333,[1]Sheet1!$E$1:$G$65536,2,FALSE)</f>
        <v>-343221</v>
      </c>
      <c r="I333" s="26">
        <f>VLOOKUP(O333,[1]Sheet1!$E$1:$G$65536,3,FALSE)</f>
        <v>0</v>
      </c>
      <c r="J333" s="25">
        <f t="shared" si="17"/>
        <v>5954873</v>
      </c>
      <c r="K333" s="25">
        <v>5933816.742407199</v>
      </c>
      <c r="M333" s="6">
        <f t="shared" si="16"/>
        <v>0</v>
      </c>
      <c r="N333" t="s">
        <v>1159</v>
      </c>
      <c r="O333" s="13">
        <v>23300100</v>
      </c>
    </row>
    <row r="334" spans="1:15" hidden="1" x14ac:dyDescent="0.25">
      <c r="A334" s="24" t="s">
        <v>337</v>
      </c>
      <c r="B334" s="25">
        <v>638658.26</v>
      </c>
      <c r="C334" s="25">
        <v>671120</v>
      </c>
      <c r="D334" s="25">
        <v>0</v>
      </c>
      <c r="E334" s="25">
        <v>0</v>
      </c>
      <c r="F334" s="25">
        <f t="shared" si="15"/>
        <v>671120</v>
      </c>
      <c r="G334" s="25">
        <v>0</v>
      </c>
      <c r="H334" s="26"/>
      <c r="I334" s="26"/>
      <c r="J334" s="25">
        <f t="shared" si="17"/>
        <v>671120</v>
      </c>
      <c r="K334" s="25">
        <v>664407.63419999997</v>
      </c>
      <c r="M334" s="6">
        <f t="shared" si="16"/>
        <v>0</v>
      </c>
      <c r="N334" t="s">
        <v>1160</v>
      </c>
      <c r="O334" s="13">
        <v>23300120</v>
      </c>
    </row>
    <row r="335" spans="1:15" hidden="1" x14ac:dyDescent="0.25">
      <c r="A335" s="24" t="s">
        <v>338</v>
      </c>
      <c r="B335" s="25">
        <v>215373.44</v>
      </c>
      <c r="C335" s="25">
        <v>217989</v>
      </c>
      <c r="D335" s="25">
        <v>0</v>
      </c>
      <c r="E335" s="25">
        <v>0</v>
      </c>
      <c r="F335" s="25">
        <f t="shared" si="15"/>
        <v>217989</v>
      </c>
      <c r="G335" s="25">
        <v>0</v>
      </c>
      <c r="H335" s="26"/>
      <c r="I335" s="26"/>
      <c r="J335" s="25">
        <f t="shared" si="17"/>
        <v>217989</v>
      </c>
      <c r="K335" s="25">
        <v>217988.88</v>
      </c>
      <c r="M335" s="6">
        <f t="shared" si="16"/>
        <v>0</v>
      </c>
      <c r="N335" t="s">
        <v>1161</v>
      </c>
      <c r="O335" s="13">
        <v>23300121</v>
      </c>
    </row>
    <row r="336" spans="1:15" hidden="1" x14ac:dyDescent="0.25">
      <c r="A336" s="24" t="s">
        <v>339</v>
      </c>
      <c r="B336" s="25">
        <v>46946.829999999987</v>
      </c>
      <c r="C336" s="25">
        <v>75000</v>
      </c>
      <c r="D336" s="25">
        <v>0</v>
      </c>
      <c r="E336" s="25">
        <v>0</v>
      </c>
      <c r="F336" s="25">
        <f t="shared" si="15"/>
        <v>75000</v>
      </c>
      <c r="G336" s="25">
        <v>0</v>
      </c>
      <c r="H336" s="26"/>
      <c r="I336" s="26"/>
      <c r="J336" s="25">
        <f t="shared" si="17"/>
        <v>75000</v>
      </c>
      <c r="K336" s="25">
        <v>75000</v>
      </c>
      <c r="M336" s="6">
        <f t="shared" si="16"/>
        <v>0</v>
      </c>
      <c r="N336" t="s">
        <v>1162</v>
      </c>
      <c r="O336" s="13">
        <v>23300150</v>
      </c>
    </row>
    <row r="337" spans="1:15" hidden="1" x14ac:dyDescent="0.25">
      <c r="A337" s="24" t="s">
        <v>340</v>
      </c>
      <c r="B337" s="25">
        <v>180265.15</v>
      </c>
      <c r="C337" s="25">
        <v>250000</v>
      </c>
      <c r="D337" s="25">
        <v>0</v>
      </c>
      <c r="E337" s="25">
        <v>0</v>
      </c>
      <c r="F337" s="25">
        <f t="shared" si="15"/>
        <v>250000</v>
      </c>
      <c r="G337" s="25">
        <v>0</v>
      </c>
      <c r="H337" s="26"/>
      <c r="I337" s="26"/>
      <c r="J337" s="25">
        <f t="shared" si="17"/>
        <v>250000</v>
      </c>
      <c r="K337" s="25">
        <v>250000.4</v>
      </c>
      <c r="M337" s="6">
        <f t="shared" si="16"/>
        <v>0</v>
      </c>
      <c r="N337" t="s">
        <v>1163</v>
      </c>
      <c r="O337" s="13">
        <v>23300199</v>
      </c>
    </row>
    <row r="338" spans="1:15" hidden="1" x14ac:dyDescent="0.25">
      <c r="A338" s="24" t="s">
        <v>341</v>
      </c>
      <c r="B338" s="25">
        <v>1228315.8100000003</v>
      </c>
      <c r="C338" s="25">
        <v>1320159</v>
      </c>
      <c r="D338" s="25">
        <v>0</v>
      </c>
      <c r="E338" s="25">
        <v>0</v>
      </c>
      <c r="F338" s="25">
        <f t="shared" si="15"/>
        <v>1320159</v>
      </c>
      <c r="G338" s="25">
        <v>0</v>
      </c>
      <c r="H338" s="26"/>
      <c r="I338" s="26"/>
      <c r="J338" s="25">
        <f t="shared" si="17"/>
        <v>1320159</v>
      </c>
      <c r="K338" s="25">
        <v>1320159.0958</v>
      </c>
      <c r="M338" s="6">
        <f t="shared" si="16"/>
        <v>0</v>
      </c>
      <c r="N338" t="s">
        <v>1164</v>
      </c>
      <c r="O338" s="13">
        <v>23300300</v>
      </c>
    </row>
    <row r="339" spans="1:15" x14ac:dyDescent="0.25">
      <c r="A339" s="24" t="s">
        <v>342</v>
      </c>
      <c r="B339" s="25">
        <v>5509832.8799999999</v>
      </c>
      <c r="C339" s="25">
        <v>5629445</v>
      </c>
      <c r="D339" s="25">
        <v>0</v>
      </c>
      <c r="E339" s="25">
        <v>0</v>
      </c>
      <c r="F339" s="25">
        <f t="shared" si="15"/>
        <v>5629445</v>
      </c>
      <c r="G339" s="25">
        <v>-150000</v>
      </c>
      <c r="H339" s="26">
        <f>VLOOKUP(O339,[1]Sheet1!$E$1:$G$65536,2,FALSE)</f>
        <v>-150000</v>
      </c>
      <c r="I339" s="26">
        <f>VLOOKUP(O339,[1]Sheet1!$E$1:$G$65536,3,FALSE)</f>
        <v>0</v>
      </c>
      <c r="J339" s="25">
        <f t="shared" si="17"/>
        <v>5479445</v>
      </c>
      <c r="K339" s="25">
        <v>5494174.5229671206</v>
      </c>
      <c r="M339" s="6">
        <f t="shared" si="16"/>
        <v>0</v>
      </c>
      <c r="N339" t="s">
        <v>1165</v>
      </c>
      <c r="O339" s="13">
        <v>25110100</v>
      </c>
    </row>
    <row r="340" spans="1:15" x14ac:dyDescent="0.25">
      <c r="A340" s="24" t="s">
        <v>343</v>
      </c>
      <c r="B340" s="25">
        <v>17160000</v>
      </c>
      <c r="C340" s="25">
        <v>17665000</v>
      </c>
      <c r="D340" s="25">
        <v>0</v>
      </c>
      <c r="E340" s="25">
        <v>0</v>
      </c>
      <c r="F340" s="25">
        <f t="shared" si="15"/>
        <v>17665000</v>
      </c>
      <c r="G340" s="25">
        <v>-665000</v>
      </c>
      <c r="H340" s="26">
        <f>VLOOKUP(O340,[1]Sheet1!$E$1:$G$65536,2,FALSE)</f>
        <v>-665000</v>
      </c>
      <c r="I340" s="26">
        <f>VLOOKUP(O340,[1]Sheet1!$E$1:$G$65536,3,FALSE)</f>
        <v>0</v>
      </c>
      <c r="J340" s="25">
        <f t="shared" si="17"/>
        <v>17000000</v>
      </c>
      <c r="K340" s="25">
        <v>16830000.028000001</v>
      </c>
      <c r="M340" s="6">
        <f t="shared" si="16"/>
        <v>0</v>
      </c>
      <c r="N340" t="s">
        <v>1166</v>
      </c>
      <c r="O340" s="13">
        <v>25110105</v>
      </c>
    </row>
    <row r="341" spans="1:15" hidden="1" x14ac:dyDescent="0.25">
      <c r="A341" s="24" t="s">
        <v>344</v>
      </c>
      <c r="B341" s="25">
        <v>57553</v>
      </c>
      <c r="C341" s="25">
        <v>57553</v>
      </c>
      <c r="D341" s="25">
        <v>0</v>
      </c>
      <c r="E341" s="25">
        <v>0</v>
      </c>
      <c r="F341" s="25">
        <f t="shared" si="15"/>
        <v>57553</v>
      </c>
      <c r="G341" s="25">
        <v>0</v>
      </c>
      <c r="H341" s="26"/>
      <c r="I341" s="26"/>
      <c r="J341" s="25">
        <f t="shared" si="17"/>
        <v>57553</v>
      </c>
      <c r="K341" s="25">
        <v>57552.693800000001</v>
      </c>
      <c r="M341" s="6">
        <f t="shared" si="16"/>
        <v>0</v>
      </c>
      <c r="N341" t="s">
        <v>1167</v>
      </c>
      <c r="O341" s="13">
        <v>25113002</v>
      </c>
    </row>
    <row r="342" spans="1:15" hidden="1" x14ac:dyDescent="0.25">
      <c r="A342" s="24" t="s">
        <v>345</v>
      </c>
      <c r="B342" s="25">
        <v>4137202.39</v>
      </c>
      <c r="C342" s="25">
        <v>4226626</v>
      </c>
      <c r="D342" s="25">
        <v>0</v>
      </c>
      <c r="E342" s="25">
        <v>0</v>
      </c>
      <c r="F342" s="25">
        <f t="shared" si="15"/>
        <v>4226626</v>
      </c>
      <c r="G342" s="25">
        <v>0</v>
      </c>
      <c r="H342" s="26"/>
      <c r="I342" s="26"/>
      <c r="J342" s="25">
        <f t="shared" si="17"/>
        <v>4226626</v>
      </c>
      <c r="K342" s="25">
        <v>4247446</v>
      </c>
      <c r="M342" s="6">
        <f t="shared" si="16"/>
        <v>0</v>
      </c>
      <c r="N342" t="s">
        <v>1168</v>
      </c>
      <c r="O342" s="13">
        <v>28000100</v>
      </c>
    </row>
    <row r="343" spans="1:15" hidden="1" x14ac:dyDescent="0.25">
      <c r="A343" s="24" t="s">
        <v>346</v>
      </c>
      <c r="B343" s="25">
        <v>895523.82000000007</v>
      </c>
      <c r="C343" s="25">
        <v>954975</v>
      </c>
      <c r="D343" s="25">
        <v>0</v>
      </c>
      <c r="E343" s="25">
        <v>0</v>
      </c>
      <c r="F343" s="25">
        <f t="shared" si="15"/>
        <v>954975</v>
      </c>
      <c r="G343" s="25">
        <v>0</v>
      </c>
      <c r="H343" s="26"/>
      <c r="I343" s="26"/>
      <c r="J343" s="25">
        <f t="shared" si="17"/>
        <v>954975</v>
      </c>
      <c r="K343" s="25">
        <v>951099</v>
      </c>
      <c r="M343" s="6">
        <f t="shared" si="16"/>
        <v>0</v>
      </c>
      <c r="N343" t="s">
        <v>1169</v>
      </c>
      <c r="O343" s="13">
        <v>28000101</v>
      </c>
    </row>
    <row r="344" spans="1:15" x14ac:dyDescent="0.25">
      <c r="A344" s="24" t="s">
        <v>347</v>
      </c>
      <c r="B344" s="25">
        <v>492834.04000000004</v>
      </c>
      <c r="C344" s="25">
        <v>465854</v>
      </c>
      <c r="D344" s="25">
        <v>0</v>
      </c>
      <c r="E344" s="25">
        <v>0</v>
      </c>
      <c r="F344" s="25">
        <f t="shared" si="15"/>
        <v>465854</v>
      </c>
      <c r="G344" s="25">
        <v>-50000</v>
      </c>
      <c r="H344" s="26">
        <f>VLOOKUP(O344,[1]Sheet1!$E$1:$G$65536,2,FALSE)</f>
        <v>-50000</v>
      </c>
      <c r="I344" s="26">
        <f>VLOOKUP(O344,[1]Sheet1!$E$1:$G$65536,3,FALSE)</f>
        <v>0</v>
      </c>
      <c r="J344" s="25">
        <f t="shared" si="17"/>
        <v>415854</v>
      </c>
      <c r="K344" s="25">
        <v>412348</v>
      </c>
      <c r="M344" s="6">
        <f t="shared" si="16"/>
        <v>0</v>
      </c>
      <c r="N344" t="s">
        <v>1170</v>
      </c>
      <c r="O344" s="13">
        <v>28000401</v>
      </c>
    </row>
    <row r="345" spans="1:15" x14ac:dyDescent="0.25">
      <c r="A345" s="24" t="s">
        <v>348</v>
      </c>
      <c r="B345" s="25">
        <v>1190000</v>
      </c>
      <c r="C345" s="25">
        <v>1100000</v>
      </c>
      <c r="D345" s="25">
        <v>0</v>
      </c>
      <c r="E345" s="25">
        <v>0</v>
      </c>
      <c r="F345" s="25">
        <f t="shared" si="15"/>
        <v>1100000</v>
      </c>
      <c r="G345" s="25">
        <v>-300000</v>
      </c>
      <c r="H345" s="26">
        <f>VLOOKUP(O345,[1]Sheet1!$E$1:$G$65536,2,FALSE)</f>
        <v>-300000</v>
      </c>
      <c r="I345" s="26">
        <f>VLOOKUP(O345,[1]Sheet1!$E$1:$G$65536,3,FALSE)</f>
        <v>0</v>
      </c>
      <c r="J345" s="25">
        <f t="shared" si="17"/>
        <v>800000</v>
      </c>
      <c r="K345" s="25">
        <v>800000</v>
      </c>
      <c r="M345" s="6">
        <f t="shared" si="16"/>
        <v>0</v>
      </c>
      <c r="N345" t="s">
        <v>1171</v>
      </c>
      <c r="O345" s="13">
        <v>28000500</v>
      </c>
    </row>
    <row r="346" spans="1:15" x14ac:dyDescent="0.25">
      <c r="A346" s="24" t="s">
        <v>349</v>
      </c>
      <c r="B346" s="25">
        <v>14542300.16</v>
      </c>
      <c r="C346" s="25">
        <v>15695936</v>
      </c>
      <c r="D346" s="25">
        <v>0</v>
      </c>
      <c r="E346" s="25">
        <v>0</v>
      </c>
      <c r="F346" s="25">
        <f t="shared" si="15"/>
        <v>15695936</v>
      </c>
      <c r="G346" s="25">
        <v>-434500</v>
      </c>
      <c r="H346" s="26">
        <f>VLOOKUP(O346,[1]Sheet1!$E$1:$G$65536,2,FALSE)</f>
        <v>-434500</v>
      </c>
      <c r="I346" s="26">
        <f>VLOOKUP(O346,[1]Sheet1!$E$1:$G$65536,3,FALSE)</f>
        <v>0</v>
      </c>
      <c r="J346" s="25">
        <f t="shared" si="17"/>
        <v>15261436</v>
      </c>
      <c r="K346" s="25">
        <v>15108822</v>
      </c>
      <c r="M346" s="6">
        <f t="shared" si="16"/>
        <v>0</v>
      </c>
      <c r="N346" t="s">
        <v>1172</v>
      </c>
      <c r="O346" s="13">
        <v>28000501</v>
      </c>
    </row>
    <row r="347" spans="1:15" x14ac:dyDescent="0.25">
      <c r="A347" s="24" t="s">
        <v>350</v>
      </c>
      <c r="B347" s="25">
        <v>249651.08000000002</v>
      </c>
      <c r="C347" s="25">
        <v>448295</v>
      </c>
      <c r="D347" s="25">
        <v>0</v>
      </c>
      <c r="E347" s="25">
        <v>0</v>
      </c>
      <c r="F347" s="25">
        <f t="shared" si="15"/>
        <v>448295</v>
      </c>
      <c r="G347" s="25">
        <v>-75000</v>
      </c>
      <c r="H347" s="26">
        <f>VLOOKUP(O347,[1]Sheet1!$E$1:$G$65536,2,FALSE)</f>
        <v>-75000</v>
      </c>
      <c r="I347" s="26">
        <f>VLOOKUP(O347,[1]Sheet1!$E$1:$G$65536,3,FALSE)</f>
        <v>0</v>
      </c>
      <c r="J347" s="25">
        <f t="shared" si="17"/>
        <v>373295</v>
      </c>
      <c r="K347" s="25">
        <v>369720</v>
      </c>
      <c r="M347" s="6">
        <f t="shared" si="16"/>
        <v>0</v>
      </c>
      <c r="N347" t="s">
        <v>1173</v>
      </c>
      <c r="O347" s="13">
        <v>28000700</v>
      </c>
    </row>
    <row r="348" spans="1:15" x14ac:dyDescent="0.25">
      <c r="A348" s="24" t="s">
        <v>351</v>
      </c>
      <c r="B348" s="25">
        <v>38657659.330000006</v>
      </c>
      <c r="C348" s="25">
        <v>41473430</v>
      </c>
      <c r="D348" s="25">
        <v>138000</v>
      </c>
      <c r="E348" s="25">
        <v>0</v>
      </c>
      <c r="F348" s="25">
        <f t="shared" si="15"/>
        <v>41611430</v>
      </c>
      <c r="G348" s="25">
        <v>-5383588</v>
      </c>
      <c r="H348" s="26">
        <f>VLOOKUP(O348,[1]Sheet1!$E$1:$G$65536,2,FALSE)</f>
        <v>-5383588</v>
      </c>
      <c r="I348" s="26">
        <f>VLOOKUP(O348,[1]Sheet1!$E$1:$G$65536,3,FALSE)</f>
        <v>0</v>
      </c>
      <c r="J348" s="25">
        <f t="shared" si="17"/>
        <v>36227842</v>
      </c>
      <c r="K348" s="25">
        <v>36237841</v>
      </c>
      <c r="M348" s="6">
        <f t="shared" si="16"/>
        <v>0</v>
      </c>
      <c r="N348" t="s">
        <v>1174</v>
      </c>
      <c r="O348" s="13">
        <v>28100100</v>
      </c>
    </row>
    <row r="349" spans="1:15" hidden="1" x14ac:dyDescent="0.25">
      <c r="A349" s="24" t="s">
        <v>352</v>
      </c>
      <c r="B349" s="25">
        <v>15336902.740000002</v>
      </c>
      <c r="C349" s="25">
        <v>17700000</v>
      </c>
      <c r="D349" s="25">
        <v>0</v>
      </c>
      <c r="E349" s="25">
        <v>0</v>
      </c>
      <c r="F349" s="25">
        <f t="shared" si="15"/>
        <v>17700000</v>
      </c>
      <c r="G349" s="25">
        <v>0</v>
      </c>
      <c r="H349" s="26"/>
      <c r="I349" s="26"/>
      <c r="J349" s="25">
        <f t="shared" si="17"/>
        <v>17700000</v>
      </c>
      <c r="K349" s="25">
        <v>17700000</v>
      </c>
      <c r="M349" s="6">
        <f t="shared" si="16"/>
        <v>0</v>
      </c>
      <c r="N349" t="s">
        <v>1175</v>
      </c>
      <c r="O349" s="13">
        <v>28102042</v>
      </c>
    </row>
    <row r="350" spans="1:15" hidden="1" x14ac:dyDescent="0.25">
      <c r="A350" s="24" t="s">
        <v>353</v>
      </c>
      <c r="B350" s="25">
        <v>1751372.3800000001</v>
      </c>
      <c r="C350" s="25">
        <v>1791291</v>
      </c>
      <c r="D350" s="25">
        <v>0</v>
      </c>
      <c r="E350" s="25">
        <v>0</v>
      </c>
      <c r="F350" s="25">
        <f t="shared" si="15"/>
        <v>1791291</v>
      </c>
      <c r="G350" s="25">
        <v>0</v>
      </c>
      <c r="H350" s="26"/>
      <c r="I350" s="26"/>
      <c r="J350" s="25">
        <f t="shared" si="17"/>
        <v>1791291</v>
      </c>
      <c r="K350" s="25">
        <v>1773377.9999999998</v>
      </c>
      <c r="M350" s="6">
        <f t="shared" si="16"/>
        <v>0</v>
      </c>
      <c r="N350" t="s">
        <v>1176</v>
      </c>
      <c r="O350" s="13">
        <v>28200101</v>
      </c>
    </row>
    <row r="351" spans="1:15" hidden="1" x14ac:dyDescent="0.25">
      <c r="A351" s="24" t="s">
        <v>354</v>
      </c>
      <c r="B351" s="25">
        <v>3000000</v>
      </c>
      <c r="C351" s="25">
        <v>3000000</v>
      </c>
      <c r="D351" s="25">
        <v>0</v>
      </c>
      <c r="E351" s="25">
        <v>0</v>
      </c>
      <c r="F351" s="25">
        <f t="shared" si="15"/>
        <v>3000000</v>
      </c>
      <c r="G351" s="25">
        <v>0</v>
      </c>
      <c r="H351" s="26"/>
      <c r="I351" s="26"/>
      <c r="J351" s="25">
        <f t="shared" si="17"/>
        <v>3000000</v>
      </c>
      <c r="K351" s="25">
        <v>3000000</v>
      </c>
      <c r="M351" s="6">
        <f t="shared" si="16"/>
        <v>0</v>
      </c>
      <c r="N351" t="s">
        <v>1177</v>
      </c>
      <c r="O351" s="13">
        <v>28202000</v>
      </c>
    </row>
    <row r="352" spans="1:15" hidden="1" x14ac:dyDescent="0.25">
      <c r="A352" s="24" t="s">
        <v>355</v>
      </c>
      <c r="B352" s="25">
        <v>9700258.5000000019</v>
      </c>
      <c r="C352" s="25">
        <v>10073008</v>
      </c>
      <c r="D352" s="25">
        <v>0</v>
      </c>
      <c r="E352" s="25">
        <v>0</v>
      </c>
      <c r="F352" s="25">
        <f t="shared" si="15"/>
        <v>10073008</v>
      </c>
      <c r="G352" s="25">
        <v>0</v>
      </c>
      <c r="H352" s="26"/>
      <c r="I352" s="26"/>
      <c r="J352" s="25">
        <f t="shared" si="17"/>
        <v>10073008</v>
      </c>
      <c r="K352" s="25">
        <v>10073008.17850432</v>
      </c>
      <c r="M352" s="6">
        <f t="shared" si="16"/>
        <v>0</v>
      </c>
      <c r="N352" t="s">
        <v>1178</v>
      </c>
      <c r="O352" s="13">
        <v>21000012</v>
      </c>
    </row>
    <row r="353" spans="1:15" hidden="1" x14ac:dyDescent="0.25">
      <c r="A353" s="24" t="s">
        <v>356</v>
      </c>
      <c r="B353" s="25">
        <v>212474.79000000004</v>
      </c>
      <c r="C353" s="25">
        <v>263438</v>
      </c>
      <c r="D353" s="25">
        <v>0</v>
      </c>
      <c r="E353" s="25">
        <v>0</v>
      </c>
      <c r="F353" s="25">
        <f t="shared" si="15"/>
        <v>263438</v>
      </c>
      <c r="G353" s="25">
        <v>0</v>
      </c>
      <c r="H353" s="26"/>
      <c r="I353" s="26"/>
      <c r="J353" s="25">
        <f t="shared" si="17"/>
        <v>263438</v>
      </c>
      <c r="K353" s="25">
        <v>263437.07880000002</v>
      </c>
      <c r="M353" s="6">
        <f t="shared" si="16"/>
        <v>0</v>
      </c>
      <c r="N353" t="s">
        <v>1179</v>
      </c>
      <c r="O353" s="13">
        <v>21000013</v>
      </c>
    </row>
    <row r="354" spans="1:15" hidden="1" x14ac:dyDescent="0.25">
      <c r="A354" s="24" t="s">
        <v>357</v>
      </c>
      <c r="B354" s="25">
        <v>50795.59</v>
      </c>
      <c r="C354" s="25">
        <v>75000</v>
      </c>
      <c r="D354" s="25">
        <v>75000</v>
      </c>
      <c r="E354" s="25">
        <v>0</v>
      </c>
      <c r="F354" s="25">
        <f t="shared" si="15"/>
        <v>150000</v>
      </c>
      <c r="G354" s="25">
        <v>0</v>
      </c>
      <c r="H354" s="26"/>
      <c r="I354" s="26"/>
      <c r="J354" s="25">
        <f t="shared" si="17"/>
        <v>150000</v>
      </c>
      <c r="K354" s="25">
        <v>74999.66</v>
      </c>
      <c r="M354" s="6">
        <f t="shared" si="16"/>
        <v>0</v>
      </c>
      <c r="N354" t="s">
        <v>1180</v>
      </c>
      <c r="O354" s="13">
        <v>21000014</v>
      </c>
    </row>
    <row r="355" spans="1:15" hidden="1" x14ac:dyDescent="0.25">
      <c r="A355" s="24" t="s">
        <v>358</v>
      </c>
      <c r="B355" s="25">
        <v>1774582.3199999996</v>
      </c>
      <c r="C355" s="25">
        <v>2300000</v>
      </c>
      <c r="D355" s="25">
        <v>2300000</v>
      </c>
      <c r="E355" s="25">
        <v>0</v>
      </c>
      <c r="F355" s="25">
        <f t="shared" si="15"/>
        <v>4600000</v>
      </c>
      <c r="G355" s="25">
        <v>0</v>
      </c>
      <c r="H355" s="26"/>
      <c r="I355" s="26"/>
      <c r="J355" s="25">
        <f t="shared" si="17"/>
        <v>4600000</v>
      </c>
      <c r="K355" s="25">
        <v>2299999.7200579289</v>
      </c>
      <c r="M355" s="6">
        <f t="shared" si="16"/>
        <v>0</v>
      </c>
      <c r="N355" t="s">
        <v>1181</v>
      </c>
      <c r="O355" s="13">
        <v>21000015</v>
      </c>
    </row>
    <row r="356" spans="1:15" hidden="1" x14ac:dyDescent="0.25">
      <c r="A356" s="24" t="s">
        <v>359</v>
      </c>
      <c r="B356" s="25">
        <v>80496.179999999993</v>
      </c>
      <c r="C356" s="25">
        <v>100404</v>
      </c>
      <c r="D356" s="25">
        <v>0</v>
      </c>
      <c r="E356" s="25">
        <v>0</v>
      </c>
      <c r="F356" s="25">
        <f t="shared" si="15"/>
        <v>100404</v>
      </c>
      <c r="G356" s="25">
        <v>0</v>
      </c>
      <c r="H356" s="26"/>
      <c r="I356" s="26"/>
      <c r="J356" s="25">
        <f t="shared" si="17"/>
        <v>100404</v>
      </c>
      <c r="K356" s="25">
        <v>100403.623076</v>
      </c>
      <c r="M356" s="6">
        <f t="shared" si="16"/>
        <v>0</v>
      </c>
      <c r="N356" t="s">
        <v>1182</v>
      </c>
      <c r="O356" s="13">
        <v>21000016</v>
      </c>
    </row>
    <row r="357" spans="1:15" hidden="1" x14ac:dyDescent="0.25">
      <c r="A357" s="24" t="s">
        <v>360</v>
      </c>
      <c r="B357" s="25">
        <v>0</v>
      </c>
      <c r="C357" s="25">
        <v>0</v>
      </c>
      <c r="D357" s="25">
        <v>0</v>
      </c>
      <c r="E357" s="25">
        <v>1249744</v>
      </c>
      <c r="F357" s="25">
        <f t="shared" si="15"/>
        <v>1249744</v>
      </c>
      <c r="G357" s="25">
        <v>0</v>
      </c>
      <c r="H357" s="26"/>
      <c r="I357" s="26"/>
      <c r="J357" s="25">
        <f t="shared" si="17"/>
        <v>1249744</v>
      </c>
      <c r="K357" s="25">
        <v>1249743.8999999999</v>
      </c>
      <c r="M357" s="6">
        <f t="shared" si="16"/>
        <v>0</v>
      </c>
      <c r="N357" t="s">
        <v>1183</v>
      </c>
      <c r="O357" s="13">
        <v>21000017</v>
      </c>
    </row>
    <row r="358" spans="1:15" hidden="1" x14ac:dyDescent="0.25">
      <c r="A358" s="24" t="s">
        <v>361</v>
      </c>
      <c r="B358" s="25">
        <v>221489.06</v>
      </c>
      <c r="C358" s="25">
        <v>224111</v>
      </c>
      <c r="D358" s="25">
        <v>0</v>
      </c>
      <c r="E358" s="25">
        <v>0</v>
      </c>
      <c r="F358" s="25">
        <f t="shared" si="15"/>
        <v>224111</v>
      </c>
      <c r="G358" s="25">
        <v>0</v>
      </c>
      <c r="H358" s="26"/>
      <c r="I358" s="26"/>
      <c r="J358" s="25">
        <f t="shared" si="17"/>
        <v>224111</v>
      </c>
      <c r="K358" s="25">
        <v>224111.43640000001</v>
      </c>
      <c r="M358" s="6">
        <f t="shared" si="16"/>
        <v>0</v>
      </c>
      <c r="N358" t="s">
        <v>1184</v>
      </c>
      <c r="O358" s="13">
        <v>70061001</v>
      </c>
    </row>
    <row r="359" spans="1:15" hidden="1" x14ac:dyDescent="0.25">
      <c r="A359" s="24" t="s">
        <v>362</v>
      </c>
      <c r="B359" s="25">
        <v>3610269.0599999991</v>
      </c>
      <c r="C359" s="25">
        <v>3651232</v>
      </c>
      <c r="D359" s="25">
        <v>0</v>
      </c>
      <c r="E359" s="25">
        <v>0</v>
      </c>
      <c r="F359" s="25">
        <f t="shared" si="15"/>
        <v>3651232</v>
      </c>
      <c r="G359" s="25">
        <v>0</v>
      </c>
      <c r="H359" s="26"/>
      <c r="I359" s="26"/>
      <c r="J359" s="25">
        <f t="shared" si="17"/>
        <v>3651232</v>
      </c>
      <c r="K359" s="25">
        <v>3651231.6992000001</v>
      </c>
      <c r="M359" s="6">
        <f t="shared" si="16"/>
        <v>0</v>
      </c>
      <c r="N359" t="s">
        <v>1185</v>
      </c>
      <c r="O359" s="13">
        <v>70061003</v>
      </c>
    </row>
    <row r="360" spans="1:15" hidden="1" x14ac:dyDescent="0.25">
      <c r="A360" s="24" t="s">
        <v>363</v>
      </c>
      <c r="B360" s="25">
        <v>186906667</v>
      </c>
      <c r="C360" s="25">
        <v>196252001</v>
      </c>
      <c r="D360" s="25">
        <v>0</v>
      </c>
      <c r="E360" s="25">
        <v>0</v>
      </c>
      <c r="F360" s="25">
        <f t="shared" si="15"/>
        <v>196252001</v>
      </c>
      <c r="G360" s="25">
        <v>-7102667</v>
      </c>
      <c r="H360" s="26"/>
      <c r="I360" s="26"/>
      <c r="J360" s="25">
        <f t="shared" si="17"/>
        <v>196252001</v>
      </c>
      <c r="K360" s="25">
        <v>189149334</v>
      </c>
      <c r="M360" s="6">
        <f t="shared" si="16"/>
        <v>7102667</v>
      </c>
      <c r="N360" t="s">
        <v>1186</v>
      </c>
      <c r="O360" s="13">
        <v>15951067</v>
      </c>
    </row>
    <row r="361" spans="1:15" hidden="1" x14ac:dyDescent="0.25">
      <c r="A361" s="24" t="s">
        <v>364</v>
      </c>
      <c r="B361" s="25">
        <v>665564349</v>
      </c>
      <c r="C361" s="25">
        <v>462000000</v>
      </c>
      <c r="D361" s="25">
        <v>0</v>
      </c>
      <c r="E361" s="25">
        <v>274154225</v>
      </c>
      <c r="F361" s="25">
        <f t="shared" si="15"/>
        <v>736154225</v>
      </c>
      <c r="G361" s="25">
        <v>0</v>
      </c>
      <c r="H361" s="26"/>
      <c r="I361" s="26"/>
      <c r="J361" s="25">
        <f t="shared" si="17"/>
        <v>736154225</v>
      </c>
      <c r="K361" s="25">
        <v>736154225</v>
      </c>
      <c r="M361" s="6">
        <f t="shared" si="16"/>
        <v>0</v>
      </c>
      <c r="N361" t="s">
        <v>1187</v>
      </c>
      <c r="O361" s="13">
        <v>15951068</v>
      </c>
    </row>
    <row r="362" spans="1:15" hidden="1" x14ac:dyDescent="0.25">
      <c r="A362" s="24" t="s">
        <v>365</v>
      </c>
      <c r="B362" s="25">
        <v>8153272</v>
      </c>
      <c r="C362" s="25">
        <v>8853272</v>
      </c>
      <c r="D362" s="25">
        <v>0</v>
      </c>
      <c r="E362" s="25">
        <v>0</v>
      </c>
      <c r="F362" s="25">
        <f t="shared" si="15"/>
        <v>8853272</v>
      </c>
      <c r="G362" s="25">
        <v>0</v>
      </c>
      <c r="H362" s="26"/>
      <c r="I362" s="26"/>
      <c r="J362" s="25">
        <f t="shared" si="17"/>
        <v>8853272</v>
      </c>
      <c r="K362" s="25">
        <v>8853272</v>
      </c>
      <c r="M362" s="6">
        <f t="shared" si="16"/>
        <v>0</v>
      </c>
      <c r="N362" t="s">
        <v>1188</v>
      </c>
      <c r="O362" s="13">
        <v>15951069</v>
      </c>
    </row>
    <row r="363" spans="1:15" hidden="1" x14ac:dyDescent="0.25">
      <c r="A363" s="24" t="s">
        <v>366</v>
      </c>
      <c r="B363" s="25">
        <v>961513</v>
      </c>
      <c r="C363" s="25">
        <v>0</v>
      </c>
      <c r="D363" s="25">
        <v>1000000</v>
      </c>
      <c r="E363" s="25">
        <v>0</v>
      </c>
      <c r="F363" s="25">
        <f t="shared" si="15"/>
        <v>1000000</v>
      </c>
      <c r="G363" s="25">
        <v>0</v>
      </c>
      <c r="H363" s="26"/>
      <c r="I363" s="26"/>
      <c r="J363" s="25">
        <f t="shared" si="17"/>
        <v>1000000</v>
      </c>
      <c r="K363" s="25">
        <v>1000000</v>
      </c>
      <c r="M363" s="6">
        <f t="shared" si="16"/>
        <v>0</v>
      </c>
      <c r="N363" t="s">
        <v>1189</v>
      </c>
      <c r="O363" s="13">
        <v>15990017</v>
      </c>
    </row>
    <row r="364" spans="1:15" hidden="1" x14ac:dyDescent="0.25">
      <c r="A364" s="24" t="s">
        <v>367</v>
      </c>
      <c r="B364" s="25">
        <v>0</v>
      </c>
      <c r="C364" s="25">
        <v>0</v>
      </c>
      <c r="D364" s="25">
        <v>300000</v>
      </c>
      <c r="E364" s="25">
        <v>0</v>
      </c>
      <c r="F364" s="25">
        <f t="shared" si="15"/>
        <v>300000</v>
      </c>
      <c r="G364" s="25">
        <v>0</v>
      </c>
      <c r="H364" s="26"/>
      <c r="I364" s="26"/>
      <c r="J364" s="25">
        <f t="shared" si="17"/>
        <v>300000</v>
      </c>
      <c r="K364" s="25">
        <v>0</v>
      </c>
      <c r="M364" s="6">
        <f t="shared" si="16"/>
        <v>0</v>
      </c>
      <c r="N364" t="s">
        <v>1190</v>
      </c>
      <c r="O364" s="13">
        <v>15990321</v>
      </c>
    </row>
    <row r="365" spans="1:15" hidden="1" x14ac:dyDescent="0.25">
      <c r="A365" s="24" t="s">
        <v>368</v>
      </c>
      <c r="B365" s="25">
        <v>1717120.0599999998</v>
      </c>
      <c r="C365" s="25">
        <v>0</v>
      </c>
      <c r="D365" s="25">
        <v>0</v>
      </c>
      <c r="E365" s="25">
        <v>0</v>
      </c>
      <c r="F365" s="25">
        <f t="shared" si="15"/>
        <v>0</v>
      </c>
      <c r="G365" s="25">
        <v>0</v>
      </c>
      <c r="H365" s="26"/>
      <c r="I365" s="26"/>
      <c r="J365" s="25">
        <f t="shared" si="17"/>
        <v>0</v>
      </c>
      <c r="K365" s="25">
        <v>0</v>
      </c>
      <c r="M365" s="6">
        <f t="shared" si="16"/>
        <v>0</v>
      </c>
      <c r="N365" t="s">
        <v>1191</v>
      </c>
      <c r="O365" s="13">
        <v>15991100</v>
      </c>
    </row>
    <row r="366" spans="1:15" hidden="1" x14ac:dyDescent="0.25">
      <c r="A366" s="24" t="s">
        <v>369</v>
      </c>
      <c r="B366" s="25">
        <v>891925.18</v>
      </c>
      <c r="C366" s="25">
        <v>0</v>
      </c>
      <c r="D366" s="25">
        <v>0</v>
      </c>
      <c r="E366" s="25">
        <v>0</v>
      </c>
      <c r="F366" s="25">
        <f t="shared" si="15"/>
        <v>0</v>
      </c>
      <c r="G366" s="25">
        <v>0</v>
      </c>
      <c r="H366" s="26"/>
      <c r="I366" s="26"/>
      <c r="J366" s="25">
        <f t="shared" si="17"/>
        <v>0</v>
      </c>
      <c r="K366" s="25">
        <v>0</v>
      </c>
      <c r="M366" s="6">
        <f t="shared" si="16"/>
        <v>0</v>
      </c>
      <c r="N366" t="s">
        <v>1192</v>
      </c>
      <c r="O366" s="13">
        <v>15992002</v>
      </c>
    </row>
    <row r="367" spans="1:15" hidden="1" x14ac:dyDescent="0.25">
      <c r="A367" s="24" t="s">
        <v>370</v>
      </c>
      <c r="B367" s="25">
        <v>20450269.5</v>
      </c>
      <c r="C367" s="25">
        <v>36245575</v>
      </c>
      <c r="D367" s="25">
        <v>0</v>
      </c>
      <c r="E367" s="25">
        <v>0</v>
      </c>
      <c r="F367" s="25">
        <f t="shared" si="15"/>
        <v>36245575</v>
      </c>
      <c r="G367" s="25">
        <v>0</v>
      </c>
      <c r="H367" s="26"/>
      <c r="I367" s="26"/>
      <c r="J367" s="25">
        <f t="shared" si="17"/>
        <v>36245575</v>
      </c>
      <c r="K367" s="25">
        <v>14692481</v>
      </c>
      <c r="M367" s="6">
        <f t="shared" si="16"/>
        <v>0</v>
      </c>
      <c r="N367" t="s">
        <v>1193</v>
      </c>
      <c r="O367" s="13">
        <v>15996903</v>
      </c>
    </row>
    <row r="368" spans="1:15" x14ac:dyDescent="0.25">
      <c r="A368" s="24" t="s">
        <v>371</v>
      </c>
      <c r="B368" s="25">
        <v>5998224.8200000003</v>
      </c>
      <c r="C368" s="25">
        <v>6560000</v>
      </c>
      <c r="D368" s="25">
        <v>0</v>
      </c>
      <c r="E368" s="25">
        <v>0</v>
      </c>
      <c r="F368" s="25">
        <f t="shared" si="15"/>
        <v>6560000</v>
      </c>
      <c r="G368" s="25">
        <v>-60000</v>
      </c>
      <c r="H368" s="26">
        <f>VLOOKUP(O368,[1]Sheet1!$E$1:$G$65536,2,FALSE)</f>
        <v>-60000</v>
      </c>
      <c r="I368" s="26">
        <f>VLOOKUP(O368,[1]Sheet1!$E$1:$G$65536,3,FALSE)</f>
        <v>0</v>
      </c>
      <c r="J368" s="25">
        <f t="shared" si="17"/>
        <v>6500000</v>
      </c>
      <c r="K368" s="25">
        <v>6497236</v>
      </c>
      <c r="M368" s="6">
        <f t="shared" si="16"/>
        <v>0</v>
      </c>
      <c r="N368" t="s">
        <v>1194</v>
      </c>
      <c r="O368" s="13">
        <v>40000005</v>
      </c>
    </row>
    <row r="369" spans="1:15" hidden="1" x14ac:dyDescent="0.25">
      <c r="A369" s="24" t="s">
        <v>372</v>
      </c>
      <c r="B369" s="25">
        <v>1000000</v>
      </c>
      <c r="C369" s="25">
        <v>1000000</v>
      </c>
      <c r="D369" s="25">
        <v>1000000</v>
      </c>
      <c r="E369" s="25">
        <v>0</v>
      </c>
      <c r="F369" s="25">
        <f t="shared" si="15"/>
        <v>2000000</v>
      </c>
      <c r="G369" s="25">
        <v>0</v>
      </c>
      <c r="H369" s="26"/>
      <c r="I369" s="26"/>
      <c r="J369" s="25">
        <f t="shared" si="17"/>
        <v>2000000</v>
      </c>
      <c r="K369" s="25">
        <v>2000000</v>
      </c>
      <c r="M369" s="6">
        <f t="shared" si="16"/>
        <v>0</v>
      </c>
      <c r="N369" t="s">
        <v>1195</v>
      </c>
      <c r="O369" s="13">
        <v>40000007</v>
      </c>
    </row>
    <row r="370" spans="1:15" hidden="1" x14ac:dyDescent="0.25">
      <c r="A370" s="24" t="s">
        <v>373</v>
      </c>
      <c r="B370" s="25">
        <v>0</v>
      </c>
      <c r="C370" s="25">
        <v>25000</v>
      </c>
      <c r="D370" s="25">
        <v>0</v>
      </c>
      <c r="E370" s="25">
        <v>0</v>
      </c>
      <c r="F370" s="25">
        <f t="shared" si="15"/>
        <v>25000</v>
      </c>
      <c r="G370" s="25">
        <v>0</v>
      </c>
      <c r="H370" s="26"/>
      <c r="I370" s="26"/>
      <c r="J370" s="25">
        <f t="shared" si="17"/>
        <v>25000</v>
      </c>
      <c r="K370" s="25">
        <v>25000</v>
      </c>
      <c r="M370" s="6">
        <f t="shared" si="16"/>
        <v>0</v>
      </c>
      <c r="N370" t="s">
        <v>1196</v>
      </c>
      <c r="O370" s="13">
        <v>40000008</v>
      </c>
    </row>
    <row r="371" spans="1:15" x14ac:dyDescent="0.25">
      <c r="A371" s="24" t="s">
        <v>374</v>
      </c>
      <c r="B371" s="25">
        <v>100000</v>
      </c>
      <c r="C371" s="25">
        <v>100000</v>
      </c>
      <c r="D371" s="25">
        <v>0</v>
      </c>
      <c r="E371" s="25">
        <v>0</v>
      </c>
      <c r="F371" s="25">
        <f t="shared" si="15"/>
        <v>100000</v>
      </c>
      <c r="G371" s="25">
        <v>-100000</v>
      </c>
      <c r="H371" s="26">
        <f>VLOOKUP(O371,[1]Sheet1!$E$1:$G$65536,2,FALSE)</f>
        <v>-100000</v>
      </c>
      <c r="I371" s="26">
        <f>VLOOKUP(O371,[1]Sheet1!$E$1:$G$65536,3,FALSE)</f>
        <v>0</v>
      </c>
      <c r="J371" s="25">
        <f t="shared" si="17"/>
        <v>0</v>
      </c>
      <c r="K371" s="25">
        <v>0</v>
      </c>
      <c r="M371" s="6">
        <f t="shared" si="16"/>
        <v>0</v>
      </c>
      <c r="N371" t="s">
        <v>1197</v>
      </c>
      <c r="O371" s="13">
        <v>40000014</v>
      </c>
    </row>
    <row r="372" spans="1:15" hidden="1" x14ac:dyDescent="0.25">
      <c r="A372" s="24" t="s">
        <v>375</v>
      </c>
      <c r="B372" s="25">
        <v>1669212.6800000002</v>
      </c>
      <c r="C372" s="25">
        <v>1700000</v>
      </c>
      <c r="D372" s="25">
        <v>0</v>
      </c>
      <c r="E372" s="25">
        <v>0</v>
      </c>
      <c r="F372" s="25">
        <f t="shared" si="15"/>
        <v>1700000</v>
      </c>
      <c r="G372" s="25">
        <v>0</v>
      </c>
      <c r="H372" s="26"/>
      <c r="I372" s="26"/>
      <c r="J372" s="25">
        <f t="shared" si="17"/>
        <v>1700000</v>
      </c>
      <c r="K372" s="25">
        <v>1683000</v>
      </c>
      <c r="M372" s="6">
        <f t="shared" si="16"/>
        <v>0</v>
      </c>
      <c r="N372" t="s">
        <v>1198</v>
      </c>
      <c r="O372" s="13">
        <v>40000050</v>
      </c>
    </row>
    <row r="373" spans="1:15" x14ac:dyDescent="0.25">
      <c r="A373" s="24" t="s">
        <v>376</v>
      </c>
      <c r="B373" s="25">
        <v>1939234.25</v>
      </c>
      <c r="C373" s="25">
        <v>500000</v>
      </c>
      <c r="D373" s="25">
        <v>0</v>
      </c>
      <c r="E373" s="25">
        <v>0</v>
      </c>
      <c r="F373" s="25">
        <f t="shared" si="15"/>
        <v>500000</v>
      </c>
      <c r="G373" s="25">
        <v>-500000</v>
      </c>
      <c r="H373" s="26">
        <f>VLOOKUP(O373,[1]Sheet1!$E$1:$G$65536,2,FALSE)</f>
        <v>-500000</v>
      </c>
      <c r="I373" s="26">
        <f>VLOOKUP(O373,[1]Sheet1!$E$1:$G$65536,3,FALSE)</f>
        <v>0</v>
      </c>
      <c r="J373" s="25">
        <f t="shared" si="17"/>
        <v>0</v>
      </c>
      <c r="K373" s="25">
        <v>0</v>
      </c>
      <c r="M373" s="6">
        <f t="shared" si="16"/>
        <v>0</v>
      </c>
      <c r="N373" t="s">
        <v>1199</v>
      </c>
      <c r="O373" s="13">
        <v>40000051</v>
      </c>
    </row>
    <row r="374" spans="1:15" hidden="1" x14ac:dyDescent="0.25">
      <c r="A374" s="24" t="s">
        <v>377</v>
      </c>
      <c r="B374" s="25">
        <v>8593854.1400000006</v>
      </c>
      <c r="C374" s="25">
        <v>8610034</v>
      </c>
      <c r="D374" s="25">
        <v>0</v>
      </c>
      <c r="E374" s="25">
        <v>0</v>
      </c>
      <c r="F374" s="25">
        <f t="shared" si="15"/>
        <v>8610034</v>
      </c>
      <c r="G374" s="25">
        <v>0</v>
      </c>
      <c r="H374" s="26"/>
      <c r="I374" s="26"/>
      <c r="J374" s="25">
        <f t="shared" si="17"/>
        <v>8610034</v>
      </c>
      <c r="K374" s="25">
        <v>8610034.2549632508</v>
      </c>
      <c r="M374" s="6">
        <f t="shared" si="16"/>
        <v>0</v>
      </c>
      <c r="N374" t="s">
        <v>1200</v>
      </c>
      <c r="O374" s="13">
        <v>40000102</v>
      </c>
    </row>
    <row r="375" spans="1:15" hidden="1" x14ac:dyDescent="0.25">
      <c r="A375" s="24" t="s">
        <v>378</v>
      </c>
      <c r="B375" s="25">
        <v>19431925.390000004</v>
      </c>
      <c r="C375" s="25">
        <v>20083315</v>
      </c>
      <c r="D375" s="25">
        <v>0</v>
      </c>
      <c r="E375" s="25">
        <v>0</v>
      </c>
      <c r="F375" s="25">
        <f t="shared" si="15"/>
        <v>20083315</v>
      </c>
      <c r="G375" s="25">
        <v>0</v>
      </c>
      <c r="H375" s="26"/>
      <c r="I375" s="26"/>
      <c r="J375" s="25">
        <f t="shared" si="17"/>
        <v>20083315</v>
      </c>
      <c r="K375" s="25">
        <v>20282231.651789296</v>
      </c>
      <c r="M375" s="6">
        <f t="shared" si="16"/>
        <v>0</v>
      </c>
      <c r="N375" t="s">
        <v>1201</v>
      </c>
      <c r="O375" s="13">
        <v>40000103</v>
      </c>
    </row>
    <row r="376" spans="1:15" x14ac:dyDescent="0.25">
      <c r="A376" s="24" t="s">
        <v>379</v>
      </c>
      <c r="B376" s="25">
        <v>85524885.420000017</v>
      </c>
      <c r="C376" s="25">
        <v>100501087</v>
      </c>
      <c r="D376" s="25">
        <v>0</v>
      </c>
      <c r="E376" s="25">
        <v>0</v>
      </c>
      <c r="F376" s="25">
        <f t="shared" si="15"/>
        <v>100501087</v>
      </c>
      <c r="G376" s="25">
        <v>-525000</v>
      </c>
      <c r="H376" s="26">
        <f>VLOOKUP(O376,[1]Sheet1!$E$1:$G$65536,2,FALSE)</f>
        <v>-525000</v>
      </c>
      <c r="I376" s="26">
        <f>VLOOKUP(O376,[1]Sheet1!$E$1:$G$65536,3,FALSE)</f>
        <v>0</v>
      </c>
      <c r="J376" s="25">
        <f t="shared" si="17"/>
        <v>99976087</v>
      </c>
      <c r="K376" s="25">
        <v>99496880.562363818</v>
      </c>
      <c r="M376" s="6">
        <f t="shared" si="16"/>
        <v>0</v>
      </c>
      <c r="N376" t="s">
        <v>1202</v>
      </c>
      <c r="O376" s="13">
        <v>40000300</v>
      </c>
    </row>
    <row r="377" spans="1:15" hidden="1" x14ac:dyDescent="0.25">
      <c r="A377" s="24" t="s">
        <v>380</v>
      </c>
      <c r="B377" s="25">
        <v>3447964.51</v>
      </c>
      <c r="C377" s="25">
        <v>0</v>
      </c>
      <c r="D377" s="25">
        <v>0</v>
      </c>
      <c r="E377" s="25">
        <v>0</v>
      </c>
      <c r="F377" s="25">
        <f t="shared" si="15"/>
        <v>0</v>
      </c>
      <c r="G377" s="25">
        <v>0</v>
      </c>
      <c r="H377" s="26"/>
      <c r="I377" s="26"/>
      <c r="J377" s="25">
        <f t="shared" si="17"/>
        <v>0</v>
      </c>
      <c r="K377" s="25">
        <v>0.28336618397997881</v>
      </c>
      <c r="M377" s="6">
        <f t="shared" si="16"/>
        <v>0</v>
      </c>
      <c r="N377" t="s">
        <v>1203</v>
      </c>
      <c r="O377" s="13">
        <v>40000301</v>
      </c>
    </row>
    <row r="378" spans="1:15" hidden="1" x14ac:dyDescent="0.25">
      <c r="A378" s="24" t="s">
        <v>381</v>
      </c>
      <c r="B378" s="25">
        <v>224929896.57999998</v>
      </c>
      <c r="C378" s="25">
        <v>225000000</v>
      </c>
      <c r="D378" s="25">
        <v>0</v>
      </c>
      <c r="E378" s="25">
        <v>0</v>
      </c>
      <c r="F378" s="25">
        <f t="shared" si="15"/>
        <v>225000000</v>
      </c>
      <c r="G378" s="25">
        <v>0</v>
      </c>
      <c r="H378" s="26"/>
      <c r="I378" s="26"/>
      <c r="J378" s="25">
        <f t="shared" si="17"/>
        <v>225000000</v>
      </c>
      <c r="K378" s="25">
        <v>225000000</v>
      </c>
      <c r="M378" s="6">
        <f t="shared" si="16"/>
        <v>0</v>
      </c>
      <c r="N378" t="s">
        <v>1204</v>
      </c>
      <c r="O378" s="13">
        <v>40000320</v>
      </c>
    </row>
    <row r="379" spans="1:15" hidden="1" x14ac:dyDescent="0.25">
      <c r="A379" s="24" t="s">
        <v>382</v>
      </c>
      <c r="B379" s="25">
        <v>42652167.509999998</v>
      </c>
      <c r="C379" s="25">
        <v>53750000</v>
      </c>
      <c r="D379" s="25">
        <v>0</v>
      </c>
      <c r="E379" s="25">
        <v>0</v>
      </c>
      <c r="F379" s="25">
        <f t="shared" si="15"/>
        <v>53750000</v>
      </c>
      <c r="G379" s="25">
        <v>0</v>
      </c>
      <c r="H379" s="26"/>
      <c r="I379" s="26"/>
      <c r="J379" s="25">
        <f t="shared" si="17"/>
        <v>53750000</v>
      </c>
      <c r="K379" s="25">
        <v>53750000</v>
      </c>
      <c r="M379" s="6">
        <f t="shared" si="16"/>
        <v>0</v>
      </c>
      <c r="N379" t="s">
        <v>1205</v>
      </c>
      <c r="O379" s="13">
        <v>40000321</v>
      </c>
    </row>
    <row r="380" spans="1:15" hidden="1" x14ac:dyDescent="0.25">
      <c r="A380" s="24" t="s">
        <v>383</v>
      </c>
      <c r="B380" s="25">
        <v>0</v>
      </c>
      <c r="C380" s="25">
        <v>50000</v>
      </c>
      <c r="D380" s="25">
        <v>0</v>
      </c>
      <c r="E380" s="25">
        <v>0</v>
      </c>
      <c r="F380" s="25">
        <f t="shared" si="15"/>
        <v>50000</v>
      </c>
      <c r="G380" s="25">
        <v>0</v>
      </c>
      <c r="H380" s="26"/>
      <c r="I380" s="26"/>
      <c r="J380" s="25">
        <f t="shared" si="17"/>
        <v>50000</v>
      </c>
      <c r="K380" s="25">
        <v>50000</v>
      </c>
      <c r="M380" s="6">
        <f t="shared" si="16"/>
        <v>0</v>
      </c>
      <c r="N380" t="s">
        <v>1206</v>
      </c>
      <c r="O380" s="13">
        <v>40000328</v>
      </c>
    </row>
    <row r="381" spans="1:15" hidden="1" x14ac:dyDescent="0.25">
      <c r="A381" s="24" t="s">
        <v>384</v>
      </c>
      <c r="B381" s="25">
        <v>119495200.58</v>
      </c>
      <c r="C381" s="25">
        <v>155037096</v>
      </c>
      <c r="D381" s="25">
        <v>0</v>
      </c>
      <c r="E381" s="25">
        <v>0</v>
      </c>
      <c r="F381" s="25">
        <f t="shared" si="15"/>
        <v>155037096</v>
      </c>
      <c r="G381" s="25">
        <v>0</v>
      </c>
      <c r="H381" s="26"/>
      <c r="I381" s="26"/>
      <c r="J381" s="25">
        <f t="shared" si="17"/>
        <v>155037096</v>
      </c>
      <c r="K381" s="25">
        <v>170019454</v>
      </c>
      <c r="M381" s="6">
        <f t="shared" si="16"/>
        <v>0</v>
      </c>
      <c r="N381" t="s">
        <v>1207</v>
      </c>
      <c r="O381" s="13">
        <v>40000430</v>
      </c>
    </row>
    <row r="382" spans="1:15" hidden="1" x14ac:dyDescent="0.25">
      <c r="A382" s="24" t="s">
        <v>385</v>
      </c>
      <c r="B382" s="25">
        <v>5581029914.7200003</v>
      </c>
      <c r="C382" s="25">
        <v>5418523203</v>
      </c>
      <c r="D382" s="25">
        <v>0</v>
      </c>
      <c r="E382" s="25">
        <v>0</v>
      </c>
      <c r="F382" s="25">
        <f t="shared" si="15"/>
        <v>5418523203</v>
      </c>
      <c r="G382" s="25">
        <v>0</v>
      </c>
      <c r="H382" s="26"/>
      <c r="I382" s="26"/>
      <c r="J382" s="25">
        <f t="shared" si="17"/>
        <v>5418523203</v>
      </c>
      <c r="K382" s="25">
        <v>5319986767</v>
      </c>
      <c r="M382" s="6">
        <f t="shared" si="16"/>
        <v>0</v>
      </c>
      <c r="N382" t="s">
        <v>1208</v>
      </c>
      <c r="O382" s="13">
        <v>40000500</v>
      </c>
    </row>
    <row r="383" spans="1:15" x14ac:dyDescent="0.25">
      <c r="A383" s="24" t="s">
        <v>386</v>
      </c>
      <c r="B383" s="25">
        <v>2243288373.0300002</v>
      </c>
      <c r="C383" s="25">
        <v>2377838433</v>
      </c>
      <c r="D383" s="25">
        <v>2857742.01</v>
      </c>
      <c r="E383" s="25">
        <v>0</v>
      </c>
      <c r="F383" s="25">
        <f t="shared" si="15"/>
        <v>2380696175.0100002</v>
      </c>
      <c r="G383" s="25">
        <v>-50500000</v>
      </c>
      <c r="H383" s="26">
        <f>VLOOKUP(O383,[1]Sheet1!$E$1:$G$65536,2,FALSE)</f>
        <v>-26000000</v>
      </c>
      <c r="I383" s="26">
        <f>VLOOKUP(O383,[1]Sheet1!$E$1:$G$65536,3,FALSE)</f>
        <v>-15575000</v>
      </c>
      <c r="J383" s="25">
        <f t="shared" si="17"/>
        <v>2354696175.0100002</v>
      </c>
      <c r="K383" s="25">
        <v>2505875935</v>
      </c>
      <c r="M383" s="6">
        <f t="shared" si="16"/>
        <v>24500000</v>
      </c>
      <c r="N383" t="s">
        <v>1209</v>
      </c>
      <c r="O383" s="13">
        <v>40000700</v>
      </c>
    </row>
    <row r="384" spans="1:15" hidden="1" x14ac:dyDescent="0.25">
      <c r="A384" s="24" t="s">
        <v>387</v>
      </c>
      <c r="B384" s="25">
        <v>5337196.4000000004</v>
      </c>
      <c r="C384" s="25">
        <v>6191803</v>
      </c>
      <c r="D384" s="25">
        <v>0</v>
      </c>
      <c r="E384" s="25">
        <v>0</v>
      </c>
      <c r="F384" s="25">
        <f t="shared" si="15"/>
        <v>6191803</v>
      </c>
      <c r="G384" s="25">
        <v>0</v>
      </c>
      <c r="H384" s="26"/>
      <c r="I384" s="26"/>
      <c r="J384" s="25">
        <f t="shared" si="17"/>
        <v>6191803</v>
      </c>
      <c r="K384" s="25">
        <v>6191803</v>
      </c>
      <c r="M384" s="6">
        <f t="shared" si="16"/>
        <v>0</v>
      </c>
      <c r="N384" t="s">
        <v>1210</v>
      </c>
      <c r="O384" s="13">
        <v>40000875</v>
      </c>
    </row>
    <row r="385" spans="1:15" hidden="1" x14ac:dyDescent="0.25">
      <c r="A385" s="24" t="s">
        <v>388</v>
      </c>
      <c r="B385" s="25">
        <v>253769135</v>
      </c>
      <c r="C385" s="25">
        <v>333308169</v>
      </c>
      <c r="D385" s="25">
        <v>0</v>
      </c>
      <c r="E385" s="25">
        <v>0</v>
      </c>
      <c r="F385" s="25">
        <f t="shared" si="15"/>
        <v>333308169</v>
      </c>
      <c r="G385" s="25">
        <v>0</v>
      </c>
      <c r="H385" s="26"/>
      <c r="I385" s="26"/>
      <c r="J385" s="25">
        <f t="shared" si="17"/>
        <v>333308169</v>
      </c>
      <c r="K385" s="25">
        <v>431380194</v>
      </c>
      <c r="M385" s="6">
        <f t="shared" si="16"/>
        <v>0</v>
      </c>
      <c r="N385" t="s">
        <v>1211</v>
      </c>
      <c r="O385" s="13">
        <v>40000880</v>
      </c>
    </row>
    <row r="386" spans="1:15" hidden="1" x14ac:dyDescent="0.25">
      <c r="A386" s="24" t="s">
        <v>389</v>
      </c>
      <c r="B386" s="25">
        <v>12477620.909999998</v>
      </c>
      <c r="C386" s="25">
        <v>34042020</v>
      </c>
      <c r="D386" s="25">
        <v>0</v>
      </c>
      <c r="E386" s="25">
        <v>0</v>
      </c>
      <c r="F386" s="25">
        <f t="shared" si="15"/>
        <v>34042020</v>
      </c>
      <c r="G386" s="25">
        <v>0</v>
      </c>
      <c r="H386" s="26"/>
      <c r="I386" s="26"/>
      <c r="J386" s="25">
        <f t="shared" si="17"/>
        <v>34042020</v>
      </c>
      <c r="K386" s="25">
        <v>34042020</v>
      </c>
      <c r="M386" s="6">
        <f t="shared" si="16"/>
        <v>0</v>
      </c>
      <c r="N386" t="s">
        <v>1212</v>
      </c>
      <c r="O386" s="13">
        <v>40000885</v>
      </c>
    </row>
    <row r="387" spans="1:15" hidden="1" x14ac:dyDescent="0.25">
      <c r="A387" s="24" t="s">
        <v>390</v>
      </c>
      <c r="B387" s="25">
        <v>2097860161.22</v>
      </c>
      <c r="C387" s="25">
        <v>2147410368</v>
      </c>
      <c r="D387" s="25">
        <v>0</v>
      </c>
      <c r="E387" s="25">
        <v>0</v>
      </c>
      <c r="F387" s="25">
        <f t="shared" si="15"/>
        <v>2147410368</v>
      </c>
      <c r="G387" s="25">
        <v>0</v>
      </c>
      <c r="H387" s="26"/>
      <c r="I387" s="26"/>
      <c r="J387" s="25">
        <f t="shared" si="17"/>
        <v>2147410368</v>
      </c>
      <c r="K387" s="25">
        <v>2095563761</v>
      </c>
      <c r="M387" s="6">
        <f t="shared" si="16"/>
        <v>0</v>
      </c>
      <c r="N387" t="s">
        <v>1213</v>
      </c>
      <c r="O387" s="13">
        <v>40000940</v>
      </c>
    </row>
    <row r="388" spans="1:15" hidden="1" x14ac:dyDescent="0.25">
      <c r="A388" s="24" t="s">
        <v>391</v>
      </c>
      <c r="B388" s="25">
        <v>221066258.36999997</v>
      </c>
      <c r="C388" s="25">
        <v>236377183</v>
      </c>
      <c r="D388" s="25">
        <v>0</v>
      </c>
      <c r="E388" s="25">
        <v>0</v>
      </c>
      <c r="F388" s="25">
        <f t="shared" si="15"/>
        <v>236377183</v>
      </c>
      <c r="G388" s="25">
        <v>0</v>
      </c>
      <c r="H388" s="26"/>
      <c r="I388" s="26"/>
      <c r="J388" s="25">
        <f t="shared" si="17"/>
        <v>236377183</v>
      </c>
      <c r="K388" s="25">
        <v>235786661.07642901</v>
      </c>
      <c r="M388" s="6">
        <f t="shared" si="16"/>
        <v>0</v>
      </c>
      <c r="N388" t="s">
        <v>1214</v>
      </c>
      <c r="O388" s="13">
        <v>40000950</v>
      </c>
    </row>
    <row r="389" spans="1:15" hidden="1" x14ac:dyDescent="0.25">
      <c r="A389" s="24" t="s">
        <v>392</v>
      </c>
      <c r="B389" s="25">
        <v>13006415.440000001</v>
      </c>
      <c r="C389" s="25">
        <v>17471111</v>
      </c>
      <c r="D389" s="25">
        <v>0</v>
      </c>
      <c r="E389" s="25">
        <v>0</v>
      </c>
      <c r="F389" s="25">
        <f t="shared" si="15"/>
        <v>17471111</v>
      </c>
      <c r="G389" s="25">
        <v>0</v>
      </c>
      <c r="H389" s="26"/>
      <c r="I389" s="26"/>
      <c r="J389" s="25">
        <f t="shared" si="17"/>
        <v>17471111</v>
      </c>
      <c r="K389" s="25">
        <v>17471111</v>
      </c>
      <c r="M389" s="6">
        <f t="shared" si="16"/>
        <v>0</v>
      </c>
      <c r="N389" t="s">
        <v>1215</v>
      </c>
      <c r="O389" s="13">
        <v>40000990</v>
      </c>
    </row>
    <row r="390" spans="1:15" hidden="1" x14ac:dyDescent="0.25">
      <c r="A390" s="24" t="s">
        <v>393</v>
      </c>
      <c r="B390" s="25">
        <v>5792093.3200000003</v>
      </c>
      <c r="C390" s="25">
        <v>27374419</v>
      </c>
      <c r="D390" s="25">
        <v>0</v>
      </c>
      <c r="E390" s="25">
        <v>0</v>
      </c>
      <c r="F390" s="25">
        <f t="shared" si="15"/>
        <v>27374419</v>
      </c>
      <c r="G390" s="25">
        <v>0</v>
      </c>
      <c r="H390" s="26"/>
      <c r="I390" s="26"/>
      <c r="J390" s="25">
        <f t="shared" si="17"/>
        <v>27374419</v>
      </c>
      <c r="K390" s="25">
        <v>27546868</v>
      </c>
      <c r="M390" s="6">
        <f t="shared" si="16"/>
        <v>0</v>
      </c>
      <c r="N390" t="s">
        <v>1216</v>
      </c>
      <c r="O390" s="13">
        <v>40001400</v>
      </c>
    </row>
    <row r="391" spans="1:15" hidden="1" x14ac:dyDescent="0.25">
      <c r="A391" s="24" t="s">
        <v>394</v>
      </c>
      <c r="B391" s="25">
        <v>329214511.26999998</v>
      </c>
      <c r="C391" s="25">
        <v>372317542</v>
      </c>
      <c r="D391" s="25">
        <v>0</v>
      </c>
      <c r="E391" s="25">
        <v>0</v>
      </c>
      <c r="F391" s="25">
        <f t="shared" si="15"/>
        <v>372317542</v>
      </c>
      <c r="G391" s="25">
        <v>0</v>
      </c>
      <c r="H391" s="26"/>
      <c r="I391" s="26"/>
      <c r="J391" s="25">
        <f t="shared" si="17"/>
        <v>372317542</v>
      </c>
      <c r="K391" s="25">
        <v>383711101</v>
      </c>
      <c r="M391" s="6">
        <f t="shared" si="16"/>
        <v>0</v>
      </c>
      <c r="N391" t="s">
        <v>1217</v>
      </c>
      <c r="O391" s="13">
        <v>40001420</v>
      </c>
    </row>
    <row r="392" spans="1:15" hidden="1" x14ac:dyDescent="0.25">
      <c r="A392" s="24" t="s">
        <v>395</v>
      </c>
      <c r="B392" s="25">
        <v>47526738.539999999</v>
      </c>
      <c r="C392" s="25">
        <v>71646393</v>
      </c>
      <c r="D392" s="25">
        <v>0</v>
      </c>
      <c r="E392" s="25">
        <v>0</v>
      </c>
      <c r="F392" s="25">
        <f t="shared" ref="F392:F455" si="18">SUM(C392:E392)</f>
        <v>71646393</v>
      </c>
      <c r="G392" s="25">
        <v>0</v>
      </c>
      <c r="H392" s="26"/>
      <c r="I392" s="26"/>
      <c r="J392" s="25">
        <f t="shared" si="17"/>
        <v>71646393</v>
      </c>
      <c r="K392" s="25">
        <v>71646393.288000003</v>
      </c>
      <c r="M392" s="6">
        <f t="shared" ref="M392:M455" si="19">H392-G392</f>
        <v>0</v>
      </c>
      <c r="N392" t="s">
        <v>1218</v>
      </c>
      <c r="O392" s="13">
        <v>40001425</v>
      </c>
    </row>
    <row r="393" spans="1:15" hidden="1" x14ac:dyDescent="0.25">
      <c r="A393" s="24" t="s">
        <v>396</v>
      </c>
      <c r="B393" s="25">
        <v>2202324.7599999998</v>
      </c>
      <c r="C393" s="25">
        <v>0</v>
      </c>
      <c r="D393" s="25">
        <v>0</v>
      </c>
      <c r="E393" s="25">
        <v>0</v>
      </c>
      <c r="F393" s="25">
        <f t="shared" si="18"/>
        <v>0</v>
      </c>
      <c r="G393" s="25">
        <v>0</v>
      </c>
      <c r="H393" s="26"/>
      <c r="I393" s="26"/>
      <c r="J393" s="25">
        <f t="shared" ref="J393:J456" si="20">F393+H393</f>
        <v>0</v>
      </c>
      <c r="K393" s="25">
        <v>-2.8219999752764124E-2</v>
      </c>
      <c r="M393" s="6">
        <f t="shared" si="19"/>
        <v>0</v>
      </c>
      <c r="N393" t="s">
        <v>1219</v>
      </c>
      <c r="O393" s="13">
        <v>40001602</v>
      </c>
    </row>
    <row r="394" spans="1:15" hidden="1" x14ac:dyDescent="0.25">
      <c r="A394" s="24" t="s">
        <v>397</v>
      </c>
      <c r="B394" s="25">
        <v>935035.35000000009</v>
      </c>
      <c r="C394" s="25">
        <v>0</v>
      </c>
      <c r="D394" s="25">
        <v>0</v>
      </c>
      <c r="E394" s="25">
        <v>0</v>
      </c>
      <c r="F394" s="25">
        <f t="shared" si="18"/>
        <v>0</v>
      </c>
      <c r="G394" s="25">
        <v>0</v>
      </c>
      <c r="H394" s="26"/>
      <c r="I394" s="26"/>
      <c r="J394" s="25">
        <f t="shared" si="20"/>
        <v>0</v>
      </c>
      <c r="K394" s="25">
        <v>-5.9887399891522364E-2</v>
      </c>
      <c r="M394" s="6">
        <f t="shared" si="19"/>
        <v>0</v>
      </c>
      <c r="N394" t="s">
        <v>1220</v>
      </c>
      <c r="O394" s="13">
        <v>40001604</v>
      </c>
    </row>
    <row r="395" spans="1:15" hidden="1" x14ac:dyDescent="0.25">
      <c r="A395" s="24" t="s">
        <v>398</v>
      </c>
      <c r="B395" s="25">
        <v>117124327.85000001</v>
      </c>
      <c r="C395" s="25">
        <v>116776778</v>
      </c>
      <c r="D395" s="25">
        <v>0</v>
      </c>
      <c r="E395" s="25">
        <v>0</v>
      </c>
      <c r="F395" s="25">
        <f t="shared" si="18"/>
        <v>116776778</v>
      </c>
      <c r="G395" s="25">
        <v>0</v>
      </c>
      <c r="H395" s="26"/>
      <c r="I395" s="26"/>
      <c r="J395" s="25">
        <f t="shared" si="20"/>
        <v>116776778</v>
      </c>
      <c r="K395" s="25">
        <v>117071529.72930026</v>
      </c>
      <c r="M395" s="6">
        <f t="shared" si="19"/>
        <v>0</v>
      </c>
      <c r="N395" t="s">
        <v>1221</v>
      </c>
      <c r="O395" s="13">
        <v>40001700</v>
      </c>
    </row>
    <row r="396" spans="1:15" hidden="1" x14ac:dyDescent="0.25">
      <c r="A396" s="24" t="s">
        <v>399</v>
      </c>
      <c r="B396" s="25">
        <v>18813247.810000002</v>
      </c>
      <c r="C396" s="25">
        <v>30401164</v>
      </c>
      <c r="D396" s="25">
        <v>0</v>
      </c>
      <c r="E396" s="25">
        <v>0</v>
      </c>
      <c r="F396" s="25">
        <f t="shared" si="18"/>
        <v>30401164</v>
      </c>
      <c r="G396" s="25">
        <v>0</v>
      </c>
      <c r="H396" s="26"/>
      <c r="I396" s="26"/>
      <c r="J396" s="25">
        <f t="shared" si="20"/>
        <v>30401164</v>
      </c>
      <c r="K396" s="25">
        <v>24338627.719923668</v>
      </c>
      <c r="M396" s="6">
        <f t="shared" si="19"/>
        <v>0</v>
      </c>
      <c r="N396" t="s">
        <v>1222</v>
      </c>
      <c r="O396" s="13">
        <v>40001701</v>
      </c>
    </row>
    <row r="397" spans="1:15" x14ac:dyDescent="0.25">
      <c r="A397" s="24" t="s">
        <v>400</v>
      </c>
      <c r="B397" s="25">
        <v>3390677413.1399999</v>
      </c>
      <c r="C397" s="25">
        <v>3516116093</v>
      </c>
      <c r="D397" s="25">
        <v>0</v>
      </c>
      <c r="E397" s="25">
        <v>0</v>
      </c>
      <c r="F397" s="25">
        <f t="shared" si="18"/>
        <v>3516116093</v>
      </c>
      <c r="G397" s="25">
        <v>-17350000</v>
      </c>
      <c r="H397" s="26">
        <f>VLOOKUP(O397,[1]Sheet1!$E$1:$G$65536,2,FALSE)</f>
        <v>-6350000</v>
      </c>
      <c r="I397" s="26">
        <f>VLOOKUP(O397,[1]Sheet1!$E$1:$G$65536,3,FALSE)</f>
        <v>-3175000</v>
      </c>
      <c r="J397" s="25">
        <f t="shared" si="20"/>
        <v>3509766093</v>
      </c>
      <c r="K397" s="25">
        <v>3544839721</v>
      </c>
      <c r="M397" s="6">
        <f t="shared" si="19"/>
        <v>11000000</v>
      </c>
      <c r="N397" t="s">
        <v>1223</v>
      </c>
      <c r="O397" s="13">
        <v>40000600</v>
      </c>
    </row>
    <row r="398" spans="1:15" x14ac:dyDescent="0.25">
      <c r="A398" s="24" t="s">
        <v>401</v>
      </c>
      <c r="B398" s="25">
        <v>302400000</v>
      </c>
      <c r="C398" s="25">
        <v>347900000</v>
      </c>
      <c r="D398" s="25">
        <v>0</v>
      </c>
      <c r="E398" s="25">
        <v>0</v>
      </c>
      <c r="F398" s="25">
        <f t="shared" si="18"/>
        <v>347900000</v>
      </c>
      <c r="G398" s="25">
        <v>-2800000</v>
      </c>
      <c r="H398" s="26">
        <f>VLOOKUP(O398,[1]Sheet1!$E$1:$G$65536,2,FALSE)</f>
        <v>-2800000</v>
      </c>
      <c r="I398" s="26">
        <f>VLOOKUP(O398,[1]Sheet1!$E$1:$G$65536,3,FALSE)</f>
        <v>-1400000</v>
      </c>
      <c r="J398" s="25">
        <f t="shared" si="20"/>
        <v>345100000</v>
      </c>
      <c r="K398" s="25">
        <v>345100000</v>
      </c>
      <c r="M398" s="6">
        <f t="shared" si="19"/>
        <v>0</v>
      </c>
      <c r="N398" t="s">
        <v>1224</v>
      </c>
      <c r="O398" s="13">
        <v>40000640</v>
      </c>
    </row>
    <row r="399" spans="1:15" hidden="1" x14ac:dyDescent="0.25">
      <c r="A399" s="24" t="s">
        <v>402</v>
      </c>
      <c r="B399" s="25">
        <v>2017658.7</v>
      </c>
      <c r="C399" s="25">
        <v>2076565</v>
      </c>
      <c r="D399" s="25">
        <v>0</v>
      </c>
      <c r="E399" s="25">
        <v>0</v>
      </c>
      <c r="F399" s="25">
        <f t="shared" si="18"/>
        <v>2076565</v>
      </c>
      <c r="G399" s="25">
        <v>0</v>
      </c>
      <c r="H399" s="26"/>
      <c r="I399" s="26"/>
      <c r="J399" s="25">
        <f t="shared" si="20"/>
        <v>2076565</v>
      </c>
      <c r="K399" s="25">
        <v>2055798.5098857167</v>
      </c>
      <c r="M399" s="6">
        <f t="shared" si="19"/>
        <v>0</v>
      </c>
      <c r="N399" t="s">
        <v>1225</v>
      </c>
      <c r="O399" s="13">
        <v>91100100</v>
      </c>
    </row>
    <row r="400" spans="1:15" x14ac:dyDescent="0.25">
      <c r="A400" s="24" t="s">
        <v>403</v>
      </c>
      <c r="B400" s="25">
        <v>17799372.140000001</v>
      </c>
      <c r="C400" s="25">
        <v>18171922</v>
      </c>
      <c r="D400" s="25">
        <v>0</v>
      </c>
      <c r="E400" s="25">
        <v>0</v>
      </c>
      <c r="F400" s="25">
        <f t="shared" si="18"/>
        <v>18171922</v>
      </c>
      <c r="G400" s="25">
        <v>-400000</v>
      </c>
      <c r="H400" s="26">
        <f>VLOOKUP(O400,[1]Sheet1!$E$1:$G$65536,2,FALSE)</f>
        <v>-400000</v>
      </c>
      <c r="I400" s="26">
        <f>VLOOKUP(O400,[1]Sheet1!$E$1:$G$65536,3,FALSE)</f>
        <v>0</v>
      </c>
      <c r="J400" s="25">
        <f t="shared" si="20"/>
        <v>17771922</v>
      </c>
      <c r="K400" s="25">
        <v>17168589.893713802</v>
      </c>
      <c r="M400" s="6">
        <f t="shared" si="19"/>
        <v>0</v>
      </c>
      <c r="N400" t="s">
        <v>1226</v>
      </c>
      <c r="O400" s="13">
        <v>91101455</v>
      </c>
    </row>
    <row r="401" spans="1:15" hidden="1" x14ac:dyDescent="0.25">
      <c r="A401" s="24" t="s">
        <v>404</v>
      </c>
      <c r="B401" s="25">
        <v>70834815.650000006</v>
      </c>
      <c r="C401" s="25">
        <v>70548399</v>
      </c>
      <c r="D401" s="25">
        <v>0</v>
      </c>
      <c r="E401" s="25">
        <v>0</v>
      </c>
      <c r="F401" s="25">
        <f t="shared" si="18"/>
        <v>70548399</v>
      </c>
      <c r="G401" s="25">
        <v>0</v>
      </c>
      <c r="H401" s="26"/>
      <c r="I401" s="26"/>
      <c r="J401" s="25">
        <f t="shared" si="20"/>
        <v>70548399</v>
      </c>
      <c r="K401" s="25">
        <v>71432372</v>
      </c>
      <c r="M401" s="6">
        <f t="shared" si="19"/>
        <v>0</v>
      </c>
      <c r="N401" t="s">
        <v>1227</v>
      </c>
      <c r="O401" s="13">
        <v>91101500</v>
      </c>
    </row>
    <row r="402" spans="1:15" hidden="1" x14ac:dyDescent="0.25">
      <c r="A402" s="24" t="s">
        <v>405</v>
      </c>
      <c r="B402" s="25">
        <v>5584890</v>
      </c>
      <c r="C402" s="25">
        <v>5668475</v>
      </c>
      <c r="D402" s="25">
        <v>0</v>
      </c>
      <c r="E402" s="25">
        <v>0</v>
      </c>
      <c r="F402" s="25">
        <f t="shared" si="18"/>
        <v>5668475</v>
      </c>
      <c r="G402" s="25">
        <v>0</v>
      </c>
      <c r="H402" s="26"/>
      <c r="I402" s="26"/>
      <c r="J402" s="25">
        <f t="shared" si="20"/>
        <v>5668475</v>
      </c>
      <c r="K402" s="25">
        <v>5668475</v>
      </c>
      <c r="M402" s="6">
        <f t="shared" si="19"/>
        <v>0</v>
      </c>
      <c r="N402" t="s">
        <v>1228</v>
      </c>
      <c r="O402" s="13">
        <v>91101604</v>
      </c>
    </row>
    <row r="403" spans="1:15" x14ac:dyDescent="0.25">
      <c r="A403" s="24" t="s">
        <v>406</v>
      </c>
      <c r="B403" s="25">
        <v>105094195.5</v>
      </c>
      <c r="C403" s="25">
        <v>102570589</v>
      </c>
      <c r="D403" s="25">
        <v>0</v>
      </c>
      <c r="E403" s="25">
        <v>3786724</v>
      </c>
      <c r="F403" s="25">
        <f t="shared" si="18"/>
        <v>106357313</v>
      </c>
      <c r="G403" s="25">
        <v>-10000</v>
      </c>
      <c r="H403" s="26">
        <f>VLOOKUP(O403,[1]Sheet1!$E$1:$G$65536,2,FALSE)</f>
        <v>-10000</v>
      </c>
      <c r="I403" s="26">
        <f>VLOOKUP(O403,[1]Sheet1!$E$1:$G$65536,3,FALSE)</f>
        <v>0</v>
      </c>
      <c r="J403" s="25">
        <f t="shared" si="20"/>
        <v>106347313</v>
      </c>
      <c r="K403" s="25">
        <v>108632351.48233783</v>
      </c>
      <c r="M403" s="6">
        <f t="shared" si="19"/>
        <v>0</v>
      </c>
      <c r="N403" t="s">
        <v>1229</v>
      </c>
      <c r="O403" s="13">
        <v>91101630</v>
      </c>
    </row>
    <row r="404" spans="1:15" hidden="1" x14ac:dyDescent="0.25">
      <c r="A404" s="24" t="s">
        <v>407</v>
      </c>
      <c r="B404" s="25">
        <v>35938833.799999997</v>
      </c>
      <c r="C404" s="25">
        <v>33795743</v>
      </c>
      <c r="D404" s="25">
        <v>0</v>
      </c>
      <c r="E404" s="25">
        <v>0</v>
      </c>
      <c r="F404" s="25">
        <f t="shared" si="18"/>
        <v>33795743</v>
      </c>
      <c r="G404" s="25">
        <v>0</v>
      </c>
      <c r="H404" s="26"/>
      <c r="I404" s="26"/>
      <c r="J404" s="25">
        <f t="shared" si="20"/>
        <v>33795743</v>
      </c>
      <c r="K404" s="25">
        <v>33795743.4648</v>
      </c>
      <c r="M404" s="6">
        <f t="shared" si="19"/>
        <v>0</v>
      </c>
      <c r="N404" t="s">
        <v>1230</v>
      </c>
      <c r="O404" s="13">
        <v>91101633</v>
      </c>
    </row>
    <row r="405" spans="1:15" hidden="1" x14ac:dyDescent="0.25">
      <c r="A405" s="24" t="s">
        <v>408</v>
      </c>
      <c r="B405" s="25">
        <v>23232042.149999999</v>
      </c>
      <c r="C405" s="25">
        <v>28048120</v>
      </c>
      <c r="D405" s="25">
        <v>0</v>
      </c>
      <c r="E405" s="25">
        <v>0</v>
      </c>
      <c r="F405" s="25">
        <f t="shared" si="18"/>
        <v>28048120</v>
      </c>
      <c r="G405" s="25">
        <v>0</v>
      </c>
      <c r="H405" s="26"/>
      <c r="I405" s="26"/>
      <c r="J405" s="25">
        <f t="shared" si="20"/>
        <v>28048120</v>
      </c>
      <c r="K405" s="25">
        <v>28048120.419488762</v>
      </c>
      <c r="M405" s="6">
        <f t="shared" si="19"/>
        <v>0</v>
      </c>
      <c r="N405" t="s">
        <v>1231</v>
      </c>
      <c r="O405" s="13">
        <v>91101636</v>
      </c>
    </row>
    <row r="406" spans="1:15" hidden="1" x14ac:dyDescent="0.25">
      <c r="A406" s="24" t="s">
        <v>409</v>
      </c>
      <c r="B406" s="25">
        <v>1952406.7</v>
      </c>
      <c r="C406" s="25">
        <v>2059798</v>
      </c>
      <c r="D406" s="25">
        <v>0</v>
      </c>
      <c r="E406" s="25">
        <v>0</v>
      </c>
      <c r="F406" s="25">
        <f t="shared" si="18"/>
        <v>2059798</v>
      </c>
      <c r="G406" s="25">
        <v>0</v>
      </c>
      <c r="H406" s="26"/>
      <c r="I406" s="26"/>
      <c r="J406" s="25">
        <f t="shared" si="20"/>
        <v>2059798</v>
      </c>
      <c r="K406" s="25">
        <v>2027380</v>
      </c>
      <c r="M406" s="6">
        <f t="shared" si="19"/>
        <v>0</v>
      </c>
      <c r="N406" t="s">
        <v>1232</v>
      </c>
      <c r="O406" s="13">
        <v>91101660</v>
      </c>
    </row>
    <row r="407" spans="1:15" hidden="1" x14ac:dyDescent="0.25">
      <c r="A407" s="24" t="s">
        <v>410</v>
      </c>
      <c r="B407" s="25">
        <v>186000</v>
      </c>
      <c r="C407" s="25">
        <v>186000</v>
      </c>
      <c r="D407" s="25">
        <v>0</v>
      </c>
      <c r="E407" s="25">
        <v>0</v>
      </c>
      <c r="F407" s="25">
        <f t="shared" si="18"/>
        <v>186000</v>
      </c>
      <c r="G407" s="25">
        <v>0</v>
      </c>
      <c r="H407" s="26"/>
      <c r="I407" s="26"/>
      <c r="J407" s="25">
        <f t="shared" si="20"/>
        <v>186000</v>
      </c>
      <c r="K407" s="25">
        <v>186000</v>
      </c>
      <c r="M407" s="6">
        <f t="shared" si="19"/>
        <v>0</v>
      </c>
      <c r="N407" t="s">
        <v>1233</v>
      </c>
      <c r="O407" s="13">
        <v>91101700</v>
      </c>
    </row>
    <row r="408" spans="1:15" hidden="1" x14ac:dyDescent="0.25">
      <c r="A408" s="24" t="s">
        <v>411</v>
      </c>
      <c r="B408" s="25">
        <v>7046153.4100000001</v>
      </c>
      <c r="C408" s="25">
        <v>7256375</v>
      </c>
      <c r="D408" s="25">
        <v>0</v>
      </c>
      <c r="E408" s="25">
        <v>0</v>
      </c>
      <c r="F408" s="25">
        <f t="shared" si="18"/>
        <v>7256375</v>
      </c>
      <c r="G408" s="25">
        <v>0</v>
      </c>
      <c r="H408" s="26"/>
      <c r="I408" s="26"/>
      <c r="J408" s="25">
        <f t="shared" si="20"/>
        <v>7256375</v>
      </c>
      <c r="K408" s="25">
        <v>7256375.1573382234</v>
      </c>
      <c r="M408" s="6">
        <f t="shared" si="19"/>
        <v>0</v>
      </c>
      <c r="N408" t="s">
        <v>1234</v>
      </c>
      <c r="O408" s="13">
        <v>91101900</v>
      </c>
    </row>
    <row r="409" spans="1:15" x14ac:dyDescent="0.25">
      <c r="A409" s="24" t="s">
        <v>412</v>
      </c>
      <c r="B409" s="25">
        <v>13412682.33</v>
      </c>
      <c r="C409" s="25">
        <v>14837000</v>
      </c>
      <c r="D409" s="25">
        <v>25000</v>
      </c>
      <c r="E409" s="25">
        <v>0</v>
      </c>
      <c r="F409" s="25">
        <f t="shared" si="18"/>
        <v>14862000</v>
      </c>
      <c r="G409" s="25">
        <v>-702000</v>
      </c>
      <c r="H409" s="26">
        <f>VLOOKUP(O409,[1]Sheet1!$E$1:$G$65536,2,FALSE)</f>
        <v>-702000</v>
      </c>
      <c r="I409" s="26">
        <f>VLOOKUP(O409,[1]Sheet1!$E$1:$G$65536,3,FALSE)</f>
        <v>0</v>
      </c>
      <c r="J409" s="25">
        <f t="shared" si="20"/>
        <v>14160000</v>
      </c>
      <c r="K409" s="25">
        <v>14160000</v>
      </c>
      <c r="M409" s="6">
        <f t="shared" si="19"/>
        <v>0</v>
      </c>
      <c r="N409" t="s">
        <v>1235</v>
      </c>
      <c r="O409" s="13">
        <v>91109002</v>
      </c>
    </row>
    <row r="410" spans="1:15" hidden="1" x14ac:dyDescent="0.25">
      <c r="A410" s="24" t="s">
        <v>413</v>
      </c>
      <c r="B410" s="25">
        <v>500000</v>
      </c>
      <c r="C410" s="25">
        <v>500000</v>
      </c>
      <c r="D410" s="25">
        <v>0</v>
      </c>
      <c r="E410" s="25">
        <v>0</v>
      </c>
      <c r="F410" s="25">
        <f t="shared" si="18"/>
        <v>500000</v>
      </c>
      <c r="G410" s="25">
        <v>0</v>
      </c>
      <c r="H410" s="26"/>
      <c r="I410" s="26"/>
      <c r="J410" s="25">
        <f t="shared" si="20"/>
        <v>500000</v>
      </c>
      <c r="K410" s="25">
        <v>495000</v>
      </c>
      <c r="M410" s="6">
        <f t="shared" si="19"/>
        <v>0</v>
      </c>
      <c r="N410" t="s">
        <v>1236</v>
      </c>
      <c r="O410" s="13">
        <v>9500050</v>
      </c>
    </row>
    <row r="411" spans="1:15" hidden="1" x14ac:dyDescent="0.25">
      <c r="A411" s="24" t="s">
        <v>414</v>
      </c>
      <c r="B411" s="25">
        <v>5000000</v>
      </c>
      <c r="C411" s="25">
        <v>1000000</v>
      </c>
      <c r="D411" s="25">
        <v>4000000</v>
      </c>
      <c r="E411" s="25">
        <v>0</v>
      </c>
      <c r="F411" s="25">
        <f t="shared" si="18"/>
        <v>5000000</v>
      </c>
      <c r="G411" s="25">
        <v>0</v>
      </c>
      <c r="H411" s="26"/>
      <c r="I411" s="26"/>
      <c r="J411" s="25">
        <f t="shared" si="20"/>
        <v>5000000</v>
      </c>
      <c r="K411" s="25">
        <v>5000000</v>
      </c>
      <c r="M411" s="6">
        <f t="shared" si="19"/>
        <v>0</v>
      </c>
      <c r="N411" t="s">
        <v>1237</v>
      </c>
      <c r="O411" s="13">
        <v>15954510</v>
      </c>
    </row>
    <row r="412" spans="1:15" hidden="1" x14ac:dyDescent="0.25">
      <c r="A412" s="24" t="s">
        <v>415</v>
      </c>
      <c r="B412" s="25">
        <v>79360.62</v>
      </c>
      <c r="C412" s="25">
        <v>149414</v>
      </c>
      <c r="D412" s="25">
        <v>0</v>
      </c>
      <c r="E412" s="25">
        <v>0</v>
      </c>
      <c r="F412" s="25">
        <f t="shared" si="18"/>
        <v>149414</v>
      </c>
      <c r="G412" s="25">
        <v>0</v>
      </c>
      <c r="H412" s="26"/>
      <c r="I412" s="26"/>
      <c r="J412" s="25">
        <f t="shared" si="20"/>
        <v>149414</v>
      </c>
      <c r="K412" s="25">
        <v>149413.9834</v>
      </c>
      <c r="M412" s="6">
        <f t="shared" si="19"/>
        <v>0</v>
      </c>
      <c r="N412" t="s">
        <v>1238</v>
      </c>
      <c r="O412" s="13">
        <v>45100020</v>
      </c>
    </row>
    <row r="413" spans="1:15" hidden="1" x14ac:dyDescent="0.25">
      <c r="A413" s="24" t="s">
        <v>416</v>
      </c>
      <c r="B413" s="25">
        <v>288287.78999999998</v>
      </c>
      <c r="C413" s="25">
        <v>891286</v>
      </c>
      <c r="D413" s="25">
        <v>0</v>
      </c>
      <c r="E413" s="25">
        <v>0</v>
      </c>
      <c r="F413" s="25">
        <f t="shared" si="18"/>
        <v>891286</v>
      </c>
      <c r="G413" s="25">
        <v>0</v>
      </c>
      <c r="H413" s="26"/>
      <c r="I413" s="26"/>
      <c r="J413" s="25">
        <f t="shared" si="20"/>
        <v>891286</v>
      </c>
      <c r="K413" s="25">
        <v>891285.7426</v>
      </c>
      <c r="M413" s="6">
        <f t="shared" si="19"/>
        <v>0</v>
      </c>
      <c r="N413" t="s">
        <v>1239</v>
      </c>
      <c r="O413" s="13">
        <v>45100025</v>
      </c>
    </row>
    <row r="414" spans="1:15" hidden="1" x14ac:dyDescent="0.25">
      <c r="A414" s="24" t="s">
        <v>417</v>
      </c>
      <c r="B414" s="25">
        <v>191681.76</v>
      </c>
      <c r="C414" s="25">
        <v>73061</v>
      </c>
      <c r="D414" s="25">
        <v>0</v>
      </c>
      <c r="E414" s="25">
        <v>0</v>
      </c>
      <c r="F414" s="25">
        <f t="shared" si="18"/>
        <v>73061</v>
      </c>
      <c r="G414" s="25">
        <v>0</v>
      </c>
      <c r="H414" s="26"/>
      <c r="I414" s="26"/>
      <c r="J414" s="25">
        <f t="shared" si="20"/>
        <v>73061</v>
      </c>
      <c r="K414" s="25">
        <v>73060.809000000008</v>
      </c>
      <c r="M414" s="6">
        <f t="shared" si="19"/>
        <v>0</v>
      </c>
      <c r="N414" t="s">
        <v>1240</v>
      </c>
      <c r="O414" s="13">
        <v>45100040</v>
      </c>
    </row>
    <row r="415" spans="1:15" hidden="1" x14ac:dyDescent="0.25">
      <c r="A415" s="24" t="s">
        <v>418</v>
      </c>
      <c r="B415" s="25">
        <v>17260512.130000003</v>
      </c>
      <c r="C415" s="25">
        <v>17852074</v>
      </c>
      <c r="D415" s="25">
        <v>0</v>
      </c>
      <c r="E415" s="25">
        <v>0</v>
      </c>
      <c r="F415" s="25">
        <f t="shared" si="18"/>
        <v>17852074</v>
      </c>
      <c r="G415" s="25">
        <v>0</v>
      </c>
      <c r="H415" s="26"/>
      <c r="I415" s="26"/>
      <c r="J415" s="25">
        <f t="shared" si="20"/>
        <v>17852074</v>
      </c>
      <c r="K415" s="25">
        <v>17852074.170605265</v>
      </c>
      <c r="M415" s="6">
        <f t="shared" si="19"/>
        <v>0</v>
      </c>
      <c r="N415" t="s">
        <v>1241</v>
      </c>
      <c r="O415" s="13">
        <v>45100100</v>
      </c>
    </row>
    <row r="416" spans="1:15" hidden="1" x14ac:dyDescent="0.25">
      <c r="A416" s="24" t="s">
        <v>419</v>
      </c>
      <c r="B416" s="25">
        <v>42148782.579999998</v>
      </c>
      <c r="C416" s="25">
        <v>47865393</v>
      </c>
      <c r="D416" s="25">
        <v>0</v>
      </c>
      <c r="E416" s="25">
        <v>0</v>
      </c>
      <c r="F416" s="25">
        <f t="shared" si="18"/>
        <v>47865393</v>
      </c>
      <c r="G416" s="25">
        <v>0</v>
      </c>
      <c r="H416" s="26"/>
      <c r="I416" s="26"/>
      <c r="J416" s="25">
        <f t="shared" si="20"/>
        <v>47865393</v>
      </c>
      <c r="K416" s="25">
        <v>47865393</v>
      </c>
      <c r="M416" s="6">
        <f t="shared" si="19"/>
        <v>0</v>
      </c>
      <c r="N416" t="s">
        <v>1242</v>
      </c>
      <c r="O416" s="13">
        <v>45100108</v>
      </c>
    </row>
    <row r="417" spans="1:15" x14ac:dyDescent="0.25">
      <c r="A417" s="24" t="s">
        <v>420</v>
      </c>
      <c r="B417" s="25">
        <v>1254989.53</v>
      </c>
      <c r="C417" s="25">
        <v>1598773</v>
      </c>
      <c r="D417" s="25">
        <v>0</v>
      </c>
      <c r="E417" s="25">
        <v>0</v>
      </c>
      <c r="F417" s="25">
        <f t="shared" si="18"/>
        <v>1598773</v>
      </c>
      <c r="G417" s="25">
        <v>-375000</v>
      </c>
      <c r="H417" s="26">
        <f>VLOOKUP(O417,[1]Sheet1!$E$1:$G$65536,2,FALSE)+100000</f>
        <v>-275000</v>
      </c>
      <c r="I417" s="26">
        <f>VLOOKUP(O417,[1]Sheet1!$E$1:$G$65536,3,FALSE)</f>
        <v>0</v>
      </c>
      <c r="J417" s="25">
        <f t="shared" si="20"/>
        <v>1323773</v>
      </c>
      <c r="K417" s="25">
        <v>1041108</v>
      </c>
      <c r="M417" s="6">
        <f t="shared" si="19"/>
        <v>100000</v>
      </c>
      <c r="N417" t="s">
        <v>1243</v>
      </c>
      <c r="O417" s="13">
        <v>45100110</v>
      </c>
    </row>
    <row r="418" spans="1:15" x14ac:dyDescent="0.25">
      <c r="A418" s="24" t="s">
        <v>421</v>
      </c>
      <c r="B418" s="25">
        <v>155429.76000000001</v>
      </c>
      <c r="C418" s="25">
        <v>200000</v>
      </c>
      <c r="D418" s="25">
        <v>0</v>
      </c>
      <c r="E418" s="25">
        <v>0</v>
      </c>
      <c r="F418" s="25">
        <f t="shared" si="18"/>
        <v>200000</v>
      </c>
      <c r="G418" s="25">
        <v>-200000</v>
      </c>
      <c r="H418" s="26">
        <f>VLOOKUP(O418,[1]Sheet1!$E$1:$G$65536,2,FALSE)</f>
        <v>-200000</v>
      </c>
      <c r="I418" s="26">
        <f>VLOOKUP(O418,[1]Sheet1!$E$1:$G$65536,3,FALSE)</f>
        <v>0</v>
      </c>
      <c r="J418" s="25">
        <f t="shared" si="20"/>
        <v>0</v>
      </c>
      <c r="K418" s="25">
        <v>0</v>
      </c>
      <c r="M418" s="6">
        <f t="shared" si="19"/>
        <v>0</v>
      </c>
      <c r="N418" t="s">
        <v>1244</v>
      </c>
      <c r="O418" s="13">
        <v>45100112</v>
      </c>
    </row>
    <row r="419" spans="1:15" x14ac:dyDescent="0.25">
      <c r="A419" s="24" t="s">
        <v>422</v>
      </c>
      <c r="B419" s="25">
        <v>3572086.92</v>
      </c>
      <c r="C419" s="25">
        <v>3938554</v>
      </c>
      <c r="D419" s="25">
        <v>0</v>
      </c>
      <c r="E419" s="25">
        <v>0</v>
      </c>
      <c r="F419" s="25">
        <f t="shared" si="18"/>
        <v>3938554</v>
      </c>
      <c r="G419" s="25">
        <v>-100000</v>
      </c>
      <c r="H419" s="26">
        <f>VLOOKUP(O419,[1]Sheet1!$E$1:$G$65536,2,FALSE)</f>
        <v>-100000</v>
      </c>
      <c r="I419" s="26">
        <f>VLOOKUP(O419,[1]Sheet1!$E$1:$G$65536,3,FALSE)</f>
        <v>0</v>
      </c>
      <c r="J419" s="25">
        <f t="shared" si="20"/>
        <v>3838554</v>
      </c>
      <c r="K419" s="25">
        <v>3871631.0048752148</v>
      </c>
      <c r="M419" s="6">
        <f t="shared" si="19"/>
        <v>0</v>
      </c>
      <c r="N419" t="s">
        <v>1245</v>
      </c>
      <c r="O419" s="13">
        <v>45100600</v>
      </c>
    </row>
    <row r="420" spans="1:15" hidden="1" x14ac:dyDescent="0.25">
      <c r="A420" s="24" t="s">
        <v>423</v>
      </c>
      <c r="B420" s="25">
        <v>1643139.74</v>
      </c>
      <c r="C420" s="25">
        <v>1663993</v>
      </c>
      <c r="D420" s="25">
        <v>0</v>
      </c>
      <c r="E420" s="25">
        <v>0</v>
      </c>
      <c r="F420" s="25">
        <f t="shared" si="18"/>
        <v>1663993</v>
      </c>
      <c r="G420" s="25">
        <v>0</v>
      </c>
      <c r="H420" s="26"/>
      <c r="I420" s="26"/>
      <c r="J420" s="25">
        <f t="shared" si="20"/>
        <v>1663993</v>
      </c>
      <c r="K420" s="25">
        <v>1696984.0920033851</v>
      </c>
      <c r="M420" s="6">
        <f t="shared" si="19"/>
        <v>0</v>
      </c>
      <c r="N420" t="s">
        <v>1246</v>
      </c>
      <c r="O420" s="13">
        <v>45100615</v>
      </c>
    </row>
    <row r="421" spans="1:15" hidden="1" x14ac:dyDescent="0.25">
      <c r="A421" s="24" t="s">
        <v>424</v>
      </c>
      <c r="B421" s="25">
        <v>914167.89999999991</v>
      </c>
      <c r="C421" s="25">
        <v>1029680</v>
      </c>
      <c r="D421" s="25">
        <v>0</v>
      </c>
      <c r="E421" s="25">
        <v>0</v>
      </c>
      <c r="F421" s="25">
        <f t="shared" si="18"/>
        <v>1029680</v>
      </c>
      <c r="G421" s="25">
        <v>0</v>
      </c>
      <c r="H421" s="26"/>
      <c r="I421" s="26"/>
      <c r="J421" s="25">
        <f t="shared" si="20"/>
        <v>1029680</v>
      </c>
      <c r="K421" s="25">
        <v>1029679.7134540438</v>
      </c>
      <c r="M421" s="6">
        <f t="shared" si="19"/>
        <v>0</v>
      </c>
      <c r="N421" t="s">
        <v>1247</v>
      </c>
      <c r="O421" s="13">
        <v>45100616</v>
      </c>
    </row>
    <row r="422" spans="1:15" x14ac:dyDescent="0.25">
      <c r="A422" s="24" t="s">
        <v>425</v>
      </c>
      <c r="B422" s="25">
        <v>9235720.2599999998</v>
      </c>
      <c r="C422" s="25">
        <v>10634252</v>
      </c>
      <c r="D422" s="25">
        <v>0</v>
      </c>
      <c r="E422" s="25">
        <v>0</v>
      </c>
      <c r="F422" s="25">
        <f t="shared" si="18"/>
        <v>10634252</v>
      </c>
      <c r="G422" s="25">
        <v>-50000</v>
      </c>
      <c r="H422" s="26">
        <f>VLOOKUP(O422,[1]Sheet1!$E$1:$G$65536,2,FALSE)</f>
        <v>-50000</v>
      </c>
      <c r="I422" s="26">
        <f>VLOOKUP(O422,[1]Sheet1!$E$1:$G$65536,3,FALSE)</f>
        <v>0</v>
      </c>
      <c r="J422" s="25">
        <f t="shared" si="20"/>
        <v>10584252</v>
      </c>
      <c r="K422" s="25">
        <v>10663581.237787757</v>
      </c>
      <c r="M422" s="6">
        <f t="shared" si="19"/>
        <v>0</v>
      </c>
      <c r="N422" t="s">
        <v>1248</v>
      </c>
      <c r="O422" s="13">
        <v>45100710</v>
      </c>
    </row>
    <row r="423" spans="1:15" hidden="1" x14ac:dyDescent="0.25">
      <c r="A423" s="24" t="s">
        <v>426</v>
      </c>
      <c r="B423" s="25">
        <v>2055152.9699999997</v>
      </c>
      <c r="C423" s="25">
        <v>2128302</v>
      </c>
      <c r="D423" s="25">
        <v>0</v>
      </c>
      <c r="E423" s="25">
        <v>0</v>
      </c>
      <c r="F423" s="25">
        <f t="shared" si="18"/>
        <v>2128302</v>
      </c>
      <c r="G423" s="25">
        <v>0</v>
      </c>
      <c r="H423" s="26"/>
      <c r="I423" s="26"/>
      <c r="J423" s="25">
        <f t="shared" si="20"/>
        <v>2128302</v>
      </c>
      <c r="K423" s="25">
        <v>2158655.2363053248</v>
      </c>
      <c r="M423" s="6">
        <f t="shared" si="19"/>
        <v>0</v>
      </c>
      <c r="N423" t="s">
        <v>1249</v>
      </c>
      <c r="O423" s="13">
        <v>45100712</v>
      </c>
    </row>
    <row r="424" spans="1:15" x14ac:dyDescent="0.25">
      <c r="A424" s="24" t="s">
        <v>427</v>
      </c>
      <c r="B424" s="25">
        <v>0</v>
      </c>
      <c r="C424" s="25">
        <v>150000</v>
      </c>
      <c r="D424" s="25">
        <v>0</v>
      </c>
      <c r="E424" s="25">
        <v>0</v>
      </c>
      <c r="F424" s="25">
        <f t="shared" si="18"/>
        <v>150000</v>
      </c>
      <c r="G424" s="25">
        <v>-150000</v>
      </c>
      <c r="H424" s="26">
        <f>VLOOKUP(O424,[1]Sheet1!$E$1:$G$65536,2,FALSE)</f>
        <v>-150000</v>
      </c>
      <c r="I424" s="26">
        <f>VLOOKUP(O424,[1]Sheet1!$E$1:$G$65536,3,FALSE)</f>
        <v>0</v>
      </c>
      <c r="J424" s="25">
        <f t="shared" si="20"/>
        <v>0</v>
      </c>
      <c r="K424" s="25">
        <v>0</v>
      </c>
      <c r="M424" s="6">
        <f t="shared" si="19"/>
        <v>0</v>
      </c>
      <c r="N424" t="s">
        <v>1250</v>
      </c>
      <c r="O424" s="13">
        <v>45100716</v>
      </c>
    </row>
    <row r="425" spans="1:15" x14ac:dyDescent="0.25">
      <c r="A425" s="24" t="s">
        <v>428</v>
      </c>
      <c r="B425" s="25">
        <v>823625.21</v>
      </c>
      <c r="C425" s="25">
        <v>918628</v>
      </c>
      <c r="D425" s="25">
        <v>0</v>
      </c>
      <c r="E425" s="25">
        <v>0</v>
      </c>
      <c r="F425" s="25">
        <f t="shared" si="18"/>
        <v>918628</v>
      </c>
      <c r="G425" s="25">
        <v>-63699</v>
      </c>
      <c r="H425" s="26">
        <f>VLOOKUP(O425,[1]Sheet1!$E$1:$G$65536,2,FALSE)</f>
        <v>-63699</v>
      </c>
      <c r="I425" s="26">
        <f>VLOOKUP(O425,[1]Sheet1!$E$1:$G$65536,3,FALSE)</f>
        <v>0</v>
      </c>
      <c r="J425" s="25">
        <f t="shared" si="20"/>
        <v>854929</v>
      </c>
      <c r="K425" s="25">
        <v>846380.48279999988</v>
      </c>
      <c r="M425" s="6">
        <f t="shared" si="19"/>
        <v>0</v>
      </c>
      <c r="N425" t="s">
        <v>1251</v>
      </c>
      <c r="O425" s="13">
        <v>45100721</v>
      </c>
    </row>
    <row r="426" spans="1:15" hidden="1" x14ac:dyDescent="0.25">
      <c r="A426" s="24" t="s">
        <v>429</v>
      </c>
      <c r="B426" s="25">
        <v>1219602.8400000001</v>
      </c>
      <c r="C426" s="25">
        <v>1207002</v>
      </c>
      <c r="D426" s="25">
        <v>0</v>
      </c>
      <c r="E426" s="25">
        <v>0</v>
      </c>
      <c r="F426" s="25">
        <f t="shared" si="18"/>
        <v>1207002</v>
      </c>
      <c r="G426" s="25">
        <v>0</v>
      </c>
      <c r="H426" s="26"/>
      <c r="I426" s="26"/>
      <c r="J426" s="25">
        <f t="shared" si="20"/>
        <v>1207002</v>
      </c>
      <c r="K426" s="25">
        <v>1194930.7391045755</v>
      </c>
      <c r="M426" s="6">
        <f t="shared" si="19"/>
        <v>0</v>
      </c>
      <c r="N426" t="s">
        <v>1252</v>
      </c>
      <c r="O426" s="13">
        <v>45100722</v>
      </c>
    </row>
    <row r="427" spans="1:15" hidden="1" x14ac:dyDescent="0.25">
      <c r="A427" s="24" t="s">
        <v>430</v>
      </c>
      <c r="B427" s="25">
        <v>148331.76</v>
      </c>
      <c r="C427" s="25">
        <v>165703</v>
      </c>
      <c r="D427" s="25">
        <v>0</v>
      </c>
      <c r="E427" s="25">
        <v>0</v>
      </c>
      <c r="F427" s="25">
        <f t="shared" si="18"/>
        <v>165703</v>
      </c>
      <c r="G427" s="25">
        <v>0</v>
      </c>
      <c r="H427" s="26"/>
      <c r="I427" s="26"/>
      <c r="J427" s="25">
        <f t="shared" si="20"/>
        <v>165703</v>
      </c>
      <c r="K427" s="25">
        <v>164045.60512396588</v>
      </c>
      <c r="M427" s="6">
        <f t="shared" si="19"/>
        <v>0</v>
      </c>
      <c r="N427" t="s">
        <v>1253</v>
      </c>
      <c r="O427" s="13">
        <v>45100723</v>
      </c>
    </row>
    <row r="428" spans="1:15" hidden="1" x14ac:dyDescent="0.25">
      <c r="A428" s="24" t="s">
        <v>431</v>
      </c>
      <c r="B428" s="25">
        <v>300503</v>
      </c>
      <c r="C428" s="25">
        <v>300503</v>
      </c>
      <c r="D428" s="25">
        <v>0</v>
      </c>
      <c r="E428" s="25">
        <v>0</v>
      </c>
      <c r="F428" s="25">
        <f t="shared" si="18"/>
        <v>300503</v>
      </c>
      <c r="G428" s="25">
        <v>0</v>
      </c>
      <c r="H428" s="26"/>
      <c r="I428" s="26"/>
      <c r="J428" s="25">
        <f t="shared" si="20"/>
        <v>300503</v>
      </c>
      <c r="K428" s="25">
        <v>300502.89360000001</v>
      </c>
      <c r="M428" s="6">
        <f t="shared" si="19"/>
        <v>0</v>
      </c>
      <c r="N428" t="s">
        <v>1254</v>
      </c>
      <c r="O428" s="13">
        <v>45100724</v>
      </c>
    </row>
    <row r="429" spans="1:15" hidden="1" x14ac:dyDescent="0.25">
      <c r="A429" s="24" t="s">
        <v>432</v>
      </c>
      <c r="B429" s="25">
        <v>334679.57</v>
      </c>
      <c r="C429" s="25">
        <v>358869</v>
      </c>
      <c r="D429" s="25">
        <v>0</v>
      </c>
      <c r="E429" s="25">
        <v>0</v>
      </c>
      <c r="F429" s="25">
        <f t="shared" si="18"/>
        <v>358869</v>
      </c>
      <c r="G429" s="25">
        <v>0</v>
      </c>
      <c r="H429" s="26"/>
      <c r="I429" s="26"/>
      <c r="J429" s="25">
        <f t="shared" si="20"/>
        <v>358869</v>
      </c>
      <c r="K429" s="25">
        <v>355279.51320000004</v>
      </c>
      <c r="M429" s="6">
        <f t="shared" si="19"/>
        <v>0</v>
      </c>
      <c r="N429" t="s">
        <v>1255</v>
      </c>
      <c r="O429" s="13">
        <v>45100725</v>
      </c>
    </row>
    <row r="430" spans="1:15" hidden="1" x14ac:dyDescent="0.25">
      <c r="A430" s="24" t="s">
        <v>433</v>
      </c>
      <c r="B430" s="25">
        <v>831959</v>
      </c>
      <c r="C430" s="25">
        <v>831959</v>
      </c>
      <c r="D430" s="25">
        <v>0</v>
      </c>
      <c r="E430" s="25">
        <v>0</v>
      </c>
      <c r="F430" s="25">
        <f t="shared" si="18"/>
        <v>831959</v>
      </c>
      <c r="G430" s="25">
        <v>0</v>
      </c>
      <c r="H430" s="26"/>
      <c r="I430" s="26"/>
      <c r="J430" s="25">
        <f t="shared" si="20"/>
        <v>831959</v>
      </c>
      <c r="K430" s="25">
        <v>831959</v>
      </c>
      <c r="M430" s="6">
        <f t="shared" si="19"/>
        <v>0</v>
      </c>
      <c r="N430" t="s">
        <v>1256</v>
      </c>
      <c r="O430" s="13">
        <v>45100790</v>
      </c>
    </row>
    <row r="431" spans="1:15" hidden="1" x14ac:dyDescent="0.25">
      <c r="A431" s="24" t="s">
        <v>434</v>
      </c>
      <c r="B431" s="25">
        <v>4161237.46</v>
      </c>
      <c r="C431" s="25">
        <v>4630449</v>
      </c>
      <c r="D431" s="25">
        <v>0</v>
      </c>
      <c r="E431" s="25">
        <v>0</v>
      </c>
      <c r="F431" s="25">
        <f t="shared" si="18"/>
        <v>4630449</v>
      </c>
      <c r="G431" s="25">
        <v>0</v>
      </c>
      <c r="H431" s="26"/>
      <c r="I431" s="26"/>
      <c r="J431" s="25">
        <f t="shared" si="20"/>
        <v>4630449</v>
      </c>
      <c r="K431" s="25">
        <v>4585945.5960989781</v>
      </c>
      <c r="M431" s="6">
        <f t="shared" si="19"/>
        <v>0</v>
      </c>
      <c r="N431" t="s">
        <v>1257</v>
      </c>
      <c r="O431" s="13">
        <v>45100810</v>
      </c>
    </row>
    <row r="432" spans="1:15" hidden="1" x14ac:dyDescent="0.25">
      <c r="A432" s="24" t="s">
        <v>435</v>
      </c>
      <c r="B432" s="25">
        <v>234582.53999999998</v>
      </c>
      <c r="C432" s="25">
        <v>262874</v>
      </c>
      <c r="D432" s="25">
        <v>0</v>
      </c>
      <c r="E432" s="25">
        <v>0</v>
      </c>
      <c r="F432" s="25">
        <f t="shared" si="18"/>
        <v>262874</v>
      </c>
      <c r="G432" s="25">
        <v>0</v>
      </c>
      <c r="H432" s="26"/>
      <c r="I432" s="26"/>
      <c r="J432" s="25">
        <f t="shared" si="20"/>
        <v>262874</v>
      </c>
      <c r="K432" s="25">
        <v>260245.05240539997</v>
      </c>
      <c r="M432" s="6">
        <f t="shared" si="19"/>
        <v>0</v>
      </c>
      <c r="N432" t="s">
        <v>1258</v>
      </c>
      <c r="O432" s="13">
        <v>45103008</v>
      </c>
    </row>
    <row r="433" spans="1:15" x14ac:dyDescent="0.25">
      <c r="A433" s="24" t="s">
        <v>436</v>
      </c>
      <c r="B433" s="25">
        <v>150000</v>
      </c>
      <c r="C433" s="25">
        <v>150000</v>
      </c>
      <c r="D433" s="25">
        <v>0</v>
      </c>
      <c r="E433" s="25">
        <v>0</v>
      </c>
      <c r="F433" s="25">
        <f t="shared" si="18"/>
        <v>150000</v>
      </c>
      <c r="G433" s="25">
        <v>-150000</v>
      </c>
      <c r="H433" s="26">
        <f>VLOOKUP(O433,[1]Sheet1!$E$1:$G$65536,2,FALSE)</f>
        <v>-150000</v>
      </c>
      <c r="I433" s="26">
        <f>VLOOKUP(O433,[1]Sheet1!$E$1:$G$65536,3,FALSE)</f>
        <v>0</v>
      </c>
      <c r="J433" s="25">
        <f t="shared" si="20"/>
        <v>0</v>
      </c>
      <c r="K433" s="25">
        <v>0</v>
      </c>
      <c r="M433" s="6">
        <f t="shared" si="19"/>
        <v>0</v>
      </c>
      <c r="N433" t="s">
        <v>1259</v>
      </c>
      <c r="O433" s="13">
        <v>45103010</v>
      </c>
    </row>
    <row r="434" spans="1:15" x14ac:dyDescent="0.25">
      <c r="A434" s="24" t="s">
        <v>437</v>
      </c>
      <c r="B434" s="25">
        <v>31766670.739999998</v>
      </c>
      <c r="C434" s="25">
        <v>33134598</v>
      </c>
      <c r="D434" s="25">
        <v>0</v>
      </c>
      <c r="E434" s="25">
        <v>0</v>
      </c>
      <c r="F434" s="25">
        <f t="shared" si="18"/>
        <v>33134598</v>
      </c>
      <c r="G434" s="25">
        <v>-917485</v>
      </c>
      <c r="H434" s="26">
        <f>VLOOKUP(O434,[1]Sheet1!$E$1:$G$65536,2,FALSE)</f>
        <v>-917485</v>
      </c>
      <c r="I434" s="26">
        <f>VLOOKUP(O434,[1]Sheet1!$E$1:$G$65536,3,FALSE)</f>
        <v>0</v>
      </c>
      <c r="J434" s="25">
        <f t="shared" si="20"/>
        <v>32217113</v>
      </c>
      <c r="K434" s="25">
        <v>30899876.239860535</v>
      </c>
      <c r="M434" s="6">
        <f t="shared" si="19"/>
        <v>0</v>
      </c>
      <c r="N434" t="s">
        <v>1260</v>
      </c>
      <c r="O434" s="13">
        <v>45120103</v>
      </c>
    </row>
    <row r="435" spans="1:15" hidden="1" x14ac:dyDescent="0.25">
      <c r="A435" s="24" t="s">
        <v>438</v>
      </c>
      <c r="B435" s="25">
        <v>7500000</v>
      </c>
      <c r="C435" s="25">
        <v>7500000</v>
      </c>
      <c r="D435" s="25">
        <v>0</v>
      </c>
      <c r="E435" s="25">
        <v>0</v>
      </c>
      <c r="F435" s="25">
        <f t="shared" si="18"/>
        <v>7500000</v>
      </c>
      <c r="G435" s="25">
        <v>0</v>
      </c>
      <c r="H435" s="26"/>
      <c r="I435" s="26"/>
      <c r="J435" s="25">
        <f t="shared" si="20"/>
        <v>7500000</v>
      </c>
      <c r="K435" s="25">
        <v>7500000</v>
      </c>
      <c r="M435" s="6">
        <f t="shared" si="19"/>
        <v>0</v>
      </c>
      <c r="N435" t="s">
        <v>1261</v>
      </c>
      <c r="O435" s="13">
        <v>45120106</v>
      </c>
    </row>
    <row r="436" spans="1:15" x14ac:dyDescent="0.25">
      <c r="A436" s="24" t="s">
        <v>439</v>
      </c>
      <c r="B436" s="25">
        <v>108025878.86000001</v>
      </c>
      <c r="C436" s="25">
        <v>125692987</v>
      </c>
      <c r="D436" s="25">
        <v>0</v>
      </c>
      <c r="E436" s="25">
        <v>0</v>
      </c>
      <c r="F436" s="25">
        <f t="shared" si="18"/>
        <v>125692987</v>
      </c>
      <c r="G436" s="25">
        <v>-1929000</v>
      </c>
      <c r="H436" s="26">
        <f>VLOOKUP(O436,[1]Sheet1!$E$1:$G$65536,2,FALSE)</f>
        <v>-1929000</v>
      </c>
      <c r="I436" s="26">
        <f>VLOOKUP(O436,[1]Sheet1!$E$1:$G$65536,3,FALSE)</f>
        <v>0</v>
      </c>
      <c r="J436" s="25">
        <f t="shared" si="20"/>
        <v>123763987</v>
      </c>
      <c r="K436" s="25">
        <v>123962540.46495</v>
      </c>
      <c r="M436" s="6">
        <f t="shared" si="19"/>
        <v>0</v>
      </c>
      <c r="N436" t="s">
        <v>1262</v>
      </c>
      <c r="O436" s="13">
        <v>45120200</v>
      </c>
    </row>
    <row r="437" spans="1:15" hidden="1" x14ac:dyDescent="0.25">
      <c r="A437" s="24" t="s">
        <v>440</v>
      </c>
      <c r="B437" s="25">
        <v>4391758.7699999996</v>
      </c>
      <c r="C437" s="25">
        <v>4908180</v>
      </c>
      <c r="D437" s="25">
        <v>0</v>
      </c>
      <c r="E437" s="25">
        <v>0</v>
      </c>
      <c r="F437" s="25">
        <f t="shared" si="18"/>
        <v>4908180</v>
      </c>
      <c r="G437" s="25">
        <v>0</v>
      </c>
      <c r="H437" s="26"/>
      <c r="I437" s="26"/>
      <c r="J437" s="25">
        <f t="shared" si="20"/>
        <v>4908180</v>
      </c>
      <c r="K437" s="25">
        <v>4469905</v>
      </c>
      <c r="M437" s="6">
        <f t="shared" si="19"/>
        <v>0</v>
      </c>
      <c r="N437" t="s">
        <v>1263</v>
      </c>
      <c r="O437" s="13">
        <v>45120201</v>
      </c>
    </row>
    <row r="438" spans="1:15" hidden="1" x14ac:dyDescent="0.25">
      <c r="A438" s="24" t="s">
        <v>441</v>
      </c>
      <c r="B438" s="25">
        <v>1985406.24</v>
      </c>
      <c r="C438" s="25">
        <v>2000000</v>
      </c>
      <c r="D438" s="25">
        <v>0</v>
      </c>
      <c r="E438" s="25">
        <v>0</v>
      </c>
      <c r="F438" s="25">
        <f t="shared" si="18"/>
        <v>2000000</v>
      </c>
      <c r="G438" s="25">
        <v>0</v>
      </c>
      <c r="H438" s="26"/>
      <c r="I438" s="26"/>
      <c r="J438" s="25">
        <f t="shared" si="20"/>
        <v>2000000</v>
      </c>
      <c r="K438" s="25">
        <v>1980000</v>
      </c>
      <c r="M438" s="6">
        <f t="shared" si="19"/>
        <v>0</v>
      </c>
      <c r="N438" t="s">
        <v>1264</v>
      </c>
      <c r="O438" s="13">
        <v>45120202</v>
      </c>
    </row>
    <row r="439" spans="1:15" hidden="1" x14ac:dyDescent="0.25">
      <c r="A439" s="24" t="s">
        <v>442</v>
      </c>
      <c r="B439" s="25">
        <v>1435020.76</v>
      </c>
      <c r="C439" s="25">
        <v>1500000</v>
      </c>
      <c r="D439" s="25">
        <v>0</v>
      </c>
      <c r="E439" s="25">
        <v>0</v>
      </c>
      <c r="F439" s="25">
        <f t="shared" si="18"/>
        <v>1500000</v>
      </c>
      <c r="G439" s="25">
        <v>0</v>
      </c>
      <c r="H439" s="26"/>
      <c r="I439" s="26"/>
      <c r="J439" s="25">
        <f t="shared" si="20"/>
        <v>1500000</v>
      </c>
      <c r="K439" s="25">
        <v>1485000</v>
      </c>
      <c r="M439" s="6">
        <f t="shared" si="19"/>
        <v>0</v>
      </c>
      <c r="N439" t="s">
        <v>1265</v>
      </c>
      <c r="O439" s="13">
        <v>45120203</v>
      </c>
    </row>
    <row r="440" spans="1:15" hidden="1" x14ac:dyDescent="0.25">
      <c r="A440" s="24" t="s">
        <v>443</v>
      </c>
      <c r="B440" s="25">
        <v>981448</v>
      </c>
      <c r="C440" s="25">
        <v>1000000</v>
      </c>
      <c r="D440" s="25">
        <v>0</v>
      </c>
      <c r="E440" s="25">
        <v>0</v>
      </c>
      <c r="F440" s="25">
        <f t="shared" si="18"/>
        <v>1000000</v>
      </c>
      <c r="G440" s="25">
        <v>0</v>
      </c>
      <c r="H440" s="26"/>
      <c r="I440" s="26"/>
      <c r="J440" s="25">
        <f t="shared" si="20"/>
        <v>1000000</v>
      </c>
      <c r="K440" s="25">
        <v>996008</v>
      </c>
      <c r="M440" s="6">
        <f t="shared" si="19"/>
        <v>0</v>
      </c>
      <c r="N440" t="s">
        <v>1266</v>
      </c>
      <c r="O440" s="13">
        <v>45120204</v>
      </c>
    </row>
    <row r="441" spans="1:15" hidden="1" x14ac:dyDescent="0.25">
      <c r="A441" s="24" t="s">
        <v>444</v>
      </c>
      <c r="B441" s="25">
        <v>2784747.46</v>
      </c>
      <c r="C441" s="25">
        <v>3100000</v>
      </c>
      <c r="D441" s="25">
        <v>0</v>
      </c>
      <c r="E441" s="25">
        <v>0</v>
      </c>
      <c r="F441" s="25">
        <f t="shared" si="18"/>
        <v>3100000</v>
      </c>
      <c r="G441" s="25">
        <v>0</v>
      </c>
      <c r="H441" s="26"/>
      <c r="I441" s="26"/>
      <c r="J441" s="25">
        <f t="shared" si="20"/>
        <v>3100000</v>
      </c>
      <c r="K441" s="25">
        <v>2469000</v>
      </c>
      <c r="M441" s="6">
        <f t="shared" si="19"/>
        <v>0</v>
      </c>
      <c r="N441" t="s">
        <v>1267</v>
      </c>
      <c r="O441" s="13">
        <v>45120211</v>
      </c>
    </row>
    <row r="442" spans="1:15" x14ac:dyDescent="0.25">
      <c r="A442" s="24" t="s">
        <v>445</v>
      </c>
      <c r="B442" s="25">
        <v>1500000</v>
      </c>
      <c r="C442" s="25">
        <v>1500000</v>
      </c>
      <c r="D442" s="25">
        <v>0</v>
      </c>
      <c r="E442" s="25">
        <v>0</v>
      </c>
      <c r="F442" s="25">
        <f t="shared" si="18"/>
        <v>1500000</v>
      </c>
      <c r="G442" s="25">
        <v>-500000</v>
      </c>
      <c r="H442" s="26">
        <f>VLOOKUP(O442,[1]Sheet1!$E$1:$G$65536,2,FALSE)</f>
        <v>-500000</v>
      </c>
      <c r="I442" s="26">
        <f>VLOOKUP(O442,[1]Sheet1!$E$1:$G$65536,3,FALSE)</f>
        <v>0</v>
      </c>
      <c r="J442" s="25">
        <f t="shared" si="20"/>
        <v>1000000</v>
      </c>
      <c r="K442" s="25">
        <v>999999.98050608207</v>
      </c>
      <c r="M442" s="6">
        <f t="shared" si="19"/>
        <v>0</v>
      </c>
      <c r="N442" t="s">
        <v>1268</v>
      </c>
      <c r="O442" s="13">
        <v>45120225</v>
      </c>
    </row>
    <row r="443" spans="1:15" x14ac:dyDescent="0.25">
      <c r="A443" s="24" t="s">
        <v>446</v>
      </c>
      <c r="B443" s="25">
        <v>1916357.24</v>
      </c>
      <c r="C443" s="25">
        <v>2219647</v>
      </c>
      <c r="D443" s="25">
        <v>0</v>
      </c>
      <c r="E443" s="25">
        <v>0</v>
      </c>
      <c r="F443" s="25">
        <f t="shared" si="18"/>
        <v>2219647</v>
      </c>
      <c r="G443" s="25">
        <v>-550000</v>
      </c>
      <c r="H443" s="26">
        <f>VLOOKUP(O443,[1]Sheet1!$E$1:$G$65536,2,FALSE)</f>
        <v>-550000</v>
      </c>
      <c r="I443" s="26">
        <f>VLOOKUP(O443,[1]Sheet1!$E$1:$G$65536,3,FALSE)</f>
        <v>0</v>
      </c>
      <c r="J443" s="25">
        <f t="shared" si="20"/>
        <v>1669647</v>
      </c>
      <c r="K443" s="25">
        <v>1653919.8406836032</v>
      </c>
      <c r="M443" s="6">
        <f t="shared" si="19"/>
        <v>0</v>
      </c>
      <c r="N443" t="s">
        <v>1269</v>
      </c>
      <c r="O443" s="13">
        <v>45120500</v>
      </c>
    </row>
    <row r="444" spans="1:15" x14ac:dyDescent="0.25">
      <c r="A444" s="24" t="s">
        <v>447</v>
      </c>
      <c r="B444" s="25">
        <v>5503275.8800000008</v>
      </c>
      <c r="C444" s="25">
        <v>5711509</v>
      </c>
      <c r="D444" s="25">
        <v>0</v>
      </c>
      <c r="E444" s="25">
        <v>0</v>
      </c>
      <c r="F444" s="25">
        <f t="shared" si="18"/>
        <v>5711509</v>
      </c>
      <c r="G444" s="25">
        <v>-181802</v>
      </c>
      <c r="H444" s="26">
        <f>VLOOKUP(O444,[1]Sheet1!$E$1:$G$65536,2,FALSE)</f>
        <v>-181802</v>
      </c>
      <c r="I444" s="26">
        <f>VLOOKUP(O444,[1]Sheet1!$E$1:$G$65536,3,FALSE)</f>
        <v>0</v>
      </c>
      <c r="J444" s="25">
        <f t="shared" si="20"/>
        <v>5529707</v>
      </c>
      <c r="K444" s="25">
        <v>5482734</v>
      </c>
      <c r="M444" s="6">
        <f t="shared" si="19"/>
        <v>0</v>
      </c>
      <c r="N444" t="s">
        <v>1270</v>
      </c>
      <c r="O444" s="13">
        <v>45131000</v>
      </c>
    </row>
    <row r="445" spans="1:15" hidden="1" x14ac:dyDescent="0.25">
      <c r="A445" s="24" t="s">
        <v>448</v>
      </c>
      <c r="B445" s="25">
        <v>12699525.76</v>
      </c>
      <c r="C445" s="25">
        <v>12536830</v>
      </c>
      <c r="D445" s="25">
        <v>0</v>
      </c>
      <c r="E445" s="25">
        <v>0</v>
      </c>
      <c r="F445" s="25">
        <f t="shared" si="18"/>
        <v>12536830</v>
      </c>
      <c r="G445" s="25">
        <v>0</v>
      </c>
      <c r="H445" s="26"/>
      <c r="I445" s="26"/>
      <c r="J445" s="25">
        <f t="shared" si="20"/>
        <v>12536830</v>
      </c>
      <c r="K445" s="25">
        <v>12286093.106799999</v>
      </c>
      <c r="M445" s="6">
        <f t="shared" si="19"/>
        <v>0</v>
      </c>
      <c r="N445" t="s">
        <v>1271</v>
      </c>
      <c r="O445" s="13">
        <v>45131002</v>
      </c>
    </row>
    <row r="446" spans="1:15" hidden="1" x14ac:dyDescent="0.25">
      <c r="A446" s="24" t="s">
        <v>449</v>
      </c>
      <c r="B446" s="25">
        <v>23969144.960000001</v>
      </c>
      <c r="C446" s="25">
        <v>25600000</v>
      </c>
      <c r="D446" s="25">
        <v>0</v>
      </c>
      <c r="E446" s="25">
        <v>0</v>
      </c>
      <c r="F446" s="25">
        <f t="shared" si="18"/>
        <v>25600000</v>
      </c>
      <c r="G446" s="25">
        <v>0</v>
      </c>
      <c r="H446" s="26"/>
      <c r="I446" s="26"/>
      <c r="J446" s="25">
        <f t="shared" si="20"/>
        <v>25600000</v>
      </c>
      <c r="K446" s="25">
        <v>26800000</v>
      </c>
      <c r="M446" s="6">
        <f t="shared" si="19"/>
        <v>0</v>
      </c>
      <c r="N446" t="s">
        <v>1272</v>
      </c>
      <c r="O446" s="13">
        <v>45131012</v>
      </c>
    </row>
    <row r="447" spans="1:15" hidden="1" x14ac:dyDescent="0.25">
      <c r="A447" s="24" t="s">
        <v>450</v>
      </c>
      <c r="B447" s="25">
        <v>25828089.77</v>
      </c>
      <c r="C447" s="25">
        <v>28550167</v>
      </c>
      <c r="D447" s="25">
        <v>0</v>
      </c>
      <c r="E447" s="25">
        <v>0</v>
      </c>
      <c r="F447" s="25">
        <f t="shared" si="18"/>
        <v>28550167</v>
      </c>
      <c r="G447" s="25">
        <v>-150000</v>
      </c>
      <c r="H447" s="26"/>
      <c r="I447" s="26"/>
      <c r="J447" s="25">
        <f t="shared" si="20"/>
        <v>28550167</v>
      </c>
      <c r="K447" s="25">
        <v>30900167.106800001</v>
      </c>
      <c r="M447" s="6">
        <f t="shared" si="19"/>
        <v>150000</v>
      </c>
      <c r="N447" t="s">
        <v>1273</v>
      </c>
      <c r="O447" s="13">
        <v>45131020</v>
      </c>
    </row>
    <row r="448" spans="1:15" hidden="1" x14ac:dyDescent="0.25">
      <c r="A448" s="24" t="s">
        <v>451</v>
      </c>
      <c r="B448" s="25">
        <v>72026.19</v>
      </c>
      <c r="C448" s="25">
        <v>80817</v>
      </c>
      <c r="D448" s="25">
        <v>0</v>
      </c>
      <c r="E448" s="25">
        <v>0</v>
      </c>
      <c r="F448" s="25">
        <f t="shared" si="18"/>
        <v>80817</v>
      </c>
      <c r="G448" s="25">
        <v>0</v>
      </c>
      <c r="H448" s="26"/>
      <c r="I448" s="26"/>
      <c r="J448" s="25">
        <f t="shared" si="20"/>
        <v>80817</v>
      </c>
      <c r="K448" s="25">
        <v>80009</v>
      </c>
      <c r="M448" s="6">
        <f t="shared" si="19"/>
        <v>0</v>
      </c>
      <c r="N448" t="s">
        <v>1274</v>
      </c>
      <c r="O448" s="13">
        <v>45131023</v>
      </c>
    </row>
    <row r="449" spans="1:15" x14ac:dyDescent="0.25">
      <c r="A449" s="24" t="s">
        <v>452</v>
      </c>
      <c r="B449" s="25">
        <v>4287758.7699999996</v>
      </c>
      <c r="C449" s="25">
        <v>4180748</v>
      </c>
      <c r="D449" s="25">
        <v>0</v>
      </c>
      <c r="E449" s="25">
        <v>0</v>
      </c>
      <c r="F449" s="25">
        <f t="shared" si="18"/>
        <v>4180748</v>
      </c>
      <c r="G449" s="25">
        <v>-50000</v>
      </c>
      <c r="H449" s="26">
        <f>VLOOKUP(O449,[1]Sheet1!$E$1:$G$65536,2,FALSE)</f>
        <v>-50000</v>
      </c>
      <c r="I449" s="26">
        <f>VLOOKUP(O449,[1]Sheet1!$E$1:$G$65536,3,FALSE)</f>
        <v>0</v>
      </c>
      <c r="J449" s="25">
        <f t="shared" si="20"/>
        <v>4130748</v>
      </c>
      <c r="K449" s="25">
        <v>4088940.304</v>
      </c>
      <c r="M449" s="6">
        <f t="shared" si="19"/>
        <v>0</v>
      </c>
      <c r="N449" t="s">
        <v>1275</v>
      </c>
      <c r="O449" s="13">
        <v>45131026</v>
      </c>
    </row>
    <row r="450" spans="1:15" x14ac:dyDescent="0.25">
      <c r="A450" s="24" t="s">
        <v>453</v>
      </c>
      <c r="B450" s="25">
        <v>0</v>
      </c>
      <c r="C450" s="25">
        <v>400000</v>
      </c>
      <c r="D450" s="25">
        <v>0</v>
      </c>
      <c r="E450" s="25">
        <v>0</v>
      </c>
      <c r="F450" s="25">
        <f t="shared" si="18"/>
        <v>400000</v>
      </c>
      <c r="G450" s="25">
        <v>-400000</v>
      </c>
      <c r="H450" s="26">
        <f>VLOOKUP(O450,[1]Sheet1!$E$1:$G$65536,2,FALSE)</f>
        <v>-400000</v>
      </c>
      <c r="I450" s="26">
        <f>VLOOKUP(O450,[1]Sheet1!$E$1:$G$65536,3,FALSE)</f>
        <v>0</v>
      </c>
      <c r="J450" s="25">
        <f t="shared" si="20"/>
        <v>0</v>
      </c>
      <c r="K450" s="25">
        <v>0</v>
      </c>
      <c r="M450" s="6">
        <f t="shared" si="19"/>
        <v>0</v>
      </c>
      <c r="N450" t="s">
        <v>1276</v>
      </c>
      <c r="O450" s="13">
        <v>45131027</v>
      </c>
    </row>
    <row r="451" spans="1:15" x14ac:dyDescent="0.25">
      <c r="A451" s="24" t="s">
        <v>454</v>
      </c>
      <c r="B451" s="25">
        <v>200000</v>
      </c>
      <c r="C451" s="25">
        <v>200000</v>
      </c>
      <c r="D451" s="25">
        <v>0</v>
      </c>
      <c r="E451" s="25">
        <v>0</v>
      </c>
      <c r="F451" s="25">
        <f t="shared" si="18"/>
        <v>200000</v>
      </c>
      <c r="G451" s="25">
        <v>-100000</v>
      </c>
      <c r="H451" s="26">
        <f>VLOOKUP(O451,[1]Sheet1!$E$1:$G$65536,2,FALSE)</f>
        <v>-100000</v>
      </c>
      <c r="I451" s="26">
        <f>VLOOKUP(O451,[1]Sheet1!$E$1:$G$65536,3,FALSE)</f>
        <v>0</v>
      </c>
      <c r="J451" s="25">
        <f t="shared" si="20"/>
        <v>100000</v>
      </c>
      <c r="K451" s="25">
        <v>100000</v>
      </c>
      <c r="M451" s="6">
        <f t="shared" si="19"/>
        <v>0</v>
      </c>
      <c r="N451" t="s">
        <v>1277</v>
      </c>
      <c r="O451" s="13">
        <v>45131098</v>
      </c>
    </row>
    <row r="452" spans="1:15" x14ac:dyDescent="0.25">
      <c r="A452" s="24" t="s">
        <v>455</v>
      </c>
      <c r="B452" s="25">
        <v>3592405.56</v>
      </c>
      <c r="C452" s="25">
        <v>3929010</v>
      </c>
      <c r="D452" s="25">
        <v>0</v>
      </c>
      <c r="E452" s="25">
        <v>0</v>
      </c>
      <c r="F452" s="25">
        <f t="shared" si="18"/>
        <v>3929010</v>
      </c>
      <c r="G452" s="25">
        <v>-330000</v>
      </c>
      <c r="H452" s="26">
        <f>VLOOKUP(O452,[1]Sheet1!$E$1:$G$65536,2,FALSE)</f>
        <v>-330000</v>
      </c>
      <c r="I452" s="26">
        <f>VLOOKUP(O452,[1]Sheet1!$E$1:$G$65536,3,FALSE)</f>
        <v>0</v>
      </c>
      <c r="J452" s="25">
        <f t="shared" si="20"/>
        <v>3599010</v>
      </c>
      <c r="K452" s="25">
        <v>3561978.3345999997</v>
      </c>
      <c r="M452" s="6">
        <f t="shared" si="19"/>
        <v>0</v>
      </c>
      <c r="N452" t="s">
        <v>1278</v>
      </c>
      <c r="O452" s="13">
        <v>45131111</v>
      </c>
    </row>
    <row r="453" spans="1:15" x14ac:dyDescent="0.25">
      <c r="A453" s="24" t="s">
        <v>456</v>
      </c>
      <c r="B453" s="25">
        <v>196616.1</v>
      </c>
      <c r="C453" s="25">
        <v>350000</v>
      </c>
      <c r="D453" s="25">
        <v>280000</v>
      </c>
      <c r="E453" s="25">
        <v>0</v>
      </c>
      <c r="F453" s="25">
        <f t="shared" si="18"/>
        <v>630000</v>
      </c>
      <c r="G453" s="25">
        <v>-630000</v>
      </c>
      <c r="H453" s="26">
        <f>VLOOKUP(O453,[1]Sheet1!$E$1:$G$65536,2,FALSE)</f>
        <v>-630000</v>
      </c>
      <c r="I453" s="26">
        <f>VLOOKUP(O453,[1]Sheet1!$E$1:$G$65536,3,FALSE)</f>
        <v>0</v>
      </c>
      <c r="J453" s="25">
        <f t="shared" si="20"/>
        <v>0</v>
      </c>
      <c r="K453" s="25">
        <v>-0.16060000006109476</v>
      </c>
      <c r="M453" s="6">
        <f t="shared" si="19"/>
        <v>0</v>
      </c>
      <c r="N453" t="s">
        <v>1279</v>
      </c>
      <c r="O453" s="13">
        <v>45131121</v>
      </c>
    </row>
    <row r="454" spans="1:15" x14ac:dyDescent="0.25">
      <c r="A454" s="24" t="s">
        <v>457</v>
      </c>
      <c r="B454" s="25">
        <v>6360535.8899999997</v>
      </c>
      <c r="C454" s="25">
        <v>30907153</v>
      </c>
      <c r="D454" s="25">
        <v>0</v>
      </c>
      <c r="E454" s="25">
        <v>0</v>
      </c>
      <c r="F454" s="25">
        <f t="shared" si="18"/>
        <v>30907153</v>
      </c>
      <c r="G454" s="25">
        <v>-185000</v>
      </c>
      <c r="H454" s="26">
        <f>VLOOKUP(O454,[1]Sheet1!$E$1:$G$65536,2,FALSE)</f>
        <v>-185000</v>
      </c>
      <c r="I454" s="26">
        <f>VLOOKUP(O454,[1]Sheet1!$E$1:$G$65536,3,FALSE)</f>
        <v>0</v>
      </c>
      <c r="J454" s="25">
        <f t="shared" si="20"/>
        <v>30722153</v>
      </c>
      <c r="K454" s="25">
        <v>31192625.0772148</v>
      </c>
      <c r="M454" s="6">
        <f t="shared" si="19"/>
        <v>0</v>
      </c>
      <c r="N454" t="s">
        <v>1280</v>
      </c>
      <c r="O454" s="13">
        <v>45131130</v>
      </c>
    </row>
    <row r="455" spans="1:15" x14ac:dyDescent="0.25">
      <c r="A455" s="24" t="s">
        <v>458</v>
      </c>
      <c r="B455" s="25">
        <v>81870</v>
      </c>
      <c r="C455" s="25">
        <v>150000</v>
      </c>
      <c r="D455" s="25">
        <v>0</v>
      </c>
      <c r="E455" s="25">
        <v>0</v>
      </c>
      <c r="F455" s="25">
        <f t="shared" si="18"/>
        <v>150000</v>
      </c>
      <c r="G455" s="25">
        <v>-150000</v>
      </c>
      <c r="H455" s="26">
        <f>VLOOKUP(O455,[1]Sheet1!$E$1:$G$65536,2,FALSE)</f>
        <v>-150000</v>
      </c>
      <c r="I455" s="26">
        <f>VLOOKUP(O455,[1]Sheet1!$E$1:$G$65536,3,FALSE)</f>
        <v>0</v>
      </c>
      <c r="J455" s="25">
        <f t="shared" si="20"/>
        <v>0</v>
      </c>
      <c r="K455" s="25">
        <v>0</v>
      </c>
      <c r="M455" s="6">
        <f t="shared" si="19"/>
        <v>0</v>
      </c>
      <c r="N455" t="s">
        <v>1281</v>
      </c>
      <c r="O455" s="13">
        <v>45131131</v>
      </c>
    </row>
    <row r="456" spans="1:15" hidden="1" x14ac:dyDescent="0.25">
      <c r="A456" s="24" t="s">
        <v>459</v>
      </c>
      <c r="B456" s="25">
        <v>559357.6100000001</v>
      </c>
      <c r="C456" s="25">
        <v>1134733</v>
      </c>
      <c r="D456" s="25">
        <v>0</v>
      </c>
      <c r="E456" s="25">
        <v>0</v>
      </c>
      <c r="F456" s="25">
        <f t="shared" ref="F456:F519" si="21">SUM(C456:E456)</f>
        <v>1134733</v>
      </c>
      <c r="G456" s="25">
        <v>0</v>
      </c>
      <c r="H456" s="26"/>
      <c r="I456" s="26"/>
      <c r="J456" s="25">
        <f t="shared" si="20"/>
        <v>1134733</v>
      </c>
      <c r="K456" s="25">
        <v>1138920</v>
      </c>
      <c r="M456" s="6">
        <f t="shared" ref="M456:M519" si="22">H456-G456</f>
        <v>0</v>
      </c>
      <c r="N456" t="s">
        <v>1282</v>
      </c>
      <c r="O456" s="13">
        <v>45160263</v>
      </c>
    </row>
    <row r="457" spans="1:15" hidden="1" x14ac:dyDescent="0.25">
      <c r="A457" s="24" t="s">
        <v>460</v>
      </c>
      <c r="B457" s="25">
        <v>10723983.6</v>
      </c>
      <c r="C457" s="25">
        <v>12282648</v>
      </c>
      <c r="D457" s="25">
        <v>0</v>
      </c>
      <c r="E457" s="25">
        <v>0</v>
      </c>
      <c r="F457" s="25">
        <f t="shared" si="21"/>
        <v>12282648</v>
      </c>
      <c r="G457" s="25">
        <v>0</v>
      </c>
      <c r="H457" s="26"/>
      <c r="I457" s="26"/>
      <c r="J457" s="25">
        <f t="shared" ref="J457:J520" si="23">F457+H457</f>
        <v>12282648</v>
      </c>
      <c r="K457" s="25">
        <v>12079671.689335033</v>
      </c>
      <c r="M457" s="6">
        <f t="shared" si="22"/>
        <v>0</v>
      </c>
      <c r="N457" t="s">
        <v>1283</v>
      </c>
      <c r="O457" s="13">
        <v>45161000</v>
      </c>
    </row>
    <row r="458" spans="1:15" hidden="1" x14ac:dyDescent="0.25">
      <c r="A458" s="24" t="s">
        <v>461</v>
      </c>
      <c r="B458" s="25">
        <v>0</v>
      </c>
      <c r="C458" s="25">
        <v>650000</v>
      </c>
      <c r="D458" s="25">
        <v>0</v>
      </c>
      <c r="E458" s="25">
        <v>0</v>
      </c>
      <c r="F458" s="25">
        <f t="shared" si="21"/>
        <v>650000</v>
      </c>
      <c r="G458" s="25">
        <v>0</v>
      </c>
      <c r="H458" s="26"/>
      <c r="I458" s="26"/>
      <c r="J458" s="25">
        <f t="shared" si="23"/>
        <v>650000</v>
      </c>
      <c r="K458" s="25">
        <v>650000</v>
      </c>
      <c r="M458" s="6">
        <f t="shared" si="22"/>
        <v>0</v>
      </c>
      <c r="N458" t="s">
        <v>1284</v>
      </c>
      <c r="O458" s="13">
        <v>45161005</v>
      </c>
    </row>
    <row r="459" spans="1:15" hidden="1" x14ac:dyDescent="0.25">
      <c r="A459" s="24" t="s">
        <v>462</v>
      </c>
      <c r="B459" s="25">
        <v>1528066.22</v>
      </c>
      <c r="C459" s="25">
        <v>1522254</v>
      </c>
      <c r="D459" s="25">
        <v>0</v>
      </c>
      <c r="E459" s="25">
        <v>0</v>
      </c>
      <c r="F459" s="25">
        <f t="shared" si="21"/>
        <v>1522254</v>
      </c>
      <c r="G459" s="25">
        <v>0</v>
      </c>
      <c r="H459" s="26"/>
      <c r="I459" s="26"/>
      <c r="J459" s="25">
        <f t="shared" si="23"/>
        <v>1522254</v>
      </c>
      <c r="K459" s="25">
        <v>1544906.5995584</v>
      </c>
      <c r="M459" s="6">
        <f t="shared" si="22"/>
        <v>0</v>
      </c>
      <c r="N459" t="s">
        <v>1285</v>
      </c>
      <c r="O459" s="13">
        <v>45161010</v>
      </c>
    </row>
    <row r="460" spans="1:15" hidden="1" x14ac:dyDescent="0.25">
      <c r="A460" s="24" t="s">
        <v>463</v>
      </c>
      <c r="B460" s="25">
        <v>193837.34</v>
      </c>
      <c r="C460" s="25">
        <v>277918</v>
      </c>
      <c r="D460" s="25">
        <v>0</v>
      </c>
      <c r="E460" s="25">
        <v>0</v>
      </c>
      <c r="F460" s="25">
        <f t="shared" si="21"/>
        <v>277918</v>
      </c>
      <c r="G460" s="25">
        <v>0</v>
      </c>
      <c r="H460" s="26"/>
      <c r="I460" s="26"/>
      <c r="J460" s="25">
        <f t="shared" si="23"/>
        <v>277918</v>
      </c>
      <c r="K460" s="25">
        <v>281043.14720000001</v>
      </c>
      <c r="M460" s="6">
        <f t="shared" si="22"/>
        <v>0</v>
      </c>
      <c r="N460" t="s">
        <v>1286</v>
      </c>
      <c r="O460" s="13">
        <v>45161022</v>
      </c>
    </row>
    <row r="461" spans="1:15" hidden="1" x14ac:dyDescent="0.25">
      <c r="A461" s="24" t="s">
        <v>464</v>
      </c>
      <c r="B461" s="25">
        <v>507140.46</v>
      </c>
      <c r="C461" s="25">
        <v>615693</v>
      </c>
      <c r="D461" s="25">
        <v>0</v>
      </c>
      <c r="E461" s="25">
        <v>0</v>
      </c>
      <c r="F461" s="25">
        <f t="shared" si="21"/>
        <v>615693</v>
      </c>
      <c r="G461" s="25">
        <v>0</v>
      </c>
      <c r="H461" s="26"/>
      <c r="I461" s="26"/>
      <c r="J461" s="25">
        <f t="shared" si="23"/>
        <v>615693</v>
      </c>
      <c r="K461" s="25">
        <v>616070.92839999998</v>
      </c>
      <c r="M461" s="6">
        <f t="shared" si="22"/>
        <v>0</v>
      </c>
      <c r="N461" t="s">
        <v>1287</v>
      </c>
      <c r="O461" s="13">
        <v>45180200</v>
      </c>
    </row>
    <row r="462" spans="1:15" x14ac:dyDescent="0.25">
      <c r="A462" s="24" t="s">
        <v>465</v>
      </c>
      <c r="B462" s="25">
        <v>2452287.9300000002</v>
      </c>
      <c r="C462" s="25">
        <v>2575922</v>
      </c>
      <c r="D462" s="25">
        <v>0</v>
      </c>
      <c r="E462" s="25">
        <v>0</v>
      </c>
      <c r="F462" s="25">
        <f t="shared" si="21"/>
        <v>2575922</v>
      </c>
      <c r="G462" s="25">
        <v>-150000</v>
      </c>
      <c r="H462" s="26">
        <f>VLOOKUP(O462,[1]Sheet1!$E$1:$G$65536,2,FALSE)</f>
        <v>-150000</v>
      </c>
      <c r="I462" s="26">
        <f>VLOOKUP(O462,[1]Sheet1!$E$1:$G$65536,3,FALSE)</f>
        <v>0</v>
      </c>
      <c r="J462" s="25">
        <f t="shared" si="23"/>
        <v>2425922</v>
      </c>
      <c r="K462" s="25">
        <v>2401662.3692000001</v>
      </c>
      <c r="M462" s="6">
        <f t="shared" si="22"/>
        <v>0</v>
      </c>
      <c r="N462" t="s">
        <v>1288</v>
      </c>
      <c r="O462" s="13">
        <v>45309000</v>
      </c>
    </row>
    <row r="463" spans="1:15" hidden="1" x14ac:dyDescent="0.25">
      <c r="A463" s="24" t="s">
        <v>466</v>
      </c>
      <c r="B463" s="25">
        <v>37509.740000000005</v>
      </c>
      <c r="C463" s="25">
        <v>0</v>
      </c>
      <c r="D463" s="25">
        <v>0</v>
      </c>
      <c r="E463" s="25">
        <v>0</v>
      </c>
      <c r="F463" s="25">
        <f t="shared" si="21"/>
        <v>0</v>
      </c>
      <c r="G463" s="25">
        <v>0</v>
      </c>
      <c r="H463" s="26"/>
      <c r="I463" s="26"/>
      <c r="J463" s="25">
        <f t="shared" si="23"/>
        <v>0</v>
      </c>
      <c r="K463" s="25">
        <v>14996.218568999993</v>
      </c>
      <c r="M463" s="6">
        <f t="shared" si="22"/>
        <v>0</v>
      </c>
      <c r="N463" t="s">
        <v>1289</v>
      </c>
      <c r="O463" s="13">
        <v>45701502</v>
      </c>
    </row>
    <row r="464" spans="1:15" hidden="1" x14ac:dyDescent="0.25">
      <c r="A464" s="24" t="s">
        <v>467</v>
      </c>
      <c r="B464" s="25">
        <v>2194675.79</v>
      </c>
      <c r="C464" s="25">
        <v>2257799</v>
      </c>
      <c r="D464" s="25">
        <v>0</v>
      </c>
      <c r="E464" s="25">
        <v>0</v>
      </c>
      <c r="F464" s="25">
        <f t="shared" si="21"/>
        <v>2257799</v>
      </c>
      <c r="G464" s="25">
        <v>0</v>
      </c>
      <c r="H464" s="26"/>
      <c r="I464" s="26"/>
      <c r="J464" s="25">
        <f t="shared" si="23"/>
        <v>2257799</v>
      </c>
      <c r="K464" s="25">
        <v>2257798.838</v>
      </c>
      <c r="M464" s="6">
        <f t="shared" si="22"/>
        <v>0</v>
      </c>
      <c r="N464" t="s">
        <v>1290</v>
      </c>
      <c r="O464" s="13">
        <v>45801000</v>
      </c>
    </row>
    <row r="465" spans="1:15" x14ac:dyDescent="0.25">
      <c r="A465" s="24" t="s">
        <v>468</v>
      </c>
      <c r="B465" s="25">
        <v>0</v>
      </c>
      <c r="C465" s="25">
        <v>0</v>
      </c>
      <c r="D465" s="25">
        <v>250000</v>
      </c>
      <c r="E465" s="25">
        <v>0</v>
      </c>
      <c r="F465" s="25">
        <f t="shared" si="21"/>
        <v>250000</v>
      </c>
      <c r="G465" s="25">
        <v>-250000</v>
      </c>
      <c r="H465" s="26">
        <f>VLOOKUP(O465,[1]Sheet1!$E$1:$G$65536,2,FALSE)</f>
        <v>-250000</v>
      </c>
      <c r="I465" s="26">
        <f>VLOOKUP(O465,[1]Sheet1!$E$1:$G$65536,3,FALSE)</f>
        <v>0</v>
      </c>
      <c r="J465" s="25">
        <f t="shared" si="23"/>
        <v>0</v>
      </c>
      <c r="K465" s="25">
        <v>0</v>
      </c>
      <c r="M465" s="6">
        <f t="shared" si="22"/>
        <v>0</v>
      </c>
      <c r="N465" t="s">
        <v>1291</v>
      </c>
      <c r="O465" s="13">
        <v>45900081</v>
      </c>
    </row>
    <row r="466" spans="1:15" x14ac:dyDescent="0.25">
      <c r="A466" s="24" t="s">
        <v>469</v>
      </c>
      <c r="B466" s="25">
        <v>12030809.550000001</v>
      </c>
      <c r="C466" s="25">
        <v>12157830</v>
      </c>
      <c r="D466" s="25">
        <v>0</v>
      </c>
      <c r="E466" s="25">
        <v>0</v>
      </c>
      <c r="F466" s="25">
        <f t="shared" si="21"/>
        <v>12157830</v>
      </c>
      <c r="G466" s="25">
        <v>-225000</v>
      </c>
      <c r="H466" s="26">
        <f>VLOOKUP(O466,[1]Sheet1!$E$1:$G$65536,2,FALSE)</f>
        <v>-225000</v>
      </c>
      <c r="I466" s="26">
        <f>VLOOKUP(O466,[1]Sheet1!$E$1:$G$65536,3,FALSE)</f>
        <v>0</v>
      </c>
      <c r="J466" s="25">
        <f t="shared" si="23"/>
        <v>11932830</v>
      </c>
      <c r="K466" s="25">
        <v>11951904.9992692</v>
      </c>
      <c r="M466" s="6">
        <f t="shared" si="22"/>
        <v>0</v>
      </c>
      <c r="N466" t="s">
        <v>1292</v>
      </c>
      <c r="O466" s="13">
        <v>45900250</v>
      </c>
    </row>
    <row r="467" spans="1:15" hidden="1" x14ac:dyDescent="0.25">
      <c r="A467" s="24" t="s">
        <v>470</v>
      </c>
      <c r="B467" s="25">
        <v>3749982.1199999996</v>
      </c>
      <c r="C467" s="25">
        <v>3866096</v>
      </c>
      <c r="D467" s="25">
        <v>0</v>
      </c>
      <c r="E467" s="25">
        <v>0</v>
      </c>
      <c r="F467" s="25">
        <f t="shared" si="21"/>
        <v>3866096</v>
      </c>
      <c r="G467" s="25">
        <v>0</v>
      </c>
      <c r="H467" s="26"/>
      <c r="I467" s="26"/>
      <c r="J467" s="25">
        <f t="shared" si="23"/>
        <v>3866096</v>
      </c>
      <c r="K467" s="25">
        <v>3833878</v>
      </c>
      <c r="M467" s="6">
        <f t="shared" si="22"/>
        <v>0</v>
      </c>
      <c r="N467" t="s">
        <v>1293</v>
      </c>
      <c r="O467" s="13">
        <v>45900300</v>
      </c>
    </row>
    <row r="468" spans="1:15" hidden="1" x14ac:dyDescent="0.25">
      <c r="A468" s="24" t="s">
        <v>471</v>
      </c>
      <c r="B468" s="25">
        <v>46537.279999999999</v>
      </c>
      <c r="C468" s="25">
        <v>150000</v>
      </c>
      <c r="D468" s="25">
        <v>0</v>
      </c>
      <c r="E468" s="25">
        <v>0</v>
      </c>
      <c r="F468" s="25">
        <f t="shared" si="21"/>
        <v>150000</v>
      </c>
      <c r="G468" s="25">
        <v>0</v>
      </c>
      <c r="H468" s="26"/>
      <c r="I468" s="26"/>
      <c r="J468" s="25">
        <f t="shared" si="23"/>
        <v>150000</v>
      </c>
      <c r="K468" s="25">
        <v>150000</v>
      </c>
      <c r="M468" s="6">
        <f t="shared" si="22"/>
        <v>0</v>
      </c>
      <c r="N468" t="s">
        <v>1294</v>
      </c>
      <c r="O468" s="13">
        <v>45900901</v>
      </c>
    </row>
    <row r="469" spans="1:15" hidden="1" x14ac:dyDescent="0.25">
      <c r="A469" s="24" t="s">
        <v>472</v>
      </c>
      <c r="B469" s="25">
        <v>1921738.95</v>
      </c>
      <c r="C469" s="25">
        <v>3800000</v>
      </c>
      <c r="D469" s="25">
        <v>0</v>
      </c>
      <c r="E469" s="25">
        <v>0</v>
      </c>
      <c r="F469" s="25">
        <f t="shared" si="21"/>
        <v>3800000</v>
      </c>
      <c r="G469" s="25">
        <v>0</v>
      </c>
      <c r="H469" s="26"/>
      <c r="I469" s="26"/>
      <c r="J469" s="25">
        <f t="shared" si="23"/>
        <v>3800000</v>
      </c>
      <c r="K469" s="25">
        <v>3800000</v>
      </c>
      <c r="M469" s="6">
        <f t="shared" si="22"/>
        <v>0</v>
      </c>
      <c r="N469" t="s">
        <v>1295</v>
      </c>
      <c r="O469" s="13">
        <v>45900903</v>
      </c>
    </row>
    <row r="470" spans="1:15" hidden="1" x14ac:dyDescent="0.25">
      <c r="A470" s="24" t="s">
        <v>473</v>
      </c>
      <c r="B470" s="25">
        <v>21219416.579999994</v>
      </c>
      <c r="C470" s="25">
        <v>22150862</v>
      </c>
      <c r="D470" s="25">
        <v>0</v>
      </c>
      <c r="E470" s="25">
        <v>0</v>
      </c>
      <c r="F470" s="25">
        <f t="shared" si="21"/>
        <v>22150862</v>
      </c>
      <c r="G470" s="25">
        <v>0</v>
      </c>
      <c r="H470" s="26"/>
      <c r="I470" s="26"/>
      <c r="J470" s="25">
        <f t="shared" si="23"/>
        <v>22150862</v>
      </c>
      <c r="K470" s="25">
        <v>22228434.350770041</v>
      </c>
      <c r="M470" s="6">
        <f t="shared" si="22"/>
        <v>0</v>
      </c>
      <c r="N470" t="s">
        <v>1296</v>
      </c>
      <c r="O470" s="13">
        <v>45900912</v>
      </c>
    </row>
    <row r="471" spans="1:15" hidden="1" x14ac:dyDescent="0.25">
      <c r="A471" s="24" t="s">
        <v>474</v>
      </c>
      <c r="B471" s="25">
        <v>468161.89</v>
      </c>
      <c r="C471" s="25">
        <v>507937</v>
      </c>
      <c r="D471" s="25">
        <v>0</v>
      </c>
      <c r="E471" s="25">
        <v>0</v>
      </c>
      <c r="F471" s="25">
        <f t="shared" si="21"/>
        <v>507937</v>
      </c>
      <c r="G471" s="25">
        <v>0</v>
      </c>
      <c r="H471" s="26"/>
      <c r="I471" s="26"/>
      <c r="J471" s="25">
        <f t="shared" si="23"/>
        <v>507937</v>
      </c>
      <c r="K471" s="25">
        <v>507937</v>
      </c>
      <c r="M471" s="6">
        <f t="shared" si="22"/>
        <v>0</v>
      </c>
      <c r="N471" t="s">
        <v>1297</v>
      </c>
      <c r="O471" s="13">
        <v>45900913</v>
      </c>
    </row>
    <row r="472" spans="1:15" x14ac:dyDescent="0.25">
      <c r="A472" s="24" t="s">
        <v>475</v>
      </c>
      <c r="B472" s="25">
        <v>147035899.48000002</v>
      </c>
      <c r="C472" s="25">
        <v>155250383</v>
      </c>
      <c r="D472" s="25">
        <v>0</v>
      </c>
      <c r="E472" s="25">
        <v>0</v>
      </c>
      <c r="F472" s="25">
        <f t="shared" si="21"/>
        <v>155250383</v>
      </c>
      <c r="G472" s="25">
        <v>-1159023</v>
      </c>
      <c r="H472" s="26">
        <f>VLOOKUP(O472,[1]Sheet1!$E$1:$G$65536,2,FALSE)</f>
        <v>-1159023</v>
      </c>
      <c r="I472" s="26">
        <f>VLOOKUP(O472,[1]Sheet1!$E$1:$G$65536,3,FALSE)</f>
        <v>0</v>
      </c>
      <c r="J472" s="25">
        <f t="shared" si="23"/>
        <v>154091360</v>
      </c>
      <c r="K472" s="25">
        <v>154569886.27879843</v>
      </c>
      <c r="M472" s="6">
        <f t="shared" si="22"/>
        <v>0</v>
      </c>
      <c r="N472" t="s">
        <v>1298</v>
      </c>
      <c r="O472" s="13">
        <v>45900915</v>
      </c>
    </row>
    <row r="473" spans="1:15" hidden="1" x14ac:dyDescent="0.25">
      <c r="A473" s="24" t="s">
        <v>476</v>
      </c>
      <c r="B473" s="25">
        <v>1831776.26</v>
      </c>
      <c r="C473" s="25">
        <v>4552181</v>
      </c>
      <c r="D473" s="25">
        <v>0</v>
      </c>
      <c r="E473" s="25">
        <v>0</v>
      </c>
      <c r="F473" s="25">
        <f t="shared" si="21"/>
        <v>4552181</v>
      </c>
      <c r="G473" s="25">
        <v>0</v>
      </c>
      <c r="H473" s="26"/>
      <c r="I473" s="26"/>
      <c r="J473" s="25">
        <f t="shared" si="23"/>
        <v>4552181</v>
      </c>
      <c r="K473" s="25">
        <v>4552181</v>
      </c>
      <c r="M473" s="6">
        <f t="shared" si="22"/>
        <v>0</v>
      </c>
      <c r="N473" t="s">
        <v>1299</v>
      </c>
      <c r="O473" s="13">
        <v>45900917</v>
      </c>
    </row>
    <row r="474" spans="1:15" hidden="1" x14ac:dyDescent="0.25">
      <c r="A474" s="24" t="s">
        <v>477</v>
      </c>
      <c r="B474" s="25">
        <v>18426866.460000001</v>
      </c>
      <c r="C474" s="25">
        <v>19665858</v>
      </c>
      <c r="D474" s="25">
        <v>146334.54</v>
      </c>
      <c r="E474" s="25">
        <v>0</v>
      </c>
      <c r="F474" s="25">
        <f t="shared" si="21"/>
        <v>19812192.539999999</v>
      </c>
      <c r="G474" s="25">
        <v>0</v>
      </c>
      <c r="H474" s="26"/>
      <c r="I474" s="26"/>
      <c r="J474" s="25">
        <f t="shared" si="23"/>
        <v>19812192.539999999</v>
      </c>
      <c r="K474" s="25">
        <v>25000000</v>
      </c>
      <c r="M474" s="6">
        <f t="shared" si="22"/>
        <v>0</v>
      </c>
      <c r="N474" t="s">
        <v>1300</v>
      </c>
      <c r="O474" s="13">
        <v>45900918</v>
      </c>
    </row>
    <row r="475" spans="1:15" hidden="1" x14ac:dyDescent="0.25">
      <c r="A475" s="24" t="s">
        <v>478</v>
      </c>
      <c r="B475" s="25">
        <v>1627238.3999999999</v>
      </c>
      <c r="C475" s="25">
        <v>1852320</v>
      </c>
      <c r="D475" s="25">
        <v>0</v>
      </c>
      <c r="E475" s="25">
        <v>0</v>
      </c>
      <c r="F475" s="25">
        <f t="shared" si="21"/>
        <v>1852320</v>
      </c>
      <c r="G475" s="25">
        <v>0</v>
      </c>
      <c r="H475" s="26"/>
      <c r="I475" s="26"/>
      <c r="J475" s="25">
        <f t="shared" si="23"/>
        <v>1852320</v>
      </c>
      <c r="K475" s="25">
        <v>1852319.9926</v>
      </c>
      <c r="M475" s="6">
        <f t="shared" si="22"/>
        <v>0</v>
      </c>
      <c r="N475" t="s">
        <v>1301</v>
      </c>
      <c r="O475" s="13">
        <v>45900924</v>
      </c>
    </row>
    <row r="476" spans="1:15" x14ac:dyDescent="0.25">
      <c r="A476" s="24" t="s">
        <v>479</v>
      </c>
      <c r="B476" s="25">
        <v>499971.12</v>
      </c>
      <c r="C476" s="25">
        <v>600000</v>
      </c>
      <c r="D476" s="25">
        <v>0</v>
      </c>
      <c r="E476" s="25">
        <v>0</v>
      </c>
      <c r="F476" s="25">
        <f t="shared" si="21"/>
        <v>600000</v>
      </c>
      <c r="G476" s="25">
        <v>-300000</v>
      </c>
      <c r="H476" s="26">
        <f>VLOOKUP(O476,[1]Sheet1!$E$1:$G$65536,2,FALSE)</f>
        <v>-300000</v>
      </c>
      <c r="I476" s="26">
        <f>VLOOKUP(O476,[1]Sheet1!$E$1:$G$65536,3,FALSE)</f>
        <v>0</v>
      </c>
      <c r="J476" s="25">
        <f t="shared" si="23"/>
        <v>300000</v>
      </c>
      <c r="K476" s="25">
        <v>300000</v>
      </c>
      <c r="M476" s="6">
        <f t="shared" si="22"/>
        <v>0</v>
      </c>
      <c r="N476" t="s">
        <v>1302</v>
      </c>
      <c r="O476" s="13">
        <v>45900925</v>
      </c>
    </row>
    <row r="477" spans="1:15" hidden="1" x14ac:dyDescent="0.25">
      <c r="A477" s="24" t="s">
        <v>480</v>
      </c>
      <c r="B477" s="25">
        <v>53439.18</v>
      </c>
      <c r="C477" s="25">
        <v>0</v>
      </c>
      <c r="D477" s="25">
        <v>0</v>
      </c>
      <c r="E477" s="25">
        <v>0</v>
      </c>
      <c r="F477" s="25">
        <f t="shared" si="21"/>
        <v>0</v>
      </c>
      <c r="G477" s="25">
        <v>0</v>
      </c>
      <c r="H477" s="26"/>
      <c r="I477" s="26"/>
      <c r="J477" s="25">
        <f t="shared" si="23"/>
        <v>0</v>
      </c>
      <c r="K477" s="25">
        <v>0</v>
      </c>
      <c r="M477" s="6">
        <f t="shared" si="22"/>
        <v>0</v>
      </c>
      <c r="N477" t="s">
        <v>1303</v>
      </c>
      <c r="O477" s="13">
        <v>45900930</v>
      </c>
    </row>
    <row r="478" spans="1:15" x14ac:dyDescent="0.25">
      <c r="A478" s="24" t="s">
        <v>481</v>
      </c>
      <c r="B478" s="25">
        <v>1710745.39</v>
      </c>
      <c r="C478" s="25">
        <v>2204578</v>
      </c>
      <c r="D478" s="25">
        <v>0</v>
      </c>
      <c r="E478" s="25">
        <v>0</v>
      </c>
      <c r="F478" s="25">
        <f t="shared" si="21"/>
        <v>2204578</v>
      </c>
      <c r="G478" s="25">
        <v>-400000</v>
      </c>
      <c r="H478" s="26">
        <f>VLOOKUP(O478,[1]Sheet1!$E$1:$G$65536,2,FALSE)</f>
        <v>-400000</v>
      </c>
      <c r="I478" s="26">
        <f>VLOOKUP(O478,[1]Sheet1!$E$1:$G$65536,3,FALSE)</f>
        <v>0</v>
      </c>
      <c r="J478" s="25">
        <f t="shared" si="23"/>
        <v>1804578</v>
      </c>
      <c r="K478" s="25">
        <v>1786532</v>
      </c>
      <c r="M478" s="6">
        <f t="shared" si="22"/>
        <v>0</v>
      </c>
      <c r="N478" t="s">
        <v>1304</v>
      </c>
      <c r="O478" s="13">
        <v>45901503</v>
      </c>
    </row>
    <row r="479" spans="1:15" hidden="1" x14ac:dyDescent="0.25">
      <c r="A479" s="24" t="s">
        <v>482</v>
      </c>
      <c r="B479" s="25">
        <v>1302965.67</v>
      </c>
      <c r="C479" s="25">
        <v>1337124</v>
      </c>
      <c r="D479" s="25">
        <v>0</v>
      </c>
      <c r="E479" s="25">
        <v>0</v>
      </c>
      <c r="F479" s="25">
        <f t="shared" si="21"/>
        <v>1337124</v>
      </c>
      <c r="G479" s="25">
        <v>0</v>
      </c>
      <c r="H479" s="26"/>
      <c r="I479" s="26"/>
      <c r="J479" s="25">
        <f t="shared" si="23"/>
        <v>1337124</v>
      </c>
      <c r="K479" s="25">
        <v>1337123.9997067999</v>
      </c>
      <c r="M479" s="6">
        <f t="shared" si="22"/>
        <v>0</v>
      </c>
      <c r="N479" t="s">
        <v>1305</v>
      </c>
      <c r="O479" s="13">
        <v>45901506</v>
      </c>
    </row>
    <row r="480" spans="1:15" x14ac:dyDescent="0.25">
      <c r="A480" s="24" t="s">
        <v>483</v>
      </c>
      <c r="B480" s="25">
        <v>3945946.19</v>
      </c>
      <c r="C480" s="25">
        <v>2639000</v>
      </c>
      <c r="D480" s="25">
        <v>0</v>
      </c>
      <c r="E480" s="25">
        <v>0</v>
      </c>
      <c r="F480" s="25">
        <f t="shared" si="21"/>
        <v>2639000</v>
      </c>
      <c r="G480" s="25">
        <v>-539000</v>
      </c>
      <c r="H480" s="26">
        <f>VLOOKUP(O480,[1]Sheet1!$E$1:$G$65536,2,FALSE)</f>
        <v>-539000</v>
      </c>
      <c r="I480" s="26">
        <f>VLOOKUP(O480,[1]Sheet1!$E$1:$G$65536,3,FALSE)</f>
        <v>0</v>
      </c>
      <c r="J480" s="25">
        <f t="shared" si="23"/>
        <v>2100000</v>
      </c>
      <c r="K480" s="25">
        <v>2100000</v>
      </c>
      <c r="M480" s="6">
        <f t="shared" si="22"/>
        <v>0</v>
      </c>
      <c r="N480" t="s">
        <v>1306</v>
      </c>
      <c r="O480" s="13">
        <v>45901507</v>
      </c>
    </row>
    <row r="481" spans="1:15" hidden="1" x14ac:dyDescent="0.25">
      <c r="A481" s="24" t="s">
        <v>484</v>
      </c>
      <c r="B481" s="25">
        <v>3425433.5300000007</v>
      </c>
      <c r="C481" s="25">
        <v>3589745</v>
      </c>
      <c r="D481" s="25">
        <v>0</v>
      </c>
      <c r="E481" s="25">
        <v>0</v>
      </c>
      <c r="F481" s="25">
        <f t="shared" si="21"/>
        <v>3589745</v>
      </c>
      <c r="G481" s="25">
        <v>0</v>
      </c>
      <c r="H481" s="26"/>
      <c r="I481" s="26"/>
      <c r="J481" s="25">
        <f t="shared" si="23"/>
        <v>3589745</v>
      </c>
      <c r="K481" s="25">
        <v>3589745.41753502</v>
      </c>
      <c r="M481" s="6">
        <f t="shared" si="22"/>
        <v>0</v>
      </c>
      <c r="N481" t="s">
        <v>1307</v>
      </c>
      <c r="O481" s="13">
        <v>45902001</v>
      </c>
    </row>
    <row r="482" spans="1:15" hidden="1" x14ac:dyDescent="0.25">
      <c r="A482" s="24" t="s">
        <v>485</v>
      </c>
      <c r="B482" s="25">
        <v>24994363.099999998</v>
      </c>
      <c r="C482" s="25">
        <v>27408942</v>
      </c>
      <c r="D482" s="25">
        <v>0</v>
      </c>
      <c r="E482" s="25">
        <v>0</v>
      </c>
      <c r="F482" s="25">
        <f t="shared" si="21"/>
        <v>27408942</v>
      </c>
      <c r="G482" s="25">
        <v>0</v>
      </c>
      <c r="H482" s="26"/>
      <c r="I482" s="26"/>
      <c r="J482" s="25">
        <f t="shared" si="23"/>
        <v>27408942</v>
      </c>
      <c r="K482" s="25">
        <v>27691509.717309296</v>
      </c>
      <c r="M482" s="6">
        <f t="shared" si="22"/>
        <v>0</v>
      </c>
      <c r="N482" t="s">
        <v>1308</v>
      </c>
      <c r="O482" s="13">
        <v>50110100</v>
      </c>
    </row>
    <row r="483" spans="1:15" hidden="1" x14ac:dyDescent="0.25">
      <c r="A483" s="24" t="s">
        <v>486</v>
      </c>
      <c r="B483" s="25">
        <v>79330252.439999983</v>
      </c>
      <c r="C483" s="25">
        <v>88650618</v>
      </c>
      <c r="D483" s="25">
        <v>0</v>
      </c>
      <c r="E483" s="25">
        <v>0</v>
      </c>
      <c r="F483" s="25">
        <f t="shared" si="21"/>
        <v>88650618</v>
      </c>
      <c r="G483" s="25">
        <v>0</v>
      </c>
      <c r="H483" s="26"/>
      <c r="I483" s="26"/>
      <c r="J483" s="25">
        <f t="shared" si="23"/>
        <v>88650618</v>
      </c>
      <c r="K483" s="25">
        <v>89277659.975971684</v>
      </c>
      <c r="M483" s="6">
        <f t="shared" si="22"/>
        <v>0</v>
      </c>
      <c r="N483" t="s">
        <v>1309</v>
      </c>
      <c r="O483" s="13">
        <v>50425000</v>
      </c>
    </row>
    <row r="484" spans="1:15" hidden="1" x14ac:dyDescent="0.25">
      <c r="A484" s="24" t="s">
        <v>487</v>
      </c>
      <c r="B484" s="25">
        <v>373963936.34000003</v>
      </c>
      <c r="C484" s="25">
        <v>379754252</v>
      </c>
      <c r="D484" s="25">
        <v>0</v>
      </c>
      <c r="E484" s="25">
        <v>0</v>
      </c>
      <c r="F484" s="25">
        <f t="shared" si="21"/>
        <v>379754252</v>
      </c>
      <c r="G484" s="25">
        <v>0</v>
      </c>
      <c r="H484" s="26"/>
      <c r="I484" s="26"/>
      <c r="J484" s="25">
        <f t="shared" si="23"/>
        <v>379754252</v>
      </c>
      <c r="K484" s="25">
        <v>381023038.89600217</v>
      </c>
      <c r="M484" s="6">
        <f t="shared" si="22"/>
        <v>0</v>
      </c>
      <c r="N484" t="s">
        <v>1310</v>
      </c>
      <c r="O484" s="13">
        <v>50460000</v>
      </c>
    </row>
    <row r="485" spans="1:15" hidden="1" x14ac:dyDescent="0.25">
      <c r="A485" s="24" t="s">
        <v>488</v>
      </c>
      <c r="B485" s="25">
        <v>2609626.2599999998</v>
      </c>
      <c r="C485" s="25">
        <v>4000000</v>
      </c>
      <c r="D485" s="25">
        <v>0</v>
      </c>
      <c r="E485" s="25">
        <v>0</v>
      </c>
      <c r="F485" s="25">
        <f t="shared" si="21"/>
        <v>4000000</v>
      </c>
      <c r="G485" s="25">
        <v>0</v>
      </c>
      <c r="H485" s="26"/>
      <c r="I485" s="26"/>
      <c r="J485" s="25">
        <f t="shared" si="23"/>
        <v>4000000</v>
      </c>
      <c r="K485" s="25">
        <v>4000000</v>
      </c>
      <c r="M485" s="6">
        <f t="shared" si="22"/>
        <v>0</v>
      </c>
      <c r="N485" t="s">
        <v>1311</v>
      </c>
      <c r="O485" s="13">
        <v>50460006</v>
      </c>
    </row>
    <row r="486" spans="1:15" hidden="1" x14ac:dyDescent="0.25">
      <c r="A486" s="24" t="s">
        <v>489</v>
      </c>
      <c r="B486" s="25">
        <v>20320905.510000002</v>
      </c>
      <c r="C486" s="25">
        <v>22038690</v>
      </c>
      <c r="D486" s="25">
        <v>0</v>
      </c>
      <c r="E486" s="25">
        <v>0</v>
      </c>
      <c r="F486" s="25">
        <f t="shared" si="21"/>
        <v>22038690</v>
      </c>
      <c r="G486" s="25">
        <v>0</v>
      </c>
      <c r="H486" s="26"/>
      <c r="I486" s="26"/>
      <c r="J486" s="25">
        <f t="shared" si="23"/>
        <v>22038690</v>
      </c>
      <c r="K486" s="25">
        <v>22038690</v>
      </c>
      <c r="M486" s="6">
        <f t="shared" si="22"/>
        <v>0</v>
      </c>
      <c r="N486" t="s">
        <v>1312</v>
      </c>
      <c r="O486" s="13">
        <v>50462000</v>
      </c>
    </row>
    <row r="487" spans="1:15" hidden="1" x14ac:dyDescent="0.25">
      <c r="A487" s="24" t="s">
        <v>490</v>
      </c>
      <c r="B487" s="25">
        <v>85892</v>
      </c>
      <c r="C487" s="25">
        <v>125000</v>
      </c>
      <c r="D487" s="25">
        <v>0</v>
      </c>
      <c r="E487" s="25">
        <v>0</v>
      </c>
      <c r="F487" s="25">
        <f t="shared" si="21"/>
        <v>125000</v>
      </c>
      <c r="G487" s="25">
        <v>0</v>
      </c>
      <c r="H487" s="26"/>
      <c r="I487" s="26"/>
      <c r="J487" s="25">
        <f t="shared" si="23"/>
        <v>125000</v>
      </c>
      <c r="K487" s="25">
        <v>125000</v>
      </c>
      <c r="M487" s="6">
        <f t="shared" si="22"/>
        <v>0</v>
      </c>
      <c r="N487" t="s">
        <v>1313</v>
      </c>
      <c r="O487" s="13">
        <v>50464000</v>
      </c>
    </row>
    <row r="488" spans="1:15" hidden="1" x14ac:dyDescent="0.25">
      <c r="A488" s="24" t="s">
        <v>491</v>
      </c>
      <c r="B488" s="25">
        <v>23530899.41</v>
      </c>
      <c r="C488" s="25">
        <v>24101834</v>
      </c>
      <c r="D488" s="25">
        <v>0</v>
      </c>
      <c r="E488" s="25">
        <v>0</v>
      </c>
      <c r="F488" s="25">
        <f t="shared" si="21"/>
        <v>24101834</v>
      </c>
      <c r="G488" s="25">
        <v>0</v>
      </c>
      <c r="H488" s="26"/>
      <c r="I488" s="26"/>
      <c r="J488" s="25">
        <f t="shared" si="23"/>
        <v>24101834</v>
      </c>
      <c r="K488" s="25">
        <v>24924229.749781705</v>
      </c>
      <c r="M488" s="6">
        <f t="shared" si="22"/>
        <v>0</v>
      </c>
      <c r="N488" t="s">
        <v>1314</v>
      </c>
      <c r="O488" s="13">
        <v>50470001</v>
      </c>
    </row>
    <row r="489" spans="1:15" hidden="1" x14ac:dyDescent="0.25">
      <c r="A489" s="24" t="s">
        <v>492</v>
      </c>
      <c r="B489" s="25">
        <v>8316897.25</v>
      </c>
      <c r="C489" s="25">
        <v>9147474</v>
      </c>
      <c r="D489" s="25">
        <v>0</v>
      </c>
      <c r="E489" s="25">
        <v>0</v>
      </c>
      <c r="F489" s="25">
        <f t="shared" si="21"/>
        <v>9147474</v>
      </c>
      <c r="G489" s="25">
        <v>0</v>
      </c>
      <c r="H489" s="26"/>
      <c r="I489" s="26"/>
      <c r="J489" s="25">
        <f t="shared" si="23"/>
        <v>9147474</v>
      </c>
      <c r="K489" s="25">
        <v>9147473.8858609144</v>
      </c>
      <c r="M489" s="6">
        <f t="shared" si="22"/>
        <v>0</v>
      </c>
      <c r="N489" t="s">
        <v>1315</v>
      </c>
      <c r="O489" s="13">
        <v>50550000</v>
      </c>
    </row>
    <row r="490" spans="1:15" hidden="1" x14ac:dyDescent="0.25">
      <c r="A490" s="24" t="s">
        <v>493</v>
      </c>
      <c r="B490" s="25">
        <v>188713147.63999999</v>
      </c>
      <c r="C490" s="25">
        <v>205398658</v>
      </c>
      <c r="D490" s="25">
        <v>0</v>
      </c>
      <c r="E490" s="25">
        <v>0</v>
      </c>
      <c r="F490" s="25">
        <f t="shared" si="21"/>
        <v>205398658</v>
      </c>
      <c r="G490" s="25">
        <v>0</v>
      </c>
      <c r="H490" s="26"/>
      <c r="I490" s="26"/>
      <c r="J490" s="25">
        <f t="shared" si="23"/>
        <v>205398658</v>
      </c>
      <c r="K490" s="25">
        <v>209041405.17075229</v>
      </c>
      <c r="M490" s="6">
        <f t="shared" si="22"/>
        <v>0</v>
      </c>
      <c r="N490" t="s">
        <v>1316</v>
      </c>
      <c r="O490" s="13">
        <v>50950015</v>
      </c>
    </row>
    <row r="491" spans="1:15" hidden="1" x14ac:dyDescent="0.25">
      <c r="A491" s="24" t="s">
        <v>494</v>
      </c>
      <c r="B491" s="25">
        <v>286312.10999999993</v>
      </c>
      <c r="C491" s="25">
        <v>500000</v>
      </c>
      <c r="D491" s="25">
        <v>0</v>
      </c>
      <c r="E491" s="25">
        <v>0</v>
      </c>
      <c r="F491" s="25">
        <f t="shared" si="21"/>
        <v>500000</v>
      </c>
      <c r="G491" s="25">
        <v>0</v>
      </c>
      <c r="H491" s="26"/>
      <c r="I491" s="26"/>
      <c r="J491" s="25">
        <f t="shared" si="23"/>
        <v>500000</v>
      </c>
      <c r="K491" s="25">
        <v>500000</v>
      </c>
      <c r="M491" s="6">
        <f t="shared" si="22"/>
        <v>0</v>
      </c>
      <c r="N491" t="s">
        <v>1317</v>
      </c>
      <c r="O491" s="13">
        <v>50951016</v>
      </c>
    </row>
    <row r="492" spans="1:15" hidden="1" x14ac:dyDescent="0.25">
      <c r="A492" s="24" t="s">
        <v>495</v>
      </c>
      <c r="B492" s="25">
        <v>381000.01</v>
      </c>
      <c r="C492" s="25">
        <v>400000</v>
      </c>
      <c r="D492" s="25">
        <v>0</v>
      </c>
      <c r="E492" s="25">
        <v>0</v>
      </c>
      <c r="F492" s="25">
        <f t="shared" si="21"/>
        <v>400000</v>
      </c>
      <c r="G492" s="25">
        <v>0</v>
      </c>
      <c r="H492" s="26"/>
      <c r="I492" s="26"/>
      <c r="J492" s="25">
        <f t="shared" si="23"/>
        <v>400000</v>
      </c>
      <c r="K492" s="25">
        <v>395999.8</v>
      </c>
      <c r="M492" s="6">
        <f t="shared" si="22"/>
        <v>0</v>
      </c>
      <c r="N492" t="s">
        <v>1318</v>
      </c>
      <c r="O492" s="13">
        <v>40030122</v>
      </c>
    </row>
    <row r="493" spans="1:15" hidden="1" x14ac:dyDescent="0.25">
      <c r="A493" s="24" t="s">
        <v>496</v>
      </c>
      <c r="B493" s="25">
        <v>3984814.7199999997</v>
      </c>
      <c r="C493" s="25">
        <v>4375287</v>
      </c>
      <c r="D493" s="25">
        <v>0</v>
      </c>
      <c r="E493" s="25">
        <v>0</v>
      </c>
      <c r="F493" s="25">
        <f t="shared" si="21"/>
        <v>4375287</v>
      </c>
      <c r="G493" s="25">
        <v>0</v>
      </c>
      <c r="H493" s="26"/>
      <c r="I493" s="26"/>
      <c r="J493" s="25">
        <f t="shared" si="23"/>
        <v>4375287</v>
      </c>
      <c r="K493" s="25">
        <v>4375287</v>
      </c>
      <c r="M493" s="6">
        <f t="shared" si="22"/>
        <v>0</v>
      </c>
      <c r="N493" t="s">
        <v>1319</v>
      </c>
      <c r="O493" s="13">
        <v>42000010</v>
      </c>
    </row>
    <row r="494" spans="1:15" hidden="1" x14ac:dyDescent="0.25">
      <c r="A494" s="24" t="s">
        <v>497</v>
      </c>
      <c r="B494" s="25">
        <v>21870878.419999994</v>
      </c>
      <c r="C494" s="25">
        <v>23179824</v>
      </c>
      <c r="D494" s="25">
        <v>0</v>
      </c>
      <c r="E494" s="25">
        <v>0</v>
      </c>
      <c r="F494" s="25">
        <f t="shared" si="21"/>
        <v>23179824</v>
      </c>
      <c r="G494" s="25">
        <v>0</v>
      </c>
      <c r="H494" s="26"/>
      <c r="I494" s="26"/>
      <c r="J494" s="25">
        <f t="shared" si="23"/>
        <v>23179824</v>
      </c>
      <c r="K494" s="25">
        <v>23179824.187012058</v>
      </c>
      <c r="M494" s="6">
        <f t="shared" si="22"/>
        <v>0</v>
      </c>
      <c r="N494" t="s">
        <v>1320</v>
      </c>
      <c r="O494" s="13">
        <v>42000100</v>
      </c>
    </row>
    <row r="495" spans="1:15" hidden="1" x14ac:dyDescent="0.25">
      <c r="A495" s="24" t="s">
        <v>498</v>
      </c>
      <c r="B495" s="25">
        <v>26115858.75</v>
      </c>
      <c r="C495" s="25">
        <v>27633139</v>
      </c>
      <c r="D495" s="25">
        <v>0</v>
      </c>
      <c r="E495" s="25">
        <v>0</v>
      </c>
      <c r="F495" s="25">
        <f t="shared" si="21"/>
        <v>27633139</v>
      </c>
      <c r="G495" s="25">
        <v>0</v>
      </c>
      <c r="H495" s="26"/>
      <c r="I495" s="26"/>
      <c r="J495" s="25">
        <f t="shared" si="23"/>
        <v>27633139</v>
      </c>
      <c r="K495" s="25">
        <v>27753249.854650982</v>
      </c>
      <c r="M495" s="6">
        <f t="shared" si="22"/>
        <v>0</v>
      </c>
      <c r="N495" t="s">
        <v>1321</v>
      </c>
      <c r="O495" s="13">
        <v>42000200</v>
      </c>
    </row>
    <row r="496" spans="1:15" x14ac:dyDescent="0.25">
      <c r="A496" s="24" t="s">
        <v>499</v>
      </c>
      <c r="B496" s="25">
        <v>112618951.49000001</v>
      </c>
      <c r="C496" s="25">
        <v>116373492</v>
      </c>
      <c r="D496" s="25">
        <v>0</v>
      </c>
      <c r="E496" s="25">
        <v>0</v>
      </c>
      <c r="F496" s="25">
        <f t="shared" si="21"/>
        <v>116373492</v>
      </c>
      <c r="G496" s="25">
        <v>-660000</v>
      </c>
      <c r="H496" s="26">
        <f>VLOOKUP(O496,[1]Sheet1!$E$1:$G$65536,2,FALSE)</f>
        <v>-660000</v>
      </c>
      <c r="I496" s="26">
        <f>VLOOKUP(O496,[1]Sheet1!$E$1:$G$65536,3,FALSE)</f>
        <v>0</v>
      </c>
      <c r="J496" s="25">
        <f t="shared" si="23"/>
        <v>115713492</v>
      </c>
      <c r="K496" s="25">
        <v>115126887.43689896</v>
      </c>
      <c r="M496" s="6">
        <f t="shared" si="22"/>
        <v>0</v>
      </c>
      <c r="N496" t="s">
        <v>1322</v>
      </c>
      <c r="O496" s="13">
        <v>42000300</v>
      </c>
    </row>
    <row r="497" spans="1:15" hidden="1" x14ac:dyDescent="0.25">
      <c r="A497" s="24" t="s">
        <v>500</v>
      </c>
      <c r="B497" s="25">
        <v>3154187</v>
      </c>
      <c r="C497" s="25">
        <v>3154187</v>
      </c>
      <c r="D497" s="25">
        <v>0</v>
      </c>
      <c r="E497" s="25">
        <v>0</v>
      </c>
      <c r="F497" s="25">
        <f t="shared" si="21"/>
        <v>3154187</v>
      </c>
      <c r="G497" s="25">
        <v>0</v>
      </c>
      <c r="H497" s="26"/>
      <c r="I497" s="26"/>
      <c r="J497" s="25">
        <f t="shared" si="23"/>
        <v>3154187</v>
      </c>
      <c r="K497" s="25">
        <v>3154187</v>
      </c>
      <c r="M497" s="6">
        <f t="shared" si="22"/>
        <v>0</v>
      </c>
      <c r="N497" t="s">
        <v>1323</v>
      </c>
      <c r="O497" s="13">
        <v>42000500</v>
      </c>
    </row>
    <row r="498" spans="1:15" hidden="1" x14ac:dyDescent="0.25">
      <c r="A498" s="24" t="s">
        <v>501</v>
      </c>
      <c r="B498" s="25">
        <v>2110147.9500000002</v>
      </c>
      <c r="C498" s="25">
        <v>2258302</v>
      </c>
      <c r="D498" s="25">
        <v>0</v>
      </c>
      <c r="E498" s="25">
        <v>0</v>
      </c>
      <c r="F498" s="25">
        <f t="shared" si="21"/>
        <v>2258302</v>
      </c>
      <c r="G498" s="25">
        <v>0</v>
      </c>
      <c r="H498" s="26"/>
      <c r="I498" s="26"/>
      <c r="J498" s="25">
        <f t="shared" si="23"/>
        <v>2258302</v>
      </c>
      <c r="K498" s="25">
        <v>2412616.9292000001</v>
      </c>
      <c r="M498" s="6">
        <f t="shared" si="22"/>
        <v>0</v>
      </c>
      <c r="N498" t="s">
        <v>1324</v>
      </c>
      <c r="O498" s="13">
        <v>42000600</v>
      </c>
    </row>
    <row r="499" spans="1:15" x14ac:dyDescent="0.25">
      <c r="A499" s="24" t="s">
        <v>502</v>
      </c>
      <c r="B499" s="25">
        <v>56931032.559999995</v>
      </c>
      <c r="C499" s="25">
        <v>65231263</v>
      </c>
      <c r="D499" s="25">
        <v>0</v>
      </c>
      <c r="E499" s="25">
        <v>0</v>
      </c>
      <c r="F499" s="25">
        <f t="shared" si="21"/>
        <v>65231263</v>
      </c>
      <c r="G499" s="25">
        <v>-1541228</v>
      </c>
      <c r="H499" s="26">
        <f>VLOOKUP(O499,[1]Sheet1!$E$1:$G$65536,2,FALSE)</f>
        <v>-1541228</v>
      </c>
      <c r="I499" s="26">
        <f>VLOOKUP(O499,[1]Sheet1!$E$1:$G$65536,3,FALSE)</f>
        <v>-523247</v>
      </c>
      <c r="J499" s="25">
        <f t="shared" si="23"/>
        <v>63690035</v>
      </c>
      <c r="K499" s="25">
        <v>63396568.769114286</v>
      </c>
      <c r="M499" s="6">
        <f t="shared" si="22"/>
        <v>0</v>
      </c>
      <c r="N499" t="s">
        <v>1325</v>
      </c>
      <c r="O499" s="13">
        <v>44001000</v>
      </c>
    </row>
    <row r="500" spans="1:15" hidden="1" x14ac:dyDescent="0.25">
      <c r="A500" s="24" t="s">
        <v>503</v>
      </c>
      <c r="B500" s="25">
        <v>2864077.6000000006</v>
      </c>
      <c r="C500" s="25">
        <v>3026983</v>
      </c>
      <c r="D500" s="25">
        <v>0</v>
      </c>
      <c r="E500" s="25">
        <v>0</v>
      </c>
      <c r="F500" s="25">
        <f t="shared" si="21"/>
        <v>3026983</v>
      </c>
      <c r="G500" s="25">
        <v>0</v>
      </c>
      <c r="H500" s="26"/>
      <c r="I500" s="26"/>
      <c r="J500" s="25">
        <f t="shared" si="23"/>
        <v>3026983</v>
      </c>
      <c r="K500" s="25">
        <v>3026982.6563168336</v>
      </c>
      <c r="M500" s="6">
        <f t="shared" si="22"/>
        <v>0</v>
      </c>
      <c r="N500" t="s">
        <v>1326</v>
      </c>
      <c r="O500" s="13">
        <v>44001001</v>
      </c>
    </row>
    <row r="501" spans="1:15" hidden="1" x14ac:dyDescent="0.25">
      <c r="A501" s="24" t="s">
        <v>504</v>
      </c>
      <c r="B501" s="25">
        <v>877221.11999999988</v>
      </c>
      <c r="C501" s="25">
        <v>1369407</v>
      </c>
      <c r="D501" s="25">
        <v>0</v>
      </c>
      <c r="E501" s="25">
        <v>0</v>
      </c>
      <c r="F501" s="25">
        <f t="shared" si="21"/>
        <v>1369407</v>
      </c>
      <c r="G501" s="25">
        <v>0</v>
      </c>
      <c r="H501" s="26"/>
      <c r="I501" s="26"/>
      <c r="J501" s="25">
        <f t="shared" si="23"/>
        <v>1369407</v>
      </c>
      <c r="K501" s="25">
        <v>1355713.3170165999</v>
      </c>
      <c r="M501" s="6">
        <f t="shared" si="22"/>
        <v>0</v>
      </c>
      <c r="N501" t="s">
        <v>1327</v>
      </c>
      <c r="O501" s="13">
        <v>44001025</v>
      </c>
    </row>
    <row r="502" spans="1:15" x14ac:dyDescent="0.25">
      <c r="A502" s="24" t="s">
        <v>505</v>
      </c>
      <c r="B502" s="25">
        <v>66295137.940000005</v>
      </c>
      <c r="C502" s="25">
        <v>70791291</v>
      </c>
      <c r="D502" s="25">
        <v>0</v>
      </c>
      <c r="E502" s="25">
        <v>0</v>
      </c>
      <c r="F502" s="25">
        <f t="shared" si="21"/>
        <v>70791291</v>
      </c>
      <c r="G502" s="25">
        <v>-20000</v>
      </c>
      <c r="H502" s="26">
        <f>VLOOKUP(O502,[1]Sheet1!$E$1:$G$65536,2,FALSE)</f>
        <v>-20000</v>
      </c>
      <c r="I502" s="26">
        <f>VLOOKUP(O502,[1]Sheet1!$E$1:$G$65536,3,FALSE)</f>
        <v>-10000</v>
      </c>
      <c r="J502" s="25">
        <f t="shared" si="23"/>
        <v>70771291</v>
      </c>
      <c r="K502" s="25">
        <v>71467732.848024204</v>
      </c>
      <c r="M502" s="6">
        <f t="shared" si="22"/>
        <v>0</v>
      </c>
      <c r="N502" t="s">
        <v>1328</v>
      </c>
      <c r="O502" s="13">
        <v>44001100</v>
      </c>
    </row>
    <row r="503" spans="1:15" hidden="1" x14ac:dyDescent="0.25">
      <c r="A503" s="24" t="s">
        <v>506</v>
      </c>
      <c r="B503" s="25">
        <v>1450456</v>
      </c>
      <c r="C503" s="25">
        <v>1000000</v>
      </c>
      <c r="D503" s="25">
        <v>0</v>
      </c>
      <c r="E503" s="25">
        <v>0</v>
      </c>
      <c r="F503" s="25">
        <f t="shared" si="21"/>
        <v>1000000</v>
      </c>
      <c r="G503" s="25">
        <v>0</v>
      </c>
      <c r="H503" s="26"/>
      <c r="I503" s="26"/>
      <c r="J503" s="25">
        <f t="shared" si="23"/>
        <v>1000000</v>
      </c>
      <c r="K503" s="25">
        <v>1000000</v>
      </c>
      <c r="M503" s="6">
        <f t="shared" si="22"/>
        <v>0</v>
      </c>
      <c r="N503" t="s">
        <v>1329</v>
      </c>
      <c r="O503" s="13">
        <v>44001979</v>
      </c>
    </row>
    <row r="504" spans="1:15" x14ac:dyDescent="0.25">
      <c r="A504" s="24" t="s">
        <v>507</v>
      </c>
      <c r="B504" s="25">
        <v>12278591.720000001</v>
      </c>
      <c r="C504" s="25">
        <v>12694060</v>
      </c>
      <c r="D504" s="25">
        <v>0</v>
      </c>
      <c r="E504" s="25">
        <v>0</v>
      </c>
      <c r="F504" s="25">
        <f t="shared" si="21"/>
        <v>12694060</v>
      </c>
      <c r="G504" s="25">
        <v>-75000</v>
      </c>
      <c r="H504" s="26">
        <f>VLOOKUP(O504,[1]Sheet1!$E$1:$G$65536,2,FALSE)</f>
        <v>-75000</v>
      </c>
      <c r="I504" s="26">
        <f>VLOOKUP(O504,[1]Sheet1!$E$1:$G$65536,3,FALSE)</f>
        <v>0</v>
      </c>
      <c r="J504" s="25">
        <f t="shared" si="23"/>
        <v>12619060</v>
      </c>
      <c r="K504" s="25">
        <v>13594826.286599999</v>
      </c>
      <c r="M504" s="6">
        <f t="shared" si="22"/>
        <v>0</v>
      </c>
      <c r="N504" t="s">
        <v>1330</v>
      </c>
      <c r="O504" s="13">
        <v>44011000</v>
      </c>
    </row>
    <row r="505" spans="1:15" hidden="1" x14ac:dyDescent="0.25">
      <c r="A505" s="24" t="s">
        <v>508</v>
      </c>
      <c r="B505" s="25">
        <v>207640250.09</v>
      </c>
      <c r="C505" s="25">
        <v>191215716</v>
      </c>
      <c r="D505" s="25">
        <v>0</v>
      </c>
      <c r="E505" s="25">
        <v>0</v>
      </c>
      <c r="F505" s="25">
        <f t="shared" si="21"/>
        <v>191215716</v>
      </c>
      <c r="G505" s="25">
        <v>0</v>
      </c>
      <c r="H505" s="26"/>
      <c r="I505" s="26"/>
      <c r="J505" s="25">
        <f t="shared" si="23"/>
        <v>191215716</v>
      </c>
      <c r="K505" s="25">
        <v>186565702</v>
      </c>
      <c r="M505" s="6">
        <f t="shared" si="22"/>
        <v>0</v>
      </c>
      <c r="N505" t="s">
        <v>1331</v>
      </c>
      <c r="O505" s="13">
        <v>44032000</v>
      </c>
    </row>
    <row r="506" spans="1:15" x14ac:dyDescent="0.25">
      <c r="A506" s="24" t="s">
        <v>509</v>
      </c>
      <c r="B506" s="25">
        <v>1171403</v>
      </c>
      <c r="C506" s="25">
        <v>1200000</v>
      </c>
      <c r="D506" s="25">
        <v>0</v>
      </c>
      <c r="E506" s="25">
        <v>0</v>
      </c>
      <c r="F506" s="25">
        <f t="shared" si="21"/>
        <v>1200000</v>
      </c>
      <c r="G506" s="25">
        <v>-500000</v>
      </c>
      <c r="H506" s="26">
        <f>VLOOKUP(O506,[1]Sheet1!$E$1:$G$65536,2,FALSE)</f>
        <v>-500000</v>
      </c>
      <c r="I506" s="26">
        <f>VLOOKUP(O506,[1]Sheet1!$E$1:$G$65536,3,FALSE)</f>
        <v>0</v>
      </c>
      <c r="J506" s="25">
        <f t="shared" si="23"/>
        <v>700000</v>
      </c>
      <c r="K506" s="25">
        <v>700000</v>
      </c>
      <c r="M506" s="6">
        <f t="shared" si="22"/>
        <v>0</v>
      </c>
      <c r="N506" t="s">
        <v>1332</v>
      </c>
      <c r="O506" s="13">
        <v>44032007</v>
      </c>
    </row>
    <row r="507" spans="1:15" hidden="1" x14ac:dyDescent="0.25">
      <c r="A507" s="24" t="s">
        <v>510</v>
      </c>
      <c r="B507" s="25">
        <v>8533755.3399999999</v>
      </c>
      <c r="C507" s="25">
        <v>10029832</v>
      </c>
      <c r="D507" s="25">
        <v>0</v>
      </c>
      <c r="E507" s="25">
        <v>0</v>
      </c>
      <c r="F507" s="25">
        <f t="shared" si="21"/>
        <v>10029832</v>
      </c>
      <c r="G507" s="25">
        <v>0</v>
      </c>
      <c r="H507" s="26"/>
      <c r="I507" s="26"/>
      <c r="J507" s="25">
        <f t="shared" si="23"/>
        <v>10029832</v>
      </c>
      <c r="K507" s="25">
        <v>10029831.5438</v>
      </c>
      <c r="M507" s="6">
        <f t="shared" si="22"/>
        <v>0</v>
      </c>
      <c r="N507" t="s">
        <v>1333</v>
      </c>
      <c r="O507" s="13">
        <v>44032119</v>
      </c>
    </row>
    <row r="508" spans="1:15" x14ac:dyDescent="0.25">
      <c r="A508" s="24" t="s">
        <v>511</v>
      </c>
      <c r="B508" s="25">
        <v>224249672.44999999</v>
      </c>
      <c r="C508" s="25">
        <v>224808227</v>
      </c>
      <c r="D508" s="25">
        <v>0</v>
      </c>
      <c r="E508" s="25">
        <v>0</v>
      </c>
      <c r="F508" s="25">
        <f t="shared" si="21"/>
        <v>224808227</v>
      </c>
      <c r="G508" s="25">
        <v>-922323</v>
      </c>
      <c r="H508" s="26">
        <f>VLOOKUP(O508,[1]Sheet1!$E$1:$G$65536,2,FALSE)</f>
        <v>-922323</v>
      </c>
      <c r="I508" s="26">
        <f>VLOOKUP(O508,[1]Sheet1!$E$1:$G$65536,3,FALSE)</f>
        <v>0</v>
      </c>
      <c r="J508" s="25">
        <f t="shared" si="23"/>
        <v>223885904</v>
      </c>
      <c r="K508" s="25">
        <v>223780065.5016</v>
      </c>
      <c r="M508" s="6">
        <f t="shared" si="22"/>
        <v>0</v>
      </c>
      <c r="N508" t="s">
        <v>1334</v>
      </c>
      <c r="O508" s="13">
        <v>44052000</v>
      </c>
    </row>
    <row r="509" spans="1:15" hidden="1" x14ac:dyDescent="0.25">
      <c r="A509" s="24" t="s">
        <v>512</v>
      </c>
      <c r="B509" s="25">
        <v>81937601.549999997</v>
      </c>
      <c r="C509" s="25">
        <v>79170972</v>
      </c>
      <c r="D509" s="25">
        <v>0</v>
      </c>
      <c r="E509" s="25">
        <v>0</v>
      </c>
      <c r="F509" s="25">
        <f t="shared" si="21"/>
        <v>79170972</v>
      </c>
      <c r="G509" s="25">
        <v>0</v>
      </c>
      <c r="H509" s="26"/>
      <c r="I509" s="26"/>
      <c r="J509" s="25">
        <f t="shared" si="23"/>
        <v>79170972</v>
      </c>
      <c r="K509" s="25">
        <v>79395916</v>
      </c>
      <c r="M509" s="6">
        <f t="shared" si="22"/>
        <v>0</v>
      </c>
      <c r="N509" t="s">
        <v>1335</v>
      </c>
      <c r="O509" s="13">
        <v>44081000</v>
      </c>
    </row>
    <row r="510" spans="1:15" hidden="1" x14ac:dyDescent="0.25">
      <c r="A510" s="24" t="s">
        <v>513</v>
      </c>
      <c r="B510" s="25">
        <v>63365.89</v>
      </c>
      <c r="C510" s="25">
        <v>100000</v>
      </c>
      <c r="D510" s="25">
        <v>0</v>
      </c>
      <c r="E510" s="25">
        <v>0</v>
      </c>
      <c r="F510" s="25">
        <f t="shared" si="21"/>
        <v>100000</v>
      </c>
      <c r="G510" s="25">
        <v>0</v>
      </c>
      <c r="H510" s="26"/>
      <c r="I510" s="26"/>
      <c r="J510" s="25">
        <f t="shared" si="23"/>
        <v>100000</v>
      </c>
      <c r="K510" s="25">
        <v>99001.104457519978</v>
      </c>
      <c r="M510" s="6">
        <f t="shared" si="22"/>
        <v>0</v>
      </c>
      <c r="N510" t="s">
        <v>1336</v>
      </c>
      <c r="O510" s="13">
        <v>9500030</v>
      </c>
    </row>
    <row r="511" spans="1:15" hidden="1" x14ac:dyDescent="0.25">
      <c r="A511" s="24" t="s">
        <v>514</v>
      </c>
      <c r="B511" s="25">
        <v>78036916.080000013</v>
      </c>
      <c r="C511" s="25">
        <v>95614734</v>
      </c>
      <c r="D511" s="25">
        <v>0</v>
      </c>
      <c r="E511" s="25">
        <v>0</v>
      </c>
      <c r="F511" s="25">
        <f t="shared" si="21"/>
        <v>95614734</v>
      </c>
      <c r="G511" s="25">
        <v>0</v>
      </c>
      <c r="H511" s="26"/>
      <c r="I511" s="26"/>
      <c r="J511" s="25">
        <f t="shared" si="23"/>
        <v>95614734</v>
      </c>
      <c r="K511" s="25">
        <v>96441582.303471506</v>
      </c>
      <c r="M511" s="6">
        <f t="shared" si="22"/>
        <v>0</v>
      </c>
      <c r="N511" t="s">
        <v>1337</v>
      </c>
      <c r="O511" s="13">
        <v>48000015</v>
      </c>
    </row>
    <row r="512" spans="1:15" hidden="1" x14ac:dyDescent="0.25">
      <c r="A512" s="24" t="s">
        <v>515</v>
      </c>
      <c r="B512" s="25">
        <v>364078.06</v>
      </c>
      <c r="C512" s="25">
        <v>2000000</v>
      </c>
      <c r="D512" s="25">
        <v>0</v>
      </c>
      <c r="E512" s="25">
        <v>0</v>
      </c>
      <c r="F512" s="25">
        <f t="shared" si="21"/>
        <v>2000000</v>
      </c>
      <c r="G512" s="25">
        <v>0</v>
      </c>
      <c r="H512" s="26"/>
      <c r="I512" s="26"/>
      <c r="J512" s="25">
        <f t="shared" si="23"/>
        <v>2000000</v>
      </c>
      <c r="K512" s="25">
        <v>2000000</v>
      </c>
      <c r="M512" s="6">
        <f t="shared" si="22"/>
        <v>0</v>
      </c>
      <c r="N512" t="s">
        <v>1338</v>
      </c>
      <c r="O512" s="13">
        <v>48000016</v>
      </c>
    </row>
    <row r="513" spans="1:15" hidden="1" x14ac:dyDescent="0.25">
      <c r="A513" s="24" t="s">
        <v>516</v>
      </c>
      <c r="B513" s="25">
        <v>2879158.2099999995</v>
      </c>
      <c r="C513" s="25">
        <v>4089044</v>
      </c>
      <c r="D513" s="25">
        <v>0</v>
      </c>
      <c r="E513" s="25">
        <v>0</v>
      </c>
      <c r="F513" s="25">
        <f t="shared" si="21"/>
        <v>4089044</v>
      </c>
      <c r="G513" s="25">
        <v>0</v>
      </c>
      <c r="H513" s="26"/>
      <c r="I513" s="26"/>
      <c r="J513" s="25">
        <f t="shared" si="23"/>
        <v>4089044</v>
      </c>
      <c r="K513" s="25">
        <v>4089044.1769714314</v>
      </c>
      <c r="M513" s="6">
        <f t="shared" si="22"/>
        <v>0</v>
      </c>
      <c r="N513" t="s">
        <v>1339</v>
      </c>
      <c r="O513" s="13">
        <v>48000025</v>
      </c>
    </row>
    <row r="514" spans="1:15" hidden="1" x14ac:dyDescent="0.25">
      <c r="A514" s="24" t="s">
        <v>517</v>
      </c>
      <c r="B514" s="25">
        <v>5876544.1500000004</v>
      </c>
      <c r="C514" s="25">
        <v>6000000</v>
      </c>
      <c r="D514" s="25">
        <v>0</v>
      </c>
      <c r="E514" s="25">
        <v>0</v>
      </c>
      <c r="F514" s="25">
        <f t="shared" si="21"/>
        <v>6000000</v>
      </c>
      <c r="G514" s="25">
        <v>0</v>
      </c>
      <c r="H514" s="26"/>
      <c r="I514" s="26"/>
      <c r="J514" s="25">
        <f t="shared" si="23"/>
        <v>6000000</v>
      </c>
      <c r="K514" s="25">
        <v>6000000</v>
      </c>
      <c r="M514" s="6">
        <f t="shared" si="22"/>
        <v>0</v>
      </c>
      <c r="N514" t="s">
        <v>1340</v>
      </c>
      <c r="O514" s="13">
        <v>48000030</v>
      </c>
    </row>
    <row r="515" spans="1:15" hidden="1" x14ac:dyDescent="0.25">
      <c r="A515" s="24" t="s">
        <v>518</v>
      </c>
      <c r="B515" s="25">
        <v>681340.04999999993</v>
      </c>
      <c r="C515" s="25">
        <v>698739</v>
      </c>
      <c r="D515" s="25">
        <v>0</v>
      </c>
      <c r="E515" s="25">
        <v>0</v>
      </c>
      <c r="F515" s="25">
        <f t="shared" si="21"/>
        <v>698739</v>
      </c>
      <c r="G515" s="25">
        <v>0</v>
      </c>
      <c r="H515" s="26"/>
      <c r="I515" s="26"/>
      <c r="J515" s="25">
        <f t="shared" si="23"/>
        <v>698739</v>
      </c>
      <c r="K515" s="25">
        <v>698739.00179999997</v>
      </c>
      <c r="M515" s="6">
        <f t="shared" si="22"/>
        <v>0</v>
      </c>
      <c r="N515" t="s">
        <v>1341</v>
      </c>
      <c r="O515" s="13">
        <v>48000036</v>
      </c>
    </row>
    <row r="516" spans="1:15" hidden="1" x14ac:dyDescent="0.25">
      <c r="A516" s="24" t="s">
        <v>519</v>
      </c>
      <c r="B516" s="25">
        <v>282303413.71999991</v>
      </c>
      <c r="C516" s="25">
        <v>283687851</v>
      </c>
      <c r="D516" s="25">
        <v>1497937</v>
      </c>
      <c r="E516" s="25">
        <v>0</v>
      </c>
      <c r="F516" s="25">
        <f t="shared" si="21"/>
        <v>285185788</v>
      </c>
      <c r="G516" s="25">
        <v>0</v>
      </c>
      <c r="H516" s="26"/>
      <c r="I516" s="26"/>
      <c r="J516" s="25">
        <f t="shared" si="23"/>
        <v>285185788</v>
      </c>
      <c r="K516" s="25">
        <v>287975963.34814203</v>
      </c>
      <c r="M516" s="6">
        <f t="shared" si="22"/>
        <v>0</v>
      </c>
      <c r="N516" t="s">
        <v>1342</v>
      </c>
      <c r="O516" s="13">
        <v>48000038</v>
      </c>
    </row>
    <row r="517" spans="1:15" hidden="1" x14ac:dyDescent="0.25">
      <c r="A517" s="24" t="s">
        <v>520</v>
      </c>
      <c r="B517" s="25">
        <v>46230067.039999999</v>
      </c>
      <c r="C517" s="25">
        <v>46892955</v>
      </c>
      <c r="D517" s="25">
        <v>0</v>
      </c>
      <c r="E517" s="25">
        <v>0</v>
      </c>
      <c r="F517" s="25">
        <f t="shared" si="21"/>
        <v>46892955</v>
      </c>
      <c r="G517" s="25">
        <v>0</v>
      </c>
      <c r="H517" s="26"/>
      <c r="I517" s="26"/>
      <c r="J517" s="25">
        <f t="shared" si="23"/>
        <v>46892955</v>
      </c>
      <c r="K517" s="25">
        <v>46892955</v>
      </c>
      <c r="M517" s="6">
        <f t="shared" si="22"/>
        <v>0</v>
      </c>
      <c r="N517" t="s">
        <v>1343</v>
      </c>
      <c r="O517" s="13">
        <v>48000040</v>
      </c>
    </row>
    <row r="518" spans="1:15" hidden="1" x14ac:dyDescent="0.25">
      <c r="A518" s="24" t="s">
        <v>521</v>
      </c>
      <c r="B518" s="25">
        <v>257340360.46000001</v>
      </c>
      <c r="C518" s="25">
        <v>265126535</v>
      </c>
      <c r="D518" s="25">
        <v>0</v>
      </c>
      <c r="E518" s="25">
        <v>0</v>
      </c>
      <c r="F518" s="25">
        <f t="shared" si="21"/>
        <v>265126535</v>
      </c>
      <c r="G518" s="25">
        <v>0</v>
      </c>
      <c r="H518" s="26"/>
      <c r="I518" s="26"/>
      <c r="J518" s="25">
        <f t="shared" si="23"/>
        <v>265126535</v>
      </c>
      <c r="K518" s="25">
        <v>278468403.53680003</v>
      </c>
      <c r="M518" s="6">
        <f t="shared" si="22"/>
        <v>0</v>
      </c>
      <c r="N518" t="s">
        <v>1344</v>
      </c>
      <c r="O518" s="13">
        <v>48000041</v>
      </c>
    </row>
    <row r="519" spans="1:15" hidden="1" x14ac:dyDescent="0.25">
      <c r="A519" s="24" t="s">
        <v>522</v>
      </c>
      <c r="B519" s="25">
        <v>0</v>
      </c>
      <c r="C519" s="25">
        <v>250000</v>
      </c>
      <c r="D519" s="25">
        <v>0</v>
      </c>
      <c r="E519" s="25">
        <v>0</v>
      </c>
      <c r="F519" s="25">
        <f t="shared" si="21"/>
        <v>250000</v>
      </c>
      <c r="G519" s="25">
        <v>0</v>
      </c>
      <c r="H519" s="26"/>
      <c r="I519" s="26"/>
      <c r="J519" s="25">
        <f t="shared" si="23"/>
        <v>250000</v>
      </c>
      <c r="K519" s="25">
        <v>250000</v>
      </c>
      <c r="M519" s="6">
        <f t="shared" si="22"/>
        <v>0</v>
      </c>
      <c r="N519" t="s">
        <v>1345</v>
      </c>
      <c r="O519" s="13">
        <v>48000058</v>
      </c>
    </row>
    <row r="520" spans="1:15" hidden="1" x14ac:dyDescent="0.25">
      <c r="A520" s="24" t="s">
        <v>523</v>
      </c>
      <c r="B520" s="25">
        <v>2212318.42</v>
      </c>
      <c r="C520" s="25">
        <v>2466084</v>
      </c>
      <c r="D520" s="25">
        <v>0</v>
      </c>
      <c r="E520" s="25">
        <v>0</v>
      </c>
      <c r="F520" s="25">
        <f t="shared" ref="F520:F583" si="24">SUM(C520:E520)</f>
        <v>2466084</v>
      </c>
      <c r="G520" s="25">
        <v>0</v>
      </c>
      <c r="H520" s="26"/>
      <c r="I520" s="26"/>
      <c r="J520" s="25">
        <f t="shared" si="23"/>
        <v>2466084</v>
      </c>
      <c r="K520" s="25">
        <v>2466083.932155143</v>
      </c>
      <c r="M520" s="6">
        <f t="shared" ref="M520:M583" si="25">H520-G520</f>
        <v>0</v>
      </c>
      <c r="N520" t="s">
        <v>1346</v>
      </c>
      <c r="O520" s="13">
        <v>48000091</v>
      </c>
    </row>
    <row r="521" spans="1:15" hidden="1" x14ac:dyDescent="0.25">
      <c r="A521" s="24" t="s">
        <v>524</v>
      </c>
      <c r="B521" s="25">
        <v>232043.41</v>
      </c>
      <c r="C521" s="25">
        <v>504388</v>
      </c>
      <c r="D521" s="25">
        <v>0</v>
      </c>
      <c r="E521" s="25">
        <v>0</v>
      </c>
      <c r="F521" s="25">
        <f t="shared" si="24"/>
        <v>504388</v>
      </c>
      <c r="G521" s="25">
        <v>0</v>
      </c>
      <c r="H521" s="26"/>
      <c r="I521" s="26"/>
      <c r="J521" s="25">
        <f t="shared" ref="J521:J584" si="26">F521+H521</f>
        <v>504388</v>
      </c>
      <c r="K521" s="25">
        <v>510457</v>
      </c>
      <c r="M521" s="6">
        <f t="shared" si="25"/>
        <v>0</v>
      </c>
      <c r="N521" t="s">
        <v>1347</v>
      </c>
      <c r="O521" s="13">
        <v>48000151</v>
      </c>
    </row>
    <row r="522" spans="1:15" hidden="1" x14ac:dyDescent="0.25">
      <c r="A522" s="24" t="s">
        <v>525</v>
      </c>
      <c r="B522" s="25">
        <v>7395111</v>
      </c>
      <c r="C522" s="25">
        <v>9978898</v>
      </c>
      <c r="D522" s="25">
        <v>0</v>
      </c>
      <c r="E522" s="25">
        <v>0</v>
      </c>
      <c r="F522" s="25">
        <f t="shared" si="24"/>
        <v>9978898</v>
      </c>
      <c r="G522" s="25">
        <v>-500000</v>
      </c>
      <c r="H522" s="26"/>
      <c r="I522" s="26"/>
      <c r="J522" s="25">
        <f t="shared" si="26"/>
        <v>9978898</v>
      </c>
      <c r="K522" s="25">
        <v>9553670.7921999991</v>
      </c>
      <c r="M522" s="6">
        <f t="shared" si="25"/>
        <v>500000</v>
      </c>
      <c r="N522" t="s">
        <v>1348</v>
      </c>
      <c r="O522" s="13">
        <v>48000200</v>
      </c>
    </row>
    <row r="523" spans="1:15" hidden="1" x14ac:dyDescent="0.25">
      <c r="A523" s="24" t="s">
        <v>526</v>
      </c>
      <c r="B523" s="25">
        <v>200675852.07999998</v>
      </c>
      <c r="C523" s="25">
        <v>223462675</v>
      </c>
      <c r="D523" s="25">
        <v>0</v>
      </c>
      <c r="E523" s="25">
        <v>0</v>
      </c>
      <c r="F523" s="25">
        <f t="shared" si="24"/>
        <v>223462675</v>
      </c>
      <c r="G523" s="25">
        <v>0</v>
      </c>
      <c r="H523" s="26"/>
      <c r="I523" s="26"/>
      <c r="J523" s="25">
        <f t="shared" si="26"/>
        <v>223462675</v>
      </c>
      <c r="K523" s="25">
        <v>227948386.32530892</v>
      </c>
      <c r="M523" s="6">
        <f t="shared" si="25"/>
        <v>0</v>
      </c>
      <c r="N523" t="s">
        <v>1349</v>
      </c>
      <c r="O523" s="13">
        <v>48001100</v>
      </c>
    </row>
    <row r="524" spans="1:15" hidden="1" x14ac:dyDescent="0.25">
      <c r="A524" s="24" t="s">
        <v>527</v>
      </c>
      <c r="B524" s="25">
        <v>25866473.309999995</v>
      </c>
      <c r="C524" s="25">
        <v>0</v>
      </c>
      <c r="D524" s="25">
        <v>0</v>
      </c>
      <c r="E524" s="25">
        <v>0</v>
      </c>
      <c r="F524" s="25">
        <f t="shared" si="24"/>
        <v>0</v>
      </c>
      <c r="G524" s="25">
        <v>0</v>
      </c>
      <c r="H524" s="26"/>
      <c r="I524" s="26"/>
      <c r="J524" s="25">
        <f t="shared" si="26"/>
        <v>0</v>
      </c>
      <c r="K524" s="25">
        <v>0</v>
      </c>
      <c r="M524" s="6">
        <f t="shared" si="25"/>
        <v>0</v>
      </c>
      <c r="N524" t="s">
        <v>1350</v>
      </c>
      <c r="O524" s="13">
        <v>48001400</v>
      </c>
    </row>
    <row r="525" spans="1:15" hidden="1" x14ac:dyDescent="0.25">
      <c r="A525" s="24" t="s">
        <v>528</v>
      </c>
      <c r="B525" s="25">
        <v>1366855.77</v>
      </c>
      <c r="C525" s="25">
        <v>1368934</v>
      </c>
      <c r="D525" s="25">
        <v>0</v>
      </c>
      <c r="E525" s="25">
        <v>0</v>
      </c>
      <c r="F525" s="25">
        <f t="shared" si="24"/>
        <v>1368934</v>
      </c>
      <c r="G525" s="25">
        <v>0</v>
      </c>
      <c r="H525" s="26"/>
      <c r="I525" s="26"/>
      <c r="J525" s="25">
        <f t="shared" si="26"/>
        <v>1368934</v>
      </c>
      <c r="K525" s="25">
        <v>1365522.5279999999</v>
      </c>
      <c r="M525" s="6">
        <f t="shared" si="25"/>
        <v>0</v>
      </c>
      <c r="N525" t="s">
        <v>1351</v>
      </c>
      <c r="O525" s="13">
        <v>41100001</v>
      </c>
    </row>
    <row r="526" spans="1:15" x14ac:dyDescent="0.25">
      <c r="A526" s="24" t="s">
        <v>529</v>
      </c>
      <c r="B526" s="25">
        <v>3858912.08</v>
      </c>
      <c r="C526" s="25">
        <v>4350682</v>
      </c>
      <c r="D526" s="25">
        <v>0</v>
      </c>
      <c r="E526" s="25">
        <v>0</v>
      </c>
      <c r="F526" s="25">
        <f t="shared" si="24"/>
        <v>4350682</v>
      </c>
      <c r="G526" s="25">
        <v>-175000</v>
      </c>
      <c r="H526" s="26">
        <f>VLOOKUP(O526,[1]Sheet1!$E$1:$G$65536,2,FALSE)</f>
        <v>-175000</v>
      </c>
      <c r="I526" s="26">
        <f>VLOOKUP(O526,[1]Sheet1!$E$1:$G$65536,3,FALSE)</f>
        <v>0</v>
      </c>
      <c r="J526" s="25">
        <f t="shared" si="26"/>
        <v>4175682</v>
      </c>
      <c r="K526" s="25">
        <v>4132382.8880040003</v>
      </c>
      <c r="M526" s="6">
        <f t="shared" si="25"/>
        <v>0</v>
      </c>
      <c r="N526" t="s">
        <v>1352</v>
      </c>
      <c r="O526" s="13">
        <v>41101000</v>
      </c>
    </row>
    <row r="527" spans="1:15" x14ac:dyDescent="0.25">
      <c r="A527" s="24" t="s">
        <v>530</v>
      </c>
      <c r="B527" s="25">
        <v>12682332.74</v>
      </c>
      <c r="C527" s="25">
        <v>13183460</v>
      </c>
      <c r="D527" s="25">
        <v>0</v>
      </c>
      <c r="E527" s="25">
        <v>0</v>
      </c>
      <c r="F527" s="25">
        <f t="shared" si="24"/>
        <v>13183460</v>
      </c>
      <c r="G527" s="25">
        <v>-140000</v>
      </c>
      <c r="H527" s="26">
        <f>VLOOKUP(O527,[1]Sheet1!$E$1:$G$65536,2,FALSE)</f>
        <v>-140000</v>
      </c>
      <c r="I527" s="26">
        <f>VLOOKUP(O527,[1]Sheet1!$E$1:$G$65536,3,FALSE)</f>
        <v>0</v>
      </c>
      <c r="J527" s="25">
        <f t="shared" si="26"/>
        <v>13043460</v>
      </c>
      <c r="K527" s="25">
        <v>13061107.401799999</v>
      </c>
      <c r="M527" s="6">
        <f t="shared" si="25"/>
        <v>0</v>
      </c>
      <c r="N527" t="s">
        <v>1353</v>
      </c>
      <c r="O527" s="13">
        <v>41102000</v>
      </c>
    </row>
    <row r="528" spans="1:15" hidden="1" x14ac:dyDescent="0.25">
      <c r="A528" s="24" t="s">
        <v>531</v>
      </c>
      <c r="B528" s="25">
        <v>3262270.2900000005</v>
      </c>
      <c r="C528" s="25">
        <v>3340735</v>
      </c>
      <c r="D528" s="25">
        <v>0</v>
      </c>
      <c r="E528" s="25">
        <v>0</v>
      </c>
      <c r="F528" s="25">
        <f t="shared" si="24"/>
        <v>3340735</v>
      </c>
      <c r="G528" s="25">
        <v>0</v>
      </c>
      <c r="H528" s="26"/>
      <c r="I528" s="26"/>
      <c r="J528" s="25">
        <f t="shared" si="26"/>
        <v>3340735</v>
      </c>
      <c r="K528" s="25">
        <v>3328735.4116000002</v>
      </c>
      <c r="M528" s="6">
        <f t="shared" si="25"/>
        <v>0</v>
      </c>
      <c r="N528" t="s">
        <v>1354</v>
      </c>
      <c r="O528" s="13">
        <v>41103010</v>
      </c>
    </row>
    <row r="529" spans="1:15" hidden="1" x14ac:dyDescent="0.25">
      <c r="A529" s="24" t="s">
        <v>532</v>
      </c>
      <c r="B529" s="25">
        <v>6124421.9299999997</v>
      </c>
      <c r="C529" s="25">
        <v>6130018</v>
      </c>
      <c r="D529" s="25">
        <v>0</v>
      </c>
      <c r="E529" s="25">
        <v>0</v>
      </c>
      <c r="F529" s="25">
        <f t="shared" si="24"/>
        <v>6130018</v>
      </c>
      <c r="G529" s="25">
        <v>0</v>
      </c>
      <c r="H529" s="26"/>
      <c r="I529" s="26"/>
      <c r="J529" s="25">
        <f t="shared" si="26"/>
        <v>6130018</v>
      </c>
      <c r="K529" s="25">
        <v>6130018</v>
      </c>
      <c r="M529" s="6">
        <f t="shared" si="25"/>
        <v>0</v>
      </c>
      <c r="N529" t="s">
        <v>1355</v>
      </c>
      <c r="O529" s="13">
        <v>41200200</v>
      </c>
    </row>
    <row r="530" spans="1:15" hidden="1" x14ac:dyDescent="0.25">
      <c r="A530" s="24" t="s">
        <v>533</v>
      </c>
      <c r="B530" s="25">
        <v>416990.12</v>
      </c>
      <c r="C530" s="25">
        <v>346486</v>
      </c>
      <c r="D530" s="25">
        <v>0</v>
      </c>
      <c r="E530" s="25">
        <v>0</v>
      </c>
      <c r="F530" s="25">
        <f t="shared" si="24"/>
        <v>346486</v>
      </c>
      <c r="G530" s="25">
        <v>0</v>
      </c>
      <c r="H530" s="26"/>
      <c r="I530" s="26"/>
      <c r="J530" s="25">
        <f t="shared" si="26"/>
        <v>346486</v>
      </c>
      <c r="K530" s="25">
        <v>346486.55703316402</v>
      </c>
      <c r="M530" s="6">
        <f t="shared" si="25"/>
        <v>0</v>
      </c>
      <c r="N530" t="s">
        <v>1356</v>
      </c>
      <c r="O530" s="13">
        <v>41201000</v>
      </c>
    </row>
    <row r="531" spans="1:15" x14ac:dyDescent="0.25">
      <c r="A531" s="24" t="s">
        <v>534</v>
      </c>
      <c r="B531" s="25">
        <v>10258904.85</v>
      </c>
      <c r="C531" s="25">
        <v>10260724</v>
      </c>
      <c r="D531" s="25">
        <v>0</v>
      </c>
      <c r="E531" s="25">
        <v>0</v>
      </c>
      <c r="F531" s="25">
        <f t="shared" si="24"/>
        <v>10260724</v>
      </c>
      <c r="G531" s="25">
        <v>-165248</v>
      </c>
      <c r="H531" s="26">
        <f>VLOOKUP(O531,[1]Sheet1!$E$1:$G$65536,2,FALSE)</f>
        <v>-165248</v>
      </c>
      <c r="I531" s="26">
        <f>VLOOKUP(O531,[1]Sheet1!$E$1:$G$65536,3,FALSE)</f>
        <v>0</v>
      </c>
      <c r="J531" s="25">
        <f t="shared" si="26"/>
        <v>10095476</v>
      </c>
      <c r="K531" s="25">
        <v>10339535</v>
      </c>
      <c r="M531" s="6">
        <f t="shared" si="25"/>
        <v>0</v>
      </c>
      <c r="N531" t="s">
        <v>1357</v>
      </c>
      <c r="O531" s="13">
        <v>41202000</v>
      </c>
    </row>
    <row r="532" spans="1:15" hidden="1" x14ac:dyDescent="0.25">
      <c r="A532" s="24" t="s">
        <v>535</v>
      </c>
      <c r="B532" s="25">
        <v>2176402.2400000002</v>
      </c>
      <c r="C532" s="25">
        <v>2188102</v>
      </c>
      <c r="D532" s="25">
        <v>0</v>
      </c>
      <c r="E532" s="25">
        <v>0</v>
      </c>
      <c r="F532" s="25">
        <f t="shared" si="24"/>
        <v>2188102</v>
      </c>
      <c r="G532" s="25">
        <v>0</v>
      </c>
      <c r="H532" s="26"/>
      <c r="I532" s="26"/>
      <c r="J532" s="25">
        <f t="shared" si="26"/>
        <v>2188102</v>
      </c>
      <c r="K532" s="25">
        <v>2240102.2088316521</v>
      </c>
      <c r="M532" s="6">
        <f t="shared" si="25"/>
        <v>0</v>
      </c>
      <c r="N532" t="s">
        <v>1358</v>
      </c>
      <c r="O532" s="13">
        <v>41203000</v>
      </c>
    </row>
    <row r="533" spans="1:15" hidden="1" x14ac:dyDescent="0.25">
      <c r="A533" s="24" t="s">
        <v>536</v>
      </c>
      <c r="B533" s="25">
        <v>8916658.1100000013</v>
      </c>
      <c r="C533" s="25">
        <v>9423606</v>
      </c>
      <c r="D533" s="25">
        <v>0</v>
      </c>
      <c r="E533" s="25">
        <v>0</v>
      </c>
      <c r="F533" s="25">
        <f t="shared" si="24"/>
        <v>9423606</v>
      </c>
      <c r="G533" s="25">
        <v>0</v>
      </c>
      <c r="H533" s="26"/>
      <c r="I533" s="26"/>
      <c r="J533" s="25">
        <f t="shared" si="26"/>
        <v>9423606</v>
      </c>
      <c r="K533" s="25">
        <v>9348330.5760051981</v>
      </c>
      <c r="M533" s="6">
        <f t="shared" si="25"/>
        <v>0</v>
      </c>
      <c r="N533" t="s">
        <v>1359</v>
      </c>
      <c r="O533" s="13">
        <v>41204000</v>
      </c>
    </row>
    <row r="534" spans="1:15" hidden="1" x14ac:dyDescent="0.25">
      <c r="A534" s="24" t="s">
        <v>537</v>
      </c>
      <c r="B534" s="25">
        <v>80000</v>
      </c>
      <c r="C534" s="25">
        <v>80000</v>
      </c>
      <c r="D534" s="25">
        <v>0</v>
      </c>
      <c r="E534" s="25">
        <v>0</v>
      </c>
      <c r="F534" s="25">
        <f t="shared" si="24"/>
        <v>80000</v>
      </c>
      <c r="G534" s="25">
        <v>0</v>
      </c>
      <c r="H534" s="26"/>
      <c r="I534" s="26"/>
      <c r="J534" s="25">
        <f t="shared" si="26"/>
        <v>80000</v>
      </c>
      <c r="K534" s="25">
        <v>80000</v>
      </c>
      <c r="M534" s="6">
        <f t="shared" si="25"/>
        <v>0</v>
      </c>
      <c r="N534" t="s">
        <v>1360</v>
      </c>
      <c r="O534" s="13">
        <v>41204001</v>
      </c>
    </row>
    <row r="535" spans="1:15" x14ac:dyDescent="0.25">
      <c r="A535" s="24" t="s">
        <v>538</v>
      </c>
      <c r="B535" s="25">
        <v>0</v>
      </c>
      <c r="C535" s="25">
        <v>30000</v>
      </c>
      <c r="D535" s="25">
        <v>0</v>
      </c>
      <c r="E535" s="25">
        <v>0</v>
      </c>
      <c r="F535" s="25">
        <f t="shared" si="24"/>
        <v>30000</v>
      </c>
      <c r="G535" s="25">
        <v>-30000</v>
      </c>
      <c r="H535" s="26">
        <f>VLOOKUP(O535,[1]Sheet1!$E$1:$G$65536,2,FALSE)</f>
        <v>-30000</v>
      </c>
      <c r="I535" s="26">
        <f>VLOOKUP(O535,[1]Sheet1!$E$1:$G$65536,3,FALSE)</f>
        <v>0</v>
      </c>
      <c r="J535" s="25">
        <f t="shared" si="26"/>
        <v>0</v>
      </c>
      <c r="K535" s="25">
        <v>0</v>
      </c>
      <c r="M535" s="6">
        <f t="shared" si="25"/>
        <v>0</v>
      </c>
      <c r="N535" t="s">
        <v>1361</v>
      </c>
      <c r="O535" s="13">
        <v>41204002</v>
      </c>
    </row>
    <row r="536" spans="1:15" hidden="1" x14ac:dyDescent="0.25">
      <c r="A536" s="24" t="s">
        <v>539</v>
      </c>
      <c r="B536" s="25">
        <v>30000</v>
      </c>
      <c r="C536" s="25">
        <v>0</v>
      </c>
      <c r="D536" s="25">
        <v>0</v>
      </c>
      <c r="E536" s="25">
        <v>0</v>
      </c>
      <c r="F536" s="25">
        <f t="shared" si="24"/>
        <v>0</v>
      </c>
      <c r="G536" s="25">
        <v>0</v>
      </c>
      <c r="H536" s="26"/>
      <c r="I536" s="26"/>
      <c r="J536" s="25">
        <f t="shared" si="26"/>
        <v>0</v>
      </c>
      <c r="K536" s="25">
        <v>0</v>
      </c>
      <c r="M536" s="6">
        <f t="shared" si="25"/>
        <v>0</v>
      </c>
      <c r="N536" t="s">
        <v>1362</v>
      </c>
      <c r="O536" s="13">
        <v>41204005</v>
      </c>
    </row>
    <row r="537" spans="1:15" hidden="1" x14ac:dyDescent="0.25">
      <c r="A537" s="24" t="s">
        <v>540</v>
      </c>
      <c r="B537" s="25">
        <v>36650.949999999997</v>
      </c>
      <c r="C537" s="25">
        <v>672538</v>
      </c>
      <c r="D537" s="25">
        <v>0</v>
      </c>
      <c r="E537" s="25">
        <v>0</v>
      </c>
      <c r="F537" s="25">
        <f t="shared" si="24"/>
        <v>672538</v>
      </c>
      <c r="G537" s="25">
        <v>0</v>
      </c>
      <c r="H537" s="26"/>
      <c r="I537" s="26"/>
      <c r="J537" s="25">
        <f t="shared" si="26"/>
        <v>672538</v>
      </c>
      <c r="K537" s="25">
        <v>322538</v>
      </c>
      <c r="M537" s="6">
        <f t="shared" si="25"/>
        <v>0</v>
      </c>
      <c r="N537" t="s">
        <v>1363</v>
      </c>
      <c r="O537" s="13">
        <v>41204010</v>
      </c>
    </row>
    <row r="538" spans="1:15" hidden="1" x14ac:dyDescent="0.25">
      <c r="A538" s="24" t="s">
        <v>541</v>
      </c>
      <c r="B538" s="25">
        <v>4230825.3499999996</v>
      </c>
      <c r="C538" s="25">
        <v>4313482</v>
      </c>
      <c r="D538" s="25">
        <v>0</v>
      </c>
      <c r="E538" s="25">
        <v>0</v>
      </c>
      <c r="F538" s="25">
        <f t="shared" si="24"/>
        <v>4313482</v>
      </c>
      <c r="G538" s="25">
        <v>0</v>
      </c>
      <c r="H538" s="26"/>
      <c r="I538" s="26"/>
      <c r="J538" s="25">
        <f t="shared" si="26"/>
        <v>4313482</v>
      </c>
      <c r="K538" s="25">
        <v>4313482.030723474</v>
      </c>
      <c r="M538" s="6">
        <f t="shared" si="25"/>
        <v>0</v>
      </c>
      <c r="N538" t="s">
        <v>1364</v>
      </c>
      <c r="O538" s="13">
        <v>41205000</v>
      </c>
    </row>
    <row r="539" spans="1:15" hidden="1" x14ac:dyDescent="0.25">
      <c r="A539" s="24" t="s">
        <v>542</v>
      </c>
      <c r="B539" s="25">
        <v>15643661.020000001</v>
      </c>
      <c r="C539" s="25">
        <v>15898807</v>
      </c>
      <c r="D539" s="25">
        <v>0</v>
      </c>
      <c r="E539" s="25">
        <v>0</v>
      </c>
      <c r="F539" s="25">
        <f t="shared" si="24"/>
        <v>15898807</v>
      </c>
      <c r="G539" s="25">
        <v>0</v>
      </c>
      <c r="H539" s="26"/>
      <c r="I539" s="26"/>
      <c r="J539" s="25">
        <f t="shared" si="26"/>
        <v>15898807</v>
      </c>
      <c r="K539" s="25">
        <v>16161922.968812516</v>
      </c>
      <c r="M539" s="6">
        <f t="shared" si="25"/>
        <v>0</v>
      </c>
      <c r="N539" t="s">
        <v>1365</v>
      </c>
      <c r="O539" s="13">
        <v>41206000</v>
      </c>
    </row>
    <row r="540" spans="1:15" x14ac:dyDescent="0.25">
      <c r="A540" s="24" t="s">
        <v>543</v>
      </c>
      <c r="B540" s="25">
        <v>5207584.13</v>
      </c>
      <c r="C540" s="25">
        <v>5611403</v>
      </c>
      <c r="D540" s="25">
        <v>0</v>
      </c>
      <c r="E540" s="25">
        <v>0</v>
      </c>
      <c r="F540" s="25">
        <f t="shared" si="24"/>
        <v>5611403</v>
      </c>
      <c r="G540" s="25">
        <v>-200000</v>
      </c>
      <c r="H540" s="26">
        <f>VLOOKUP(O540,[1]Sheet1!$E$1:$G$65536,2,FALSE)</f>
        <v>-200000</v>
      </c>
      <c r="I540" s="26">
        <f>VLOOKUP(O540,[1]Sheet1!$E$1:$G$65536,3,FALSE)</f>
        <v>0</v>
      </c>
      <c r="J540" s="25">
        <f t="shared" si="26"/>
        <v>5411403</v>
      </c>
      <c r="K540" s="25">
        <v>5354992.0999224689</v>
      </c>
      <c r="M540" s="6">
        <f t="shared" si="25"/>
        <v>0</v>
      </c>
      <c r="N540" t="s">
        <v>1366</v>
      </c>
      <c r="O540" s="13">
        <v>41250100</v>
      </c>
    </row>
    <row r="541" spans="1:15" hidden="1" x14ac:dyDescent="0.25">
      <c r="A541" s="24" t="s">
        <v>544</v>
      </c>
      <c r="B541" s="25">
        <v>210297.24</v>
      </c>
      <c r="C541" s="25">
        <v>250000</v>
      </c>
      <c r="D541" s="25">
        <v>0</v>
      </c>
      <c r="E541" s="25">
        <v>0</v>
      </c>
      <c r="F541" s="25">
        <f t="shared" si="24"/>
        <v>250000</v>
      </c>
      <c r="G541" s="25">
        <v>0</v>
      </c>
      <c r="H541" s="26"/>
      <c r="I541" s="26"/>
      <c r="J541" s="25">
        <f t="shared" si="26"/>
        <v>250000</v>
      </c>
      <c r="K541" s="25">
        <v>250000.005</v>
      </c>
      <c r="M541" s="6">
        <f t="shared" si="25"/>
        <v>0</v>
      </c>
      <c r="N541" t="s">
        <v>1367</v>
      </c>
      <c r="O541" s="13">
        <v>41250122</v>
      </c>
    </row>
    <row r="542" spans="1:15" hidden="1" x14ac:dyDescent="0.25">
      <c r="A542" s="24" t="s">
        <v>545</v>
      </c>
      <c r="B542" s="25">
        <v>25988484.25</v>
      </c>
      <c r="C542" s="25">
        <v>27210690</v>
      </c>
      <c r="D542" s="25">
        <v>0</v>
      </c>
      <c r="E542" s="25">
        <v>0</v>
      </c>
      <c r="F542" s="25">
        <f t="shared" si="24"/>
        <v>27210690</v>
      </c>
      <c r="G542" s="25">
        <v>0</v>
      </c>
      <c r="H542" s="26"/>
      <c r="I542" s="26"/>
      <c r="J542" s="25">
        <f t="shared" si="26"/>
        <v>27210690</v>
      </c>
      <c r="K542" s="25">
        <v>27137970.278333694</v>
      </c>
      <c r="M542" s="6">
        <f t="shared" si="25"/>
        <v>0</v>
      </c>
      <c r="N542" t="s">
        <v>1368</v>
      </c>
      <c r="O542" s="13">
        <v>41800100</v>
      </c>
    </row>
    <row r="543" spans="1:15" hidden="1" x14ac:dyDescent="0.25">
      <c r="A543" s="24" t="s">
        <v>546</v>
      </c>
      <c r="B543" s="25">
        <v>275644.76999999996</v>
      </c>
      <c r="C543" s="25">
        <v>600000</v>
      </c>
      <c r="D543" s="25">
        <v>281072.03000000003</v>
      </c>
      <c r="E543" s="25">
        <v>0</v>
      </c>
      <c r="F543" s="25">
        <f t="shared" si="24"/>
        <v>881072.03</v>
      </c>
      <c r="G543" s="25">
        <v>0</v>
      </c>
      <c r="H543" s="26"/>
      <c r="I543" s="26"/>
      <c r="J543" s="25">
        <f t="shared" si="26"/>
        <v>881072.03</v>
      </c>
      <c r="K543" s="25">
        <v>600000</v>
      </c>
      <c r="M543" s="6">
        <f t="shared" si="25"/>
        <v>0</v>
      </c>
      <c r="N543" t="s">
        <v>1369</v>
      </c>
      <c r="O543" s="13">
        <v>41801100</v>
      </c>
    </row>
    <row r="544" spans="1:15" hidden="1" x14ac:dyDescent="0.25">
      <c r="A544" s="24" t="s">
        <v>547</v>
      </c>
      <c r="B544" s="25">
        <v>21714111.319999997</v>
      </c>
      <c r="C544" s="25">
        <v>22592998</v>
      </c>
      <c r="D544" s="25">
        <v>0</v>
      </c>
      <c r="E544" s="25">
        <v>0</v>
      </c>
      <c r="F544" s="25">
        <f t="shared" si="24"/>
        <v>22592998</v>
      </c>
      <c r="G544" s="25">
        <v>0</v>
      </c>
      <c r="H544" s="26"/>
      <c r="I544" s="26"/>
      <c r="J544" s="25">
        <f t="shared" si="26"/>
        <v>22592998</v>
      </c>
      <c r="K544" s="25">
        <v>22519691.384724673</v>
      </c>
      <c r="M544" s="6">
        <f t="shared" si="25"/>
        <v>0</v>
      </c>
      <c r="N544" t="s">
        <v>1370</v>
      </c>
      <c r="O544" s="13">
        <v>41900100</v>
      </c>
    </row>
    <row r="545" spans="1:15" hidden="1" x14ac:dyDescent="0.25">
      <c r="A545" s="24" t="s">
        <v>548</v>
      </c>
      <c r="B545" s="25">
        <v>806.28</v>
      </c>
      <c r="C545" s="25">
        <v>5000</v>
      </c>
      <c r="D545" s="25">
        <v>0</v>
      </c>
      <c r="E545" s="25">
        <v>0</v>
      </c>
      <c r="F545" s="25">
        <f t="shared" si="24"/>
        <v>5000</v>
      </c>
      <c r="G545" s="25">
        <v>0</v>
      </c>
      <c r="H545" s="26"/>
      <c r="I545" s="26"/>
      <c r="J545" s="25">
        <f t="shared" si="26"/>
        <v>5000</v>
      </c>
      <c r="K545" s="25">
        <v>5000</v>
      </c>
      <c r="M545" s="6">
        <f t="shared" si="25"/>
        <v>0</v>
      </c>
      <c r="N545" t="s">
        <v>1371</v>
      </c>
      <c r="O545" s="13">
        <v>41900101</v>
      </c>
    </row>
    <row r="546" spans="1:15" hidden="1" x14ac:dyDescent="0.25">
      <c r="A546" s="24" t="s">
        <v>549</v>
      </c>
      <c r="B546" s="25">
        <v>15025.54</v>
      </c>
      <c r="C546" s="25">
        <v>110000</v>
      </c>
      <c r="D546" s="25">
        <v>0</v>
      </c>
      <c r="E546" s="25">
        <v>0</v>
      </c>
      <c r="F546" s="25">
        <f t="shared" si="24"/>
        <v>110000</v>
      </c>
      <c r="G546" s="25">
        <v>0</v>
      </c>
      <c r="H546" s="26"/>
      <c r="I546" s="26"/>
      <c r="J546" s="25">
        <f t="shared" si="26"/>
        <v>110000</v>
      </c>
      <c r="K546" s="25">
        <v>110000</v>
      </c>
      <c r="M546" s="6">
        <f t="shared" si="25"/>
        <v>0</v>
      </c>
      <c r="N546" t="s">
        <v>1372</v>
      </c>
      <c r="O546" s="13">
        <v>41900102</v>
      </c>
    </row>
    <row r="547" spans="1:15" hidden="1" x14ac:dyDescent="0.25">
      <c r="A547" s="24" t="s">
        <v>550</v>
      </c>
      <c r="B547" s="25">
        <v>38139.949999999997</v>
      </c>
      <c r="C547" s="25">
        <v>50000</v>
      </c>
      <c r="D547" s="25">
        <v>0</v>
      </c>
      <c r="E547" s="25">
        <v>0</v>
      </c>
      <c r="F547" s="25">
        <f t="shared" si="24"/>
        <v>50000</v>
      </c>
      <c r="G547" s="25">
        <v>0</v>
      </c>
      <c r="H547" s="26"/>
      <c r="I547" s="26"/>
      <c r="J547" s="25">
        <f t="shared" si="26"/>
        <v>50000</v>
      </c>
      <c r="K547" s="25">
        <v>50000</v>
      </c>
      <c r="M547" s="6">
        <f t="shared" si="25"/>
        <v>0</v>
      </c>
      <c r="N547" t="s">
        <v>1373</v>
      </c>
      <c r="O547" s="13">
        <v>41900200</v>
      </c>
    </row>
    <row r="548" spans="1:15" hidden="1" x14ac:dyDescent="0.25">
      <c r="A548" s="24" t="s">
        <v>551</v>
      </c>
      <c r="B548" s="25">
        <v>680181.8</v>
      </c>
      <c r="C548" s="25">
        <v>744043</v>
      </c>
      <c r="D548" s="25">
        <v>126179.91</v>
      </c>
      <c r="E548" s="25">
        <v>0</v>
      </c>
      <c r="F548" s="25">
        <f t="shared" si="24"/>
        <v>870222.91</v>
      </c>
      <c r="G548" s="25">
        <v>0</v>
      </c>
      <c r="H548" s="26"/>
      <c r="I548" s="26"/>
      <c r="J548" s="25">
        <f t="shared" si="26"/>
        <v>870222.91</v>
      </c>
      <c r="K548" s="25">
        <v>744043.4</v>
      </c>
      <c r="M548" s="6">
        <f t="shared" si="25"/>
        <v>0</v>
      </c>
      <c r="N548" t="s">
        <v>1374</v>
      </c>
      <c r="O548" s="13">
        <v>41900300</v>
      </c>
    </row>
    <row r="549" spans="1:15" hidden="1" x14ac:dyDescent="0.25">
      <c r="A549" s="24" t="s">
        <v>552</v>
      </c>
      <c r="B549" s="25">
        <v>389276.4</v>
      </c>
      <c r="C549" s="25">
        <v>400000</v>
      </c>
      <c r="D549" s="25">
        <v>294023.43</v>
      </c>
      <c r="E549" s="25">
        <v>0</v>
      </c>
      <c r="F549" s="25">
        <f t="shared" si="24"/>
        <v>694023.42999999993</v>
      </c>
      <c r="G549" s="25">
        <v>0</v>
      </c>
      <c r="H549" s="26"/>
      <c r="I549" s="26"/>
      <c r="J549" s="25">
        <f t="shared" si="26"/>
        <v>694023.42999999993</v>
      </c>
      <c r="K549" s="25">
        <v>635602</v>
      </c>
      <c r="M549" s="6">
        <f t="shared" si="25"/>
        <v>0</v>
      </c>
      <c r="N549" t="s">
        <v>1375</v>
      </c>
      <c r="O549" s="13">
        <v>41901100</v>
      </c>
    </row>
    <row r="550" spans="1:15" x14ac:dyDescent="0.25">
      <c r="A550" s="24" t="s">
        <v>553</v>
      </c>
      <c r="B550" s="25">
        <v>65750723.43</v>
      </c>
      <c r="C550" s="25">
        <v>70068991</v>
      </c>
      <c r="D550" s="25">
        <v>0</v>
      </c>
      <c r="E550" s="25">
        <v>0</v>
      </c>
      <c r="F550" s="25">
        <f t="shared" si="24"/>
        <v>70068991</v>
      </c>
      <c r="G550" s="25">
        <v>-175000</v>
      </c>
      <c r="H550" s="26">
        <f>VLOOKUP(O550,[1]Sheet1!$E$1:$G$65536,2,FALSE)</f>
        <v>-175000</v>
      </c>
      <c r="I550" s="26">
        <f>VLOOKUP(O550,[1]Sheet1!$E$1:$G$65536,3,FALSE)</f>
        <v>0</v>
      </c>
      <c r="J550" s="25">
        <f t="shared" si="26"/>
        <v>69893991</v>
      </c>
      <c r="K550" s="25">
        <v>70218174.973000243</v>
      </c>
      <c r="M550" s="6">
        <f t="shared" si="25"/>
        <v>0</v>
      </c>
      <c r="N550" t="s">
        <v>1376</v>
      </c>
      <c r="O550" s="13">
        <v>59111003</v>
      </c>
    </row>
    <row r="551" spans="1:15" hidden="1" x14ac:dyDescent="0.25">
      <c r="A551" s="24" t="s">
        <v>554</v>
      </c>
      <c r="B551" s="25">
        <v>21926529.699999999</v>
      </c>
      <c r="C551" s="25">
        <v>21651781</v>
      </c>
      <c r="D551" s="25">
        <v>0</v>
      </c>
      <c r="E551" s="25">
        <v>0</v>
      </c>
      <c r="F551" s="25">
        <f t="shared" si="24"/>
        <v>21651781</v>
      </c>
      <c r="G551" s="25">
        <v>0</v>
      </c>
      <c r="H551" s="26"/>
      <c r="I551" s="26"/>
      <c r="J551" s="25">
        <f t="shared" si="26"/>
        <v>21651781</v>
      </c>
      <c r="K551" s="25">
        <v>21651781</v>
      </c>
      <c r="M551" s="6">
        <f t="shared" si="25"/>
        <v>0</v>
      </c>
      <c r="N551" t="s">
        <v>1377</v>
      </c>
      <c r="O551" s="13">
        <v>59112000</v>
      </c>
    </row>
    <row r="552" spans="1:15" hidden="1" x14ac:dyDescent="0.25">
      <c r="A552" s="24" t="s">
        <v>555</v>
      </c>
      <c r="B552" s="25">
        <v>1081041894.51</v>
      </c>
      <c r="C552" s="25">
        <v>1110427449</v>
      </c>
      <c r="D552" s="25">
        <v>0</v>
      </c>
      <c r="E552" s="25">
        <v>0</v>
      </c>
      <c r="F552" s="25">
        <f t="shared" si="24"/>
        <v>1110427449</v>
      </c>
      <c r="G552" s="25">
        <v>0</v>
      </c>
      <c r="H552" s="26"/>
      <c r="I552" s="26"/>
      <c r="J552" s="25">
        <f t="shared" si="26"/>
        <v>1110427449</v>
      </c>
      <c r="K552" s="25">
        <v>1123633347.8356173</v>
      </c>
      <c r="M552" s="6">
        <f t="shared" si="25"/>
        <v>0</v>
      </c>
      <c r="N552" t="s">
        <v>1378</v>
      </c>
      <c r="O552" s="13">
        <v>59202000</v>
      </c>
    </row>
    <row r="553" spans="1:15" hidden="1" x14ac:dyDescent="0.25">
      <c r="A553" s="24" t="s">
        <v>556</v>
      </c>
      <c r="B553" s="25">
        <v>211157782.14999998</v>
      </c>
      <c r="C553" s="25">
        <v>218453948</v>
      </c>
      <c r="D553" s="25">
        <v>0</v>
      </c>
      <c r="E553" s="25">
        <v>0</v>
      </c>
      <c r="F553" s="25">
        <f t="shared" si="24"/>
        <v>218453948</v>
      </c>
      <c r="G553" s="25">
        <v>0</v>
      </c>
      <c r="H553" s="26"/>
      <c r="I553" s="26"/>
      <c r="J553" s="25">
        <f t="shared" si="26"/>
        <v>218453948</v>
      </c>
      <c r="K553" s="25">
        <v>218707629.10302171</v>
      </c>
      <c r="M553" s="6">
        <f t="shared" si="25"/>
        <v>0</v>
      </c>
      <c r="N553" t="s">
        <v>1379</v>
      </c>
      <c r="O553" s="13">
        <v>59202010</v>
      </c>
    </row>
    <row r="554" spans="1:15" hidden="1" x14ac:dyDescent="0.25">
      <c r="A554" s="24" t="s">
        <v>557</v>
      </c>
      <c r="B554" s="25">
        <v>176624767.06</v>
      </c>
      <c r="C554" s="25">
        <v>191496335</v>
      </c>
      <c r="D554" s="25">
        <v>0</v>
      </c>
      <c r="E554" s="25">
        <v>0</v>
      </c>
      <c r="F554" s="25">
        <f t="shared" si="24"/>
        <v>191496335</v>
      </c>
      <c r="G554" s="25">
        <v>0</v>
      </c>
      <c r="H554" s="26"/>
      <c r="I554" s="26"/>
      <c r="J554" s="25">
        <f t="shared" si="26"/>
        <v>191496335</v>
      </c>
      <c r="K554" s="25">
        <v>189833349</v>
      </c>
      <c r="M554" s="6">
        <f t="shared" si="25"/>
        <v>0</v>
      </c>
      <c r="N554" t="s">
        <v>1380</v>
      </c>
      <c r="O554" s="13">
        <v>59202025</v>
      </c>
    </row>
    <row r="555" spans="1:15" hidden="1" x14ac:dyDescent="0.25">
      <c r="A555" s="24" t="s">
        <v>558</v>
      </c>
      <c r="B555" s="25">
        <v>2409422.37</v>
      </c>
      <c r="C555" s="25">
        <v>3000000</v>
      </c>
      <c r="D555" s="25">
        <v>0</v>
      </c>
      <c r="E555" s="25">
        <v>0</v>
      </c>
      <c r="F555" s="25">
        <f t="shared" si="24"/>
        <v>3000000</v>
      </c>
      <c r="G555" s="25">
        <v>0</v>
      </c>
      <c r="H555" s="26"/>
      <c r="I555" s="26"/>
      <c r="J555" s="25">
        <f t="shared" si="26"/>
        <v>3000000</v>
      </c>
      <c r="K555" s="25">
        <v>3000000</v>
      </c>
      <c r="M555" s="6">
        <f t="shared" si="25"/>
        <v>0</v>
      </c>
      <c r="N555" t="s">
        <v>1381</v>
      </c>
      <c r="O555" s="13">
        <v>59202026</v>
      </c>
    </row>
    <row r="556" spans="1:15" x14ac:dyDescent="0.25">
      <c r="A556" s="24" t="s">
        <v>559</v>
      </c>
      <c r="B556" s="25">
        <v>54634747.600000001</v>
      </c>
      <c r="C556" s="25">
        <v>62846395</v>
      </c>
      <c r="D556" s="25">
        <v>0</v>
      </c>
      <c r="E556" s="25">
        <v>0</v>
      </c>
      <c r="F556" s="25">
        <f t="shared" si="24"/>
        <v>62846395</v>
      </c>
      <c r="G556" s="25">
        <v>-107000</v>
      </c>
      <c r="H556" s="26">
        <f>VLOOKUP(O556,[1]Sheet1!$E$1:$G$65536,2,FALSE)</f>
        <v>-107000</v>
      </c>
      <c r="I556" s="26">
        <f>VLOOKUP(O556,[1]Sheet1!$E$1:$G$65536,3,FALSE)</f>
        <v>0</v>
      </c>
      <c r="J556" s="25">
        <f t="shared" si="26"/>
        <v>62739395</v>
      </c>
      <c r="K556" s="25">
        <v>63779097</v>
      </c>
      <c r="M556" s="6">
        <f t="shared" si="25"/>
        <v>0</v>
      </c>
      <c r="N556" t="s">
        <v>1382</v>
      </c>
      <c r="O556" s="13">
        <v>59203000</v>
      </c>
    </row>
    <row r="557" spans="1:15" hidden="1" x14ac:dyDescent="0.25">
      <c r="A557" s="24" t="s">
        <v>560</v>
      </c>
      <c r="B557" s="25">
        <v>5719057.4000000004</v>
      </c>
      <c r="C557" s="25">
        <v>6482207</v>
      </c>
      <c r="D557" s="25">
        <v>0</v>
      </c>
      <c r="E557" s="25">
        <v>0</v>
      </c>
      <c r="F557" s="25">
        <f t="shared" si="24"/>
        <v>6482207</v>
      </c>
      <c r="G557" s="25">
        <v>0</v>
      </c>
      <c r="H557" s="26"/>
      <c r="I557" s="26"/>
      <c r="J557" s="25">
        <f t="shared" si="26"/>
        <v>6482207</v>
      </c>
      <c r="K557" s="25">
        <v>6482206.5893999999</v>
      </c>
      <c r="M557" s="6">
        <f t="shared" si="25"/>
        <v>0</v>
      </c>
      <c r="N557" t="s">
        <v>1383</v>
      </c>
      <c r="O557" s="13">
        <v>59203010</v>
      </c>
    </row>
    <row r="558" spans="1:15" hidden="1" x14ac:dyDescent="0.25">
      <c r="A558" s="24" t="s">
        <v>561</v>
      </c>
      <c r="B558" s="25">
        <v>7506563.379999999</v>
      </c>
      <c r="C558" s="25">
        <v>12434095</v>
      </c>
      <c r="D558" s="25">
        <v>0</v>
      </c>
      <c r="E558" s="25">
        <v>0</v>
      </c>
      <c r="F558" s="25">
        <f t="shared" si="24"/>
        <v>12434095</v>
      </c>
      <c r="G558" s="25">
        <v>0</v>
      </c>
      <c r="H558" s="26"/>
      <c r="I558" s="26"/>
      <c r="J558" s="25">
        <f t="shared" si="26"/>
        <v>12434095</v>
      </c>
      <c r="K558" s="25">
        <v>12434095.067541</v>
      </c>
      <c r="M558" s="6">
        <f t="shared" si="25"/>
        <v>0</v>
      </c>
      <c r="N558" t="s">
        <v>1384</v>
      </c>
      <c r="O558" s="13">
        <v>59203020</v>
      </c>
    </row>
    <row r="559" spans="1:15" x14ac:dyDescent="0.25">
      <c r="A559" s="24" t="s">
        <v>562</v>
      </c>
      <c r="B559" s="25">
        <v>223612.79999999999</v>
      </c>
      <c r="C559" s="25">
        <v>150000</v>
      </c>
      <c r="D559" s="25">
        <v>0</v>
      </c>
      <c r="E559" s="25">
        <v>0</v>
      </c>
      <c r="F559" s="25">
        <f t="shared" si="24"/>
        <v>150000</v>
      </c>
      <c r="G559" s="25">
        <v>-150000</v>
      </c>
      <c r="H559" s="26">
        <f>VLOOKUP(O559,[1]Sheet1!$E$1:$G$65536,2,FALSE)</f>
        <v>-150000</v>
      </c>
      <c r="I559" s="26">
        <f>VLOOKUP(O559,[1]Sheet1!$E$1:$G$65536,3,FALSE)</f>
        <v>0</v>
      </c>
      <c r="J559" s="25">
        <f t="shared" si="26"/>
        <v>0</v>
      </c>
      <c r="K559" s="25">
        <v>0</v>
      </c>
      <c r="M559" s="6">
        <f t="shared" si="25"/>
        <v>0</v>
      </c>
      <c r="N559" t="s">
        <v>1385</v>
      </c>
      <c r="O559" s="13">
        <v>59203025</v>
      </c>
    </row>
    <row r="560" spans="1:15" hidden="1" x14ac:dyDescent="0.25">
      <c r="A560" s="24" t="s">
        <v>563</v>
      </c>
      <c r="B560" s="25">
        <v>6873195.540000001</v>
      </c>
      <c r="C560" s="25">
        <v>7500000</v>
      </c>
      <c r="D560" s="25">
        <v>0</v>
      </c>
      <c r="E560" s="25">
        <v>0</v>
      </c>
      <c r="F560" s="25">
        <f t="shared" si="24"/>
        <v>7500000</v>
      </c>
      <c r="G560" s="25">
        <v>0</v>
      </c>
      <c r="H560" s="26"/>
      <c r="I560" s="26"/>
      <c r="J560" s="25">
        <f t="shared" si="26"/>
        <v>7500000</v>
      </c>
      <c r="K560" s="25">
        <v>7500000</v>
      </c>
      <c r="M560" s="6">
        <f t="shared" si="25"/>
        <v>0</v>
      </c>
      <c r="N560" t="s">
        <v>1386</v>
      </c>
      <c r="O560" s="13">
        <v>59205000</v>
      </c>
    </row>
    <row r="561" spans="1:15" hidden="1" x14ac:dyDescent="0.25">
      <c r="A561" s="24" t="s">
        <v>564</v>
      </c>
      <c r="B561" s="25">
        <v>107491155.32000002</v>
      </c>
      <c r="C561" s="25">
        <v>109353183</v>
      </c>
      <c r="D561" s="25">
        <v>0</v>
      </c>
      <c r="E561" s="25">
        <v>0</v>
      </c>
      <c r="F561" s="25">
        <f t="shared" si="24"/>
        <v>109353183</v>
      </c>
      <c r="G561" s="25">
        <v>0</v>
      </c>
      <c r="H561" s="26"/>
      <c r="I561" s="26"/>
      <c r="J561" s="25">
        <f t="shared" si="26"/>
        <v>109353183</v>
      </c>
      <c r="K561" s="25">
        <v>109496703.865805</v>
      </c>
      <c r="M561" s="6">
        <f t="shared" si="25"/>
        <v>0</v>
      </c>
      <c r="N561" t="s">
        <v>1387</v>
      </c>
      <c r="O561" s="13">
        <v>59301000</v>
      </c>
    </row>
    <row r="562" spans="1:15" hidden="1" x14ac:dyDescent="0.25">
      <c r="A562" s="24" t="s">
        <v>565</v>
      </c>
      <c r="B562" s="25">
        <v>6107499.7899999991</v>
      </c>
      <c r="C562" s="25">
        <v>6500000</v>
      </c>
      <c r="D562" s="25">
        <v>0</v>
      </c>
      <c r="E562" s="25">
        <v>0</v>
      </c>
      <c r="F562" s="25">
        <f t="shared" si="24"/>
        <v>6500000</v>
      </c>
      <c r="G562" s="25">
        <v>0</v>
      </c>
      <c r="H562" s="26"/>
      <c r="I562" s="26"/>
      <c r="J562" s="25">
        <f t="shared" si="26"/>
        <v>6500000</v>
      </c>
      <c r="K562" s="25">
        <v>6500000</v>
      </c>
      <c r="M562" s="6">
        <f t="shared" si="25"/>
        <v>0</v>
      </c>
      <c r="N562" t="s">
        <v>1388</v>
      </c>
      <c r="O562" s="13">
        <v>59480012</v>
      </c>
    </row>
    <row r="563" spans="1:15" hidden="1" x14ac:dyDescent="0.25">
      <c r="A563" s="24" t="s">
        <v>566</v>
      </c>
      <c r="B563" s="25">
        <v>2897894.3</v>
      </c>
      <c r="C563" s="25">
        <v>3762497</v>
      </c>
      <c r="D563" s="25">
        <v>0</v>
      </c>
      <c r="E563" s="25">
        <v>0</v>
      </c>
      <c r="F563" s="25">
        <f t="shared" si="24"/>
        <v>3762497</v>
      </c>
      <c r="G563" s="25">
        <v>0</v>
      </c>
      <c r="H563" s="26"/>
      <c r="I563" s="26"/>
      <c r="J563" s="25">
        <f t="shared" si="26"/>
        <v>3762497</v>
      </c>
      <c r="K563" s="25">
        <v>3727071.9079814972</v>
      </c>
      <c r="M563" s="6">
        <f t="shared" si="25"/>
        <v>0</v>
      </c>
      <c r="N563" t="s">
        <v>1389</v>
      </c>
      <c r="O563" s="13">
        <v>14100010</v>
      </c>
    </row>
    <row r="564" spans="1:15" hidden="1" x14ac:dyDescent="0.25">
      <c r="A564" s="24" t="s">
        <v>567</v>
      </c>
      <c r="B564" s="25">
        <v>3232484.0100000002</v>
      </c>
      <c r="C564" s="25">
        <v>3795641</v>
      </c>
      <c r="D564" s="25">
        <v>0</v>
      </c>
      <c r="E564" s="25">
        <v>0</v>
      </c>
      <c r="F564" s="25">
        <f t="shared" si="24"/>
        <v>3795641</v>
      </c>
      <c r="G564" s="25">
        <v>0</v>
      </c>
      <c r="H564" s="26"/>
      <c r="I564" s="26"/>
      <c r="J564" s="25">
        <f t="shared" si="26"/>
        <v>3795641</v>
      </c>
      <c r="K564" s="25">
        <v>3757684.6</v>
      </c>
      <c r="M564" s="6">
        <f t="shared" si="25"/>
        <v>0</v>
      </c>
      <c r="N564" t="s">
        <v>1390</v>
      </c>
      <c r="O564" s="13">
        <v>14100012</v>
      </c>
    </row>
    <row r="565" spans="1:15" hidden="1" x14ac:dyDescent="0.25">
      <c r="A565" s="24" t="s">
        <v>568</v>
      </c>
      <c r="B565" s="25">
        <v>95559.579999999987</v>
      </c>
      <c r="C565" s="25">
        <v>110000</v>
      </c>
      <c r="D565" s="25">
        <v>0</v>
      </c>
      <c r="E565" s="25">
        <v>0</v>
      </c>
      <c r="F565" s="25">
        <f t="shared" si="24"/>
        <v>110000</v>
      </c>
      <c r="G565" s="25">
        <v>0</v>
      </c>
      <c r="H565" s="26"/>
      <c r="I565" s="26"/>
      <c r="J565" s="25">
        <f t="shared" si="26"/>
        <v>110000</v>
      </c>
      <c r="K565" s="25">
        <v>108900.39355919998</v>
      </c>
      <c r="M565" s="6">
        <f t="shared" si="25"/>
        <v>0</v>
      </c>
      <c r="N565" t="s">
        <v>1391</v>
      </c>
      <c r="O565" s="13">
        <v>14100015</v>
      </c>
    </row>
    <row r="566" spans="1:15" hidden="1" x14ac:dyDescent="0.25">
      <c r="A566" s="24" t="s">
        <v>569</v>
      </c>
      <c r="B566" s="25">
        <v>536283.5</v>
      </c>
      <c r="C566" s="25">
        <v>690000</v>
      </c>
      <c r="D566" s="25">
        <v>0</v>
      </c>
      <c r="E566" s="25">
        <v>0</v>
      </c>
      <c r="F566" s="25">
        <f t="shared" si="24"/>
        <v>690000</v>
      </c>
      <c r="G566" s="25">
        <v>0</v>
      </c>
      <c r="H566" s="26"/>
      <c r="I566" s="26"/>
      <c r="J566" s="25">
        <f t="shared" si="26"/>
        <v>690000</v>
      </c>
      <c r="K566" s="25">
        <v>689999.51740000001</v>
      </c>
      <c r="M566" s="6">
        <f t="shared" si="25"/>
        <v>0</v>
      </c>
      <c r="N566" t="s">
        <v>1392</v>
      </c>
      <c r="O566" s="13">
        <v>14100018</v>
      </c>
    </row>
    <row r="567" spans="1:15" hidden="1" x14ac:dyDescent="0.25">
      <c r="A567" s="24" t="s">
        <v>570</v>
      </c>
      <c r="B567" s="25">
        <v>285760.61</v>
      </c>
      <c r="C567" s="25">
        <v>350000</v>
      </c>
      <c r="D567" s="25">
        <v>0</v>
      </c>
      <c r="E567" s="25">
        <v>0</v>
      </c>
      <c r="F567" s="25">
        <f t="shared" si="24"/>
        <v>350000</v>
      </c>
      <c r="G567" s="25">
        <v>0</v>
      </c>
      <c r="H567" s="26"/>
      <c r="I567" s="26"/>
      <c r="J567" s="25">
        <f t="shared" si="26"/>
        <v>350000</v>
      </c>
      <c r="K567" s="25">
        <v>346499.85</v>
      </c>
      <c r="M567" s="6">
        <f t="shared" si="25"/>
        <v>0</v>
      </c>
      <c r="N567" t="s">
        <v>1393</v>
      </c>
      <c r="O567" s="13">
        <v>14100024</v>
      </c>
    </row>
    <row r="568" spans="1:15" hidden="1" x14ac:dyDescent="0.25">
      <c r="A568" s="24" t="s">
        <v>571</v>
      </c>
      <c r="B568" s="25">
        <v>150000</v>
      </c>
      <c r="C568" s="25">
        <v>0</v>
      </c>
      <c r="D568" s="25">
        <v>0</v>
      </c>
      <c r="E568" s="25">
        <v>0</v>
      </c>
      <c r="F568" s="25">
        <f t="shared" si="24"/>
        <v>0</v>
      </c>
      <c r="G568" s="25">
        <v>0</v>
      </c>
      <c r="H568" s="26"/>
      <c r="I568" s="26"/>
      <c r="J568" s="25">
        <f t="shared" si="26"/>
        <v>0</v>
      </c>
      <c r="K568" s="25">
        <v>0</v>
      </c>
      <c r="M568" s="6">
        <f t="shared" si="25"/>
        <v>0</v>
      </c>
      <c r="N568" t="s">
        <v>1394</v>
      </c>
      <c r="O568" s="13">
        <v>14100031</v>
      </c>
    </row>
    <row r="569" spans="1:15" hidden="1" x14ac:dyDescent="0.25">
      <c r="A569" s="24" t="s">
        <v>572</v>
      </c>
      <c r="B569" s="25">
        <v>250000</v>
      </c>
      <c r="C569" s="25">
        <v>250000</v>
      </c>
      <c r="D569" s="25">
        <v>0</v>
      </c>
      <c r="E569" s="25">
        <v>0</v>
      </c>
      <c r="F569" s="25">
        <f t="shared" si="24"/>
        <v>250000</v>
      </c>
      <c r="G569" s="25">
        <v>0</v>
      </c>
      <c r="H569" s="26"/>
      <c r="I569" s="26"/>
      <c r="J569" s="25">
        <f t="shared" si="26"/>
        <v>250000</v>
      </c>
      <c r="K569" s="25">
        <v>250000</v>
      </c>
      <c r="M569" s="6">
        <f t="shared" si="25"/>
        <v>0</v>
      </c>
      <c r="N569" t="s">
        <v>1395</v>
      </c>
      <c r="O569" s="13">
        <v>14100075</v>
      </c>
    </row>
    <row r="570" spans="1:15" hidden="1" x14ac:dyDescent="0.25">
      <c r="A570" s="24" t="s">
        <v>573</v>
      </c>
      <c r="B570" s="25">
        <v>3160110.86</v>
      </c>
      <c r="C570" s="25">
        <v>3202655</v>
      </c>
      <c r="D570" s="25">
        <v>0</v>
      </c>
      <c r="E570" s="25">
        <v>0</v>
      </c>
      <c r="F570" s="25">
        <f t="shared" si="24"/>
        <v>3202655</v>
      </c>
      <c r="G570" s="25">
        <v>0</v>
      </c>
      <c r="H570" s="26"/>
      <c r="I570" s="26"/>
      <c r="J570" s="25">
        <f t="shared" si="26"/>
        <v>3202655</v>
      </c>
      <c r="K570" s="25">
        <v>3170628</v>
      </c>
      <c r="M570" s="6">
        <f t="shared" si="25"/>
        <v>0</v>
      </c>
      <c r="N570" t="s">
        <v>1396</v>
      </c>
      <c r="O570" s="13">
        <v>14100250</v>
      </c>
    </row>
    <row r="571" spans="1:15" hidden="1" x14ac:dyDescent="0.25">
      <c r="A571" s="24" t="s">
        <v>574</v>
      </c>
      <c r="B571" s="25">
        <v>2592470</v>
      </c>
      <c r="C571" s="25">
        <v>2392470</v>
      </c>
      <c r="D571" s="25">
        <v>0</v>
      </c>
      <c r="E571" s="25">
        <v>0</v>
      </c>
      <c r="F571" s="25">
        <f t="shared" si="24"/>
        <v>2392470</v>
      </c>
      <c r="G571" s="25">
        <v>0</v>
      </c>
      <c r="H571" s="26"/>
      <c r="I571" s="26"/>
      <c r="J571" s="25">
        <f t="shared" si="26"/>
        <v>2392470</v>
      </c>
      <c r="K571" s="25">
        <v>2392470</v>
      </c>
      <c r="M571" s="6">
        <f t="shared" si="25"/>
        <v>0</v>
      </c>
      <c r="N571" t="s">
        <v>1397</v>
      </c>
      <c r="O571" s="13">
        <v>14100251</v>
      </c>
    </row>
    <row r="572" spans="1:15" hidden="1" x14ac:dyDescent="0.25">
      <c r="A572" s="24" t="s">
        <v>575</v>
      </c>
      <c r="B572" s="25">
        <v>75489055.530000001</v>
      </c>
      <c r="C572" s="25">
        <v>77405362</v>
      </c>
      <c r="D572" s="25">
        <v>0</v>
      </c>
      <c r="E572" s="25">
        <v>0</v>
      </c>
      <c r="F572" s="25">
        <f t="shared" si="24"/>
        <v>77405362</v>
      </c>
      <c r="G572" s="25">
        <v>0</v>
      </c>
      <c r="H572" s="26"/>
      <c r="I572" s="26"/>
      <c r="J572" s="25">
        <f t="shared" si="26"/>
        <v>77405362</v>
      </c>
      <c r="K572" s="25">
        <v>75508058</v>
      </c>
      <c r="M572" s="6">
        <f t="shared" si="25"/>
        <v>0</v>
      </c>
      <c r="N572" t="s">
        <v>1398</v>
      </c>
      <c r="O572" s="13">
        <v>14100400</v>
      </c>
    </row>
    <row r="573" spans="1:15" hidden="1" x14ac:dyDescent="0.25">
      <c r="A573" s="24" t="s">
        <v>576</v>
      </c>
      <c r="B573" s="25">
        <v>936197.12000000011</v>
      </c>
      <c r="C573" s="25">
        <v>1171829</v>
      </c>
      <c r="D573" s="25">
        <v>0</v>
      </c>
      <c r="E573" s="25">
        <v>0</v>
      </c>
      <c r="F573" s="25">
        <f t="shared" si="24"/>
        <v>1171829</v>
      </c>
      <c r="G573" s="25">
        <v>0</v>
      </c>
      <c r="H573" s="26"/>
      <c r="I573" s="26"/>
      <c r="J573" s="25">
        <f t="shared" si="26"/>
        <v>1171829</v>
      </c>
      <c r="K573" s="25">
        <v>1160110.8566110001</v>
      </c>
      <c r="M573" s="6">
        <f t="shared" si="25"/>
        <v>0</v>
      </c>
      <c r="N573" t="s">
        <v>1399</v>
      </c>
      <c r="O573" s="13">
        <v>14100630</v>
      </c>
    </row>
    <row r="574" spans="1:15" hidden="1" x14ac:dyDescent="0.25">
      <c r="A574" s="24" t="s">
        <v>577</v>
      </c>
      <c r="B574" s="25">
        <v>478568</v>
      </c>
      <c r="C574" s="25">
        <v>350000</v>
      </c>
      <c r="D574" s="25">
        <v>50000</v>
      </c>
      <c r="E574" s="25">
        <v>0</v>
      </c>
      <c r="F574" s="25">
        <f t="shared" si="24"/>
        <v>400000</v>
      </c>
      <c r="G574" s="25">
        <v>0</v>
      </c>
      <c r="H574" s="26"/>
      <c r="I574" s="26"/>
      <c r="J574" s="25">
        <f t="shared" si="26"/>
        <v>400000</v>
      </c>
      <c r="K574" s="25">
        <v>400000</v>
      </c>
      <c r="M574" s="6">
        <f t="shared" si="25"/>
        <v>0</v>
      </c>
      <c r="N574" t="s">
        <v>1400</v>
      </c>
      <c r="O574" s="13">
        <v>14101616</v>
      </c>
    </row>
    <row r="575" spans="1:15" hidden="1" x14ac:dyDescent="0.25">
      <c r="A575" s="24" t="s">
        <v>578</v>
      </c>
      <c r="B575" s="25">
        <v>316468038</v>
      </c>
      <c r="C575" s="25">
        <v>329085302</v>
      </c>
      <c r="D575" s="25">
        <v>0</v>
      </c>
      <c r="E575" s="25">
        <v>0</v>
      </c>
      <c r="F575" s="25">
        <f t="shared" si="24"/>
        <v>329085302</v>
      </c>
      <c r="G575" s="25">
        <v>0</v>
      </c>
      <c r="H575" s="26"/>
      <c r="I575" s="26"/>
      <c r="J575" s="25">
        <f t="shared" si="26"/>
        <v>329085302</v>
      </c>
      <c r="K575" s="25">
        <v>329085302</v>
      </c>
      <c r="M575" s="6">
        <f t="shared" si="25"/>
        <v>0</v>
      </c>
      <c r="N575" t="s">
        <v>1401</v>
      </c>
      <c r="O575" s="13">
        <v>15956368</v>
      </c>
    </row>
    <row r="576" spans="1:15" hidden="1" x14ac:dyDescent="0.25">
      <c r="A576" s="24" t="s">
        <v>579</v>
      </c>
      <c r="B576" s="25">
        <v>171416667</v>
      </c>
      <c r="C576" s="25">
        <v>187000000</v>
      </c>
      <c r="D576" s="25">
        <v>0</v>
      </c>
      <c r="E576" s="25">
        <v>0</v>
      </c>
      <c r="F576" s="25">
        <f t="shared" si="24"/>
        <v>187000000</v>
      </c>
      <c r="G576" s="25">
        <v>0</v>
      </c>
      <c r="H576" s="26"/>
      <c r="I576" s="26"/>
      <c r="J576" s="25">
        <f t="shared" si="26"/>
        <v>187000000</v>
      </c>
      <c r="K576" s="25">
        <v>187000000</v>
      </c>
      <c r="M576" s="6">
        <f t="shared" si="25"/>
        <v>0</v>
      </c>
      <c r="N576" t="s">
        <v>1402</v>
      </c>
      <c r="O576" s="13">
        <v>15956369</v>
      </c>
    </row>
    <row r="577" spans="1:15" hidden="1" x14ac:dyDescent="0.25">
      <c r="A577" s="24" t="s">
        <v>580</v>
      </c>
      <c r="B577" s="25">
        <v>82000000</v>
      </c>
      <c r="C577" s="25">
        <v>82000000</v>
      </c>
      <c r="D577" s="25">
        <v>0</v>
      </c>
      <c r="E577" s="25">
        <v>0</v>
      </c>
      <c r="F577" s="25">
        <f t="shared" si="24"/>
        <v>82000000</v>
      </c>
      <c r="G577" s="25">
        <v>0</v>
      </c>
      <c r="H577" s="26"/>
      <c r="I577" s="26"/>
      <c r="J577" s="25">
        <f t="shared" si="26"/>
        <v>82000000</v>
      </c>
      <c r="K577" s="25">
        <v>82000000</v>
      </c>
      <c r="M577" s="6">
        <f t="shared" si="25"/>
        <v>0</v>
      </c>
      <c r="N577" t="s">
        <v>1403</v>
      </c>
      <c r="O577" s="13">
        <v>15956370</v>
      </c>
    </row>
    <row r="578" spans="1:15" hidden="1" x14ac:dyDescent="0.25">
      <c r="A578" s="24" t="s">
        <v>581</v>
      </c>
      <c r="B578" s="25">
        <v>9553119</v>
      </c>
      <c r="C578" s="25">
        <v>9695430</v>
      </c>
      <c r="D578" s="25">
        <v>0</v>
      </c>
      <c r="E578" s="25">
        <v>0</v>
      </c>
      <c r="F578" s="25">
        <f t="shared" si="24"/>
        <v>9695430</v>
      </c>
      <c r="G578" s="25">
        <v>0</v>
      </c>
      <c r="H578" s="26"/>
      <c r="I578" s="26"/>
      <c r="J578" s="25">
        <f t="shared" si="26"/>
        <v>9695430</v>
      </c>
      <c r="K578" s="25">
        <v>9695430</v>
      </c>
      <c r="M578" s="6">
        <f t="shared" si="25"/>
        <v>0</v>
      </c>
      <c r="N578" t="s">
        <v>1404</v>
      </c>
      <c r="O578" s="13">
        <v>15956379</v>
      </c>
    </row>
    <row r="579" spans="1:15" x14ac:dyDescent="0.25">
      <c r="A579" s="24" t="s">
        <v>582</v>
      </c>
      <c r="B579" s="25">
        <v>2535912.6700000004</v>
      </c>
      <c r="C579" s="25">
        <v>2501996</v>
      </c>
      <c r="D579" s="25">
        <v>0</v>
      </c>
      <c r="E579" s="25">
        <v>0</v>
      </c>
      <c r="F579" s="25">
        <f t="shared" si="24"/>
        <v>2501996</v>
      </c>
      <c r="G579" s="25">
        <v>-407000</v>
      </c>
      <c r="H579" s="26">
        <f>VLOOKUP(O579,[1]Sheet1!$E$1:$G$65536,2,FALSE)</f>
        <v>-407000</v>
      </c>
      <c r="I579" s="26">
        <f>VLOOKUP(O579,[1]Sheet1!$E$1:$G$65536,3,FALSE)</f>
        <v>0</v>
      </c>
      <c r="J579" s="25">
        <f t="shared" si="26"/>
        <v>2094996</v>
      </c>
      <c r="K579" s="25">
        <v>2074053.9909999999</v>
      </c>
      <c r="M579" s="6">
        <f t="shared" si="25"/>
        <v>0</v>
      </c>
      <c r="N579" t="s">
        <v>1405</v>
      </c>
      <c r="O579" s="13">
        <v>70020010</v>
      </c>
    </row>
    <row r="580" spans="1:15" hidden="1" x14ac:dyDescent="0.25">
      <c r="A580" s="24" t="s">
        <v>583</v>
      </c>
      <c r="B580" s="25">
        <v>3127579.1599999992</v>
      </c>
      <c r="C580" s="25">
        <v>3078974</v>
      </c>
      <c r="D580" s="25">
        <v>0</v>
      </c>
      <c r="E580" s="25">
        <v>0</v>
      </c>
      <c r="F580" s="25">
        <f t="shared" si="24"/>
        <v>3078974</v>
      </c>
      <c r="G580" s="25">
        <v>0</v>
      </c>
      <c r="H580" s="26"/>
      <c r="I580" s="26"/>
      <c r="J580" s="25">
        <f t="shared" si="26"/>
        <v>3078974</v>
      </c>
      <c r="K580" s="25">
        <v>3048185.3471999997</v>
      </c>
      <c r="M580" s="6">
        <f t="shared" si="25"/>
        <v>0</v>
      </c>
      <c r="N580" t="s">
        <v>1406</v>
      </c>
      <c r="O580" s="13">
        <v>70020017</v>
      </c>
    </row>
    <row r="581" spans="1:15" hidden="1" x14ac:dyDescent="0.25">
      <c r="A581" s="24" t="s">
        <v>584</v>
      </c>
      <c r="B581" s="25">
        <v>1665733.3900000001</v>
      </c>
      <c r="C581" s="25">
        <v>7664619</v>
      </c>
      <c r="D581" s="25">
        <v>0</v>
      </c>
      <c r="E581" s="25">
        <v>0</v>
      </c>
      <c r="F581" s="25">
        <f t="shared" si="24"/>
        <v>7664619</v>
      </c>
      <c r="G581" s="25">
        <v>0</v>
      </c>
      <c r="H581" s="26"/>
      <c r="I581" s="26"/>
      <c r="J581" s="25">
        <f t="shared" si="26"/>
        <v>7664619</v>
      </c>
      <c r="K581" s="25">
        <v>7664618.7485249629</v>
      </c>
      <c r="M581" s="6">
        <f t="shared" si="25"/>
        <v>0</v>
      </c>
      <c r="N581" t="s">
        <v>1407</v>
      </c>
      <c r="O581" s="13">
        <v>70020018</v>
      </c>
    </row>
    <row r="582" spans="1:15" x14ac:dyDescent="0.25">
      <c r="A582" s="24" t="s">
        <v>585</v>
      </c>
      <c r="B582" s="25">
        <v>1462633.96</v>
      </c>
      <c r="C582" s="25">
        <v>1625000</v>
      </c>
      <c r="D582" s="25">
        <v>0</v>
      </c>
      <c r="E582" s="25">
        <v>0</v>
      </c>
      <c r="F582" s="25">
        <f t="shared" si="24"/>
        <v>1625000</v>
      </c>
      <c r="G582" s="25">
        <v>-175000</v>
      </c>
      <c r="H582" s="26">
        <f>VLOOKUP(O582,[1]Sheet1!$E$1:$G$65536,2,FALSE)</f>
        <v>-175000</v>
      </c>
      <c r="I582" s="26">
        <f>VLOOKUP(O582,[1]Sheet1!$E$1:$G$65536,3,FALSE)</f>
        <v>0</v>
      </c>
      <c r="J582" s="25">
        <f t="shared" si="26"/>
        <v>1450000</v>
      </c>
      <c r="K582" s="25">
        <v>1450000</v>
      </c>
      <c r="M582" s="6">
        <f t="shared" si="25"/>
        <v>0</v>
      </c>
      <c r="N582" t="s">
        <v>1408</v>
      </c>
      <c r="O582" s="13">
        <v>70020020</v>
      </c>
    </row>
    <row r="583" spans="1:15" hidden="1" x14ac:dyDescent="0.25">
      <c r="A583" s="24" t="s">
        <v>586</v>
      </c>
      <c r="B583" s="25">
        <v>1094668.3</v>
      </c>
      <c r="C583" s="25">
        <v>0</v>
      </c>
      <c r="D583" s="25">
        <v>0</v>
      </c>
      <c r="E583" s="25">
        <v>0</v>
      </c>
      <c r="F583" s="25">
        <f t="shared" si="24"/>
        <v>0</v>
      </c>
      <c r="G583" s="25">
        <v>0</v>
      </c>
      <c r="H583" s="26"/>
      <c r="I583" s="26"/>
      <c r="J583" s="25">
        <f t="shared" si="26"/>
        <v>0</v>
      </c>
      <c r="K583" s="25">
        <v>0</v>
      </c>
      <c r="M583" s="6">
        <f t="shared" si="25"/>
        <v>0</v>
      </c>
      <c r="N583" t="s">
        <v>1409</v>
      </c>
      <c r="O583" s="13">
        <v>70020021</v>
      </c>
    </row>
    <row r="584" spans="1:15" x14ac:dyDescent="0.25">
      <c r="A584" s="24" t="s">
        <v>587</v>
      </c>
      <c r="B584" s="25">
        <v>2500000</v>
      </c>
      <c r="C584" s="25">
        <v>1000000</v>
      </c>
      <c r="D584" s="25">
        <v>0</v>
      </c>
      <c r="E584" s="25">
        <v>0</v>
      </c>
      <c r="F584" s="25">
        <f t="shared" ref="F584:F647" si="27">SUM(C584:E584)</f>
        <v>1000000</v>
      </c>
      <c r="G584" s="25">
        <v>-500000</v>
      </c>
      <c r="H584" s="26">
        <f>VLOOKUP(O584,[1]Sheet1!$E$1:$G$65536,2,FALSE)</f>
        <v>-500000</v>
      </c>
      <c r="I584" s="26">
        <f>VLOOKUP(O584,[1]Sheet1!$E$1:$G$65536,3,FALSE)</f>
        <v>0</v>
      </c>
      <c r="J584" s="25">
        <f t="shared" si="26"/>
        <v>500000</v>
      </c>
      <c r="K584" s="25">
        <v>500000</v>
      </c>
      <c r="M584" s="6">
        <f t="shared" ref="M584:M647" si="28">H584-G584</f>
        <v>0</v>
      </c>
      <c r="N584" t="s">
        <v>1410</v>
      </c>
      <c r="O584" s="13">
        <v>70020032</v>
      </c>
    </row>
    <row r="585" spans="1:15" hidden="1" x14ac:dyDescent="0.25">
      <c r="A585" s="24" t="s">
        <v>588</v>
      </c>
      <c r="B585" s="25">
        <v>46290.54</v>
      </c>
      <c r="C585" s="25">
        <v>125000</v>
      </c>
      <c r="D585" s="25">
        <v>53709.93</v>
      </c>
      <c r="E585" s="25">
        <v>0</v>
      </c>
      <c r="F585" s="25">
        <f t="shared" si="27"/>
        <v>178709.93</v>
      </c>
      <c r="G585" s="25">
        <v>0</v>
      </c>
      <c r="H585" s="26"/>
      <c r="I585" s="26"/>
      <c r="J585" s="25">
        <f t="shared" ref="J585:J648" si="29">F585+H585</f>
        <v>178709.93</v>
      </c>
      <c r="K585" s="25">
        <v>123749.344</v>
      </c>
      <c r="M585" s="6">
        <f t="shared" si="28"/>
        <v>0</v>
      </c>
      <c r="N585" t="s">
        <v>1411</v>
      </c>
      <c r="O585" s="13">
        <v>70020035</v>
      </c>
    </row>
    <row r="586" spans="1:15" hidden="1" x14ac:dyDescent="0.25">
      <c r="A586" s="24" t="s">
        <v>589</v>
      </c>
      <c r="B586" s="25">
        <v>547185.25</v>
      </c>
      <c r="C586" s="25">
        <v>0</v>
      </c>
      <c r="D586" s="25">
        <v>1452814.75</v>
      </c>
      <c r="E586" s="25">
        <v>0</v>
      </c>
      <c r="F586" s="25">
        <f t="shared" si="27"/>
        <v>1452814.75</v>
      </c>
      <c r="G586" s="25">
        <v>0</v>
      </c>
      <c r="H586" s="26"/>
      <c r="I586" s="26"/>
      <c r="J586" s="25">
        <f t="shared" si="29"/>
        <v>1452814.75</v>
      </c>
      <c r="K586" s="25">
        <v>1452815</v>
      </c>
      <c r="M586" s="6">
        <f t="shared" si="28"/>
        <v>0</v>
      </c>
      <c r="N586" t="s">
        <v>1412</v>
      </c>
      <c r="O586" s="13">
        <v>70020036</v>
      </c>
    </row>
    <row r="587" spans="1:15" hidden="1" x14ac:dyDescent="0.25">
      <c r="A587" s="24" t="s">
        <v>590</v>
      </c>
      <c r="B587" s="25">
        <v>577875</v>
      </c>
      <c r="C587" s="25">
        <v>0</v>
      </c>
      <c r="D587" s="25">
        <v>68125</v>
      </c>
      <c r="E587" s="25">
        <v>0</v>
      </c>
      <c r="F587" s="25">
        <f t="shared" si="27"/>
        <v>68125</v>
      </c>
      <c r="G587" s="25">
        <v>0</v>
      </c>
      <c r="H587" s="26"/>
      <c r="I587" s="26"/>
      <c r="J587" s="25">
        <f t="shared" si="29"/>
        <v>68125</v>
      </c>
      <c r="K587" s="25">
        <v>68125</v>
      </c>
      <c r="M587" s="6">
        <f t="shared" si="28"/>
        <v>0</v>
      </c>
      <c r="N587" t="s">
        <v>1413</v>
      </c>
      <c r="O587" s="13">
        <v>70020039</v>
      </c>
    </row>
    <row r="588" spans="1:15" hidden="1" x14ac:dyDescent="0.25">
      <c r="A588" s="24" t="s">
        <v>591</v>
      </c>
      <c r="B588" s="25">
        <v>2000000</v>
      </c>
      <c r="C588" s="25">
        <v>1000000</v>
      </c>
      <c r="D588" s="25">
        <v>0</v>
      </c>
      <c r="E588" s="25">
        <v>0</v>
      </c>
      <c r="F588" s="25">
        <f t="shared" si="27"/>
        <v>1000000</v>
      </c>
      <c r="G588" s="25">
        <v>0</v>
      </c>
      <c r="H588" s="26"/>
      <c r="I588" s="26"/>
      <c r="J588" s="25">
        <f t="shared" si="29"/>
        <v>1000000</v>
      </c>
      <c r="K588" s="25">
        <v>1000000</v>
      </c>
      <c r="M588" s="6">
        <f t="shared" si="28"/>
        <v>0</v>
      </c>
      <c r="N588" t="s">
        <v>1414</v>
      </c>
      <c r="O588" s="13">
        <v>70020040</v>
      </c>
    </row>
    <row r="589" spans="1:15" x14ac:dyDescent="0.25">
      <c r="A589" s="24" t="s">
        <v>592</v>
      </c>
      <c r="B589" s="25">
        <v>1000000</v>
      </c>
      <c r="C589" s="25">
        <v>500000</v>
      </c>
      <c r="D589" s="25">
        <v>0</v>
      </c>
      <c r="E589" s="25">
        <v>0</v>
      </c>
      <c r="F589" s="25">
        <f t="shared" si="27"/>
        <v>500000</v>
      </c>
      <c r="G589" s="25">
        <v>-500000</v>
      </c>
      <c r="H589" s="26">
        <f>VLOOKUP(O589,[1]Sheet1!$E$1:$G$65536,2,FALSE)</f>
        <v>-500000</v>
      </c>
      <c r="I589" s="26">
        <f>VLOOKUP(O589,[1]Sheet1!$E$1:$G$65536,3,FALSE)</f>
        <v>0</v>
      </c>
      <c r="J589" s="25">
        <f t="shared" si="29"/>
        <v>0</v>
      </c>
      <c r="K589" s="25">
        <v>0</v>
      </c>
      <c r="M589" s="6">
        <f t="shared" si="28"/>
        <v>0</v>
      </c>
      <c r="N589" t="s">
        <v>1415</v>
      </c>
      <c r="O589" s="13">
        <v>70021502</v>
      </c>
    </row>
    <row r="590" spans="1:15" hidden="1" x14ac:dyDescent="0.25">
      <c r="A590" s="24" t="s">
        <v>593</v>
      </c>
      <c r="B590" s="25">
        <v>500000</v>
      </c>
      <c r="C590" s="25">
        <v>500000</v>
      </c>
      <c r="D590" s="25">
        <v>0</v>
      </c>
      <c r="E590" s="25">
        <v>0</v>
      </c>
      <c r="F590" s="25">
        <f t="shared" si="27"/>
        <v>500000</v>
      </c>
      <c r="G590" s="25">
        <v>0</v>
      </c>
      <c r="H590" s="26"/>
      <c r="I590" s="26"/>
      <c r="J590" s="25">
        <f t="shared" si="29"/>
        <v>500000</v>
      </c>
      <c r="K590" s="25">
        <v>500000</v>
      </c>
      <c r="M590" s="6">
        <f t="shared" si="28"/>
        <v>0</v>
      </c>
      <c r="N590" t="s">
        <v>1416</v>
      </c>
      <c r="O590" s="13">
        <v>70021506</v>
      </c>
    </row>
    <row r="591" spans="1:15" hidden="1" x14ac:dyDescent="0.25">
      <c r="A591" s="24" t="s">
        <v>594</v>
      </c>
      <c r="B591" s="25">
        <v>200000</v>
      </c>
      <c r="C591" s="25">
        <v>0</v>
      </c>
      <c r="D591" s="25">
        <v>0</v>
      </c>
      <c r="E591" s="25">
        <v>0</v>
      </c>
      <c r="F591" s="25">
        <f t="shared" si="27"/>
        <v>0</v>
      </c>
      <c r="G591" s="25">
        <v>0</v>
      </c>
      <c r="H591" s="26"/>
      <c r="I591" s="26"/>
      <c r="J591" s="25">
        <f t="shared" si="29"/>
        <v>0</v>
      </c>
      <c r="K591" s="25">
        <v>0</v>
      </c>
      <c r="M591" s="6">
        <f t="shared" si="28"/>
        <v>0</v>
      </c>
      <c r="N591" t="s">
        <v>1417</v>
      </c>
      <c r="O591" s="13">
        <v>70021507</v>
      </c>
    </row>
    <row r="592" spans="1:15" x14ac:dyDescent="0.25">
      <c r="A592" s="24" t="s">
        <v>595</v>
      </c>
      <c r="B592" s="25">
        <v>1500000</v>
      </c>
      <c r="C592" s="25">
        <v>1500000</v>
      </c>
      <c r="D592" s="25">
        <v>0</v>
      </c>
      <c r="E592" s="25">
        <v>0</v>
      </c>
      <c r="F592" s="25">
        <f t="shared" si="27"/>
        <v>1500000</v>
      </c>
      <c r="G592" s="25">
        <v>-1500000</v>
      </c>
      <c r="H592" s="26">
        <f>VLOOKUP(O592,[1]Sheet1!$E$1:$G$65536,2,FALSE)</f>
        <v>-1500000</v>
      </c>
      <c r="I592" s="26">
        <f>VLOOKUP(O592,[1]Sheet1!$E$1:$G$65536,3,FALSE)</f>
        <v>0</v>
      </c>
      <c r="J592" s="25">
        <f t="shared" si="29"/>
        <v>0</v>
      </c>
      <c r="K592" s="25">
        <v>0</v>
      </c>
      <c r="M592" s="6">
        <f t="shared" si="28"/>
        <v>0</v>
      </c>
      <c r="N592" t="s">
        <v>1418</v>
      </c>
      <c r="O592" s="13">
        <v>70021508</v>
      </c>
    </row>
    <row r="593" spans="1:15" hidden="1" x14ac:dyDescent="0.25">
      <c r="A593" s="24" t="s">
        <v>596</v>
      </c>
      <c r="B593" s="25">
        <v>100000</v>
      </c>
      <c r="C593" s="25">
        <v>100000</v>
      </c>
      <c r="D593" s="25">
        <v>0</v>
      </c>
      <c r="E593" s="25">
        <v>0</v>
      </c>
      <c r="F593" s="25">
        <f t="shared" si="27"/>
        <v>100000</v>
      </c>
      <c r="G593" s="25">
        <v>0</v>
      </c>
      <c r="H593" s="26"/>
      <c r="I593" s="26"/>
      <c r="J593" s="25">
        <f t="shared" si="29"/>
        <v>100000</v>
      </c>
      <c r="K593" s="25">
        <v>100000</v>
      </c>
      <c r="M593" s="6">
        <f t="shared" si="28"/>
        <v>0</v>
      </c>
      <c r="N593" t="s">
        <v>1419</v>
      </c>
      <c r="O593" s="13">
        <v>70021509</v>
      </c>
    </row>
    <row r="594" spans="1:15" x14ac:dyDescent="0.25">
      <c r="A594" s="24" t="s">
        <v>597</v>
      </c>
      <c r="B594" s="25">
        <v>0</v>
      </c>
      <c r="C594" s="25">
        <v>2000000</v>
      </c>
      <c r="D594" s="25">
        <v>0</v>
      </c>
      <c r="E594" s="25">
        <v>0</v>
      </c>
      <c r="F594" s="25">
        <f t="shared" si="27"/>
        <v>2000000</v>
      </c>
      <c r="G594" s="25">
        <v>-2000000</v>
      </c>
      <c r="H594" s="26">
        <f>VLOOKUP(O594,[1]Sheet1!$E$1:$G$65536,2,FALSE)</f>
        <v>-2000000</v>
      </c>
      <c r="I594" s="26">
        <f>VLOOKUP(O594,[1]Sheet1!$E$1:$G$65536,3,FALSE)</f>
        <v>0</v>
      </c>
      <c r="J594" s="25">
        <f t="shared" si="29"/>
        <v>0</v>
      </c>
      <c r="K594" s="25">
        <v>0</v>
      </c>
      <c r="M594" s="6">
        <f t="shared" si="28"/>
        <v>0</v>
      </c>
      <c r="N594" t="s">
        <v>1420</v>
      </c>
      <c r="O594" s="13">
        <v>70021512</v>
      </c>
    </row>
    <row r="595" spans="1:15" x14ac:dyDescent="0.25">
      <c r="A595" s="24" t="s">
        <v>598</v>
      </c>
      <c r="B595" s="25">
        <v>0</v>
      </c>
      <c r="C595" s="25">
        <v>100000</v>
      </c>
      <c r="D595" s="25">
        <v>0</v>
      </c>
      <c r="E595" s="25">
        <v>0</v>
      </c>
      <c r="F595" s="25">
        <f t="shared" si="27"/>
        <v>100000</v>
      </c>
      <c r="G595" s="25">
        <v>-100000</v>
      </c>
      <c r="H595" s="26">
        <f>VLOOKUP(O595,[1]Sheet1!$E$1:$G$65536,2,FALSE)</f>
        <v>-100000</v>
      </c>
      <c r="I595" s="26">
        <f>VLOOKUP(O595,[1]Sheet1!$E$1:$G$65536,3,FALSE)</f>
        <v>0</v>
      </c>
      <c r="J595" s="25">
        <f t="shared" si="29"/>
        <v>0</v>
      </c>
      <c r="K595" s="25">
        <v>0</v>
      </c>
      <c r="M595" s="6">
        <f t="shared" si="28"/>
        <v>0</v>
      </c>
      <c r="N595" t="s">
        <v>1421</v>
      </c>
      <c r="O595" s="13">
        <v>70021593</v>
      </c>
    </row>
    <row r="596" spans="1:15" hidden="1" x14ac:dyDescent="0.25">
      <c r="A596" s="24" t="s">
        <v>599</v>
      </c>
      <c r="B596" s="25">
        <v>600000</v>
      </c>
      <c r="C596" s="25">
        <v>400000</v>
      </c>
      <c r="D596" s="25">
        <v>0</v>
      </c>
      <c r="E596" s="25">
        <v>0</v>
      </c>
      <c r="F596" s="25">
        <f t="shared" si="27"/>
        <v>400000</v>
      </c>
      <c r="G596" s="25">
        <v>0</v>
      </c>
      <c r="H596" s="26"/>
      <c r="I596" s="26"/>
      <c r="J596" s="25">
        <f t="shared" si="29"/>
        <v>400000</v>
      </c>
      <c r="K596" s="25">
        <v>400000</v>
      </c>
      <c r="M596" s="6">
        <f t="shared" si="28"/>
        <v>0</v>
      </c>
      <c r="N596" t="s">
        <v>1422</v>
      </c>
      <c r="O596" s="13">
        <v>70070150</v>
      </c>
    </row>
    <row r="597" spans="1:15" x14ac:dyDescent="0.25">
      <c r="A597" s="24" t="s">
        <v>600</v>
      </c>
      <c r="B597" s="25">
        <v>1489910.96</v>
      </c>
      <c r="C597" s="25">
        <v>1612050</v>
      </c>
      <c r="D597" s="25">
        <v>0</v>
      </c>
      <c r="E597" s="25">
        <v>0</v>
      </c>
      <c r="F597" s="25">
        <f t="shared" si="27"/>
        <v>1612050</v>
      </c>
      <c r="G597" s="25">
        <v>-62000</v>
      </c>
      <c r="H597" s="26">
        <f>VLOOKUP(O597,[1]Sheet1!$E$1:$G$65536,2,FALSE)</f>
        <v>-62000</v>
      </c>
      <c r="I597" s="26">
        <f>VLOOKUP(O597,[1]Sheet1!$E$1:$G$65536,3,FALSE)</f>
        <v>0</v>
      </c>
      <c r="J597" s="25">
        <f t="shared" si="29"/>
        <v>1550050</v>
      </c>
      <c r="K597" s="25">
        <v>1534690.1255999999</v>
      </c>
      <c r="M597" s="6">
        <f t="shared" si="28"/>
        <v>0</v>
      </c>
      <c r="N597" t="s">
        <v>1423</v>
      </c>
      <c r="O597" s="13">
        <v>70070300</v>
      </c>
    </row>
    <row r="598" spans="1:15" hidden="1" x14ac:dyDescent="0.25">
      <c r="A598" s="24" t="s">
        <v>601</v>
      </c>
      <c r="B598" s="25">
        <v>250000</v>
      </c>
      <c r="C598" s="25">
        <v>250000</v>
      </c>
      <c r="D598" s="25">
        <v>0</v>
      </c>
      <c r="E598" s="25">
        <v>0</v>
      </c>
      <c r="F598" s="25">
        <f t="shared" si="27"/>
        <v>250000</v>
      </c>
      <c r="G598" s="25">
        <v>0</v>
      </c>
      <c r="H598" s="26"/>
      <c r="I598" s="26"/>
      <c r="J598" s="25">
        <f t="shared" si="29"/>
        <v>250000</v>
      </c>
      <c r="K598" s="25">
        <v>250000</v>
      </c>
      <c r="M598" s="6">
        <f t="shared" si="28"/>
        <v>0</v>
      </c>
      <c r="N598" t="s">
        <v>1424</v>
      </c>
      <c r="O598" s="13">
        <v>70070500</v>
      </c>
    </row>
    <row r="599" spans="1:15" x14ac:dyDescent="0.25">
      <c r="A599" s="24" t="s">
        <v>602</v>
      </c>
      <c r="B599" s="25">
        <v>1186221.74</v>
      </c>
      <c r="C599" s="25">
        <v>1386222</v>
      </c>
      <c r="D599" s="25">
        <v>0</v>
      </c>
      <c r="E599" s="25">
        <v>0</v>
      </c>
      <c r="F599" s="25">
        <f t="shared" si="27"/>
        <v>1386222</v>
      </c>
      <c r="G599" s="25">
        <v>-200000</v>
      </c>
      <c r="H599" s="26">
        <f>VLOOKUP(O599,[1]Sheet1!$E$1:$G$65536,2,FALSE)</f>
        <v>-200000</v>
      </c>
      <c r="I599" s="26">
        <f>VLOOKUP(O599,[1]Sheet1!$E$1:$G$65536,3,FALSE)</f>
        <v>0</v>
      </c>
      <c r="J599" s="25">
        <f t="shared" si="29"/>
        <v>1186222</v>
      </c>
      <c r="K599" s="25">
        <v>1186222</v>
      </c>
      <c r="M599" s="6">
        <f t="shared" si="28"/>
        <v>0</v>
      </c>
      <c r="N599" t="s">
        <v>1425</v>
      </c>
      <c r="O599" s="13">
        <v>70070800</v>
      </c>
    </row>
    <row r="600" spans="1:15" hidden="1" x14ac:dyDescent="0.25">
      <c r="A600" s="24" t="s">
        <v>603</v>
      </c>
      <c r="B600" s="25">
        <v>300000</v>
      </c>
      <c r="C600" s="25">
        <v>100000</v>
      </c>
      <c r="D600" s="25">
        <v>0</v>
      </c>
      <c r="E600" s="25">
        <v>0</v>
      </c>
      <c r="F600" s="25">
        <f t="shared" si="27"/>
        <v>100000</v>
      </c>
      <c r="G600" s="25">
        <v>0</v>
      </c>
      <c r="H600" s="26"/>
      <c r="I600" s="26"/>
      <c r="J600" s="25">
        <f t="shared" si="29"/>
        <v>100000</v>
      </c>
      <c r="K600" s="25">
        <v>100000</v>
      </c>
      <c r="M600" s="6">
        <f t="shared" si="28"/>
        <v>0</v>
      </c>
      <c r="N600" t="s">
        <v>1426</v>
      </c>
      <c r="O600" s="13">
        <v>70070801</v>
      </c>
    </row>
    <row r="601" spans="1:15" x14ac:dyDescent="0.25">
      <c r="A601" s="24" t="s">
        <v>604</v>
      </c>
      <c r="B601" s="25">
        <v>4900000</v>
      </c>
      <c r="C601" s="25">
        <v>4100000</v>
      </c>
      <c r="D601" s="25">
        <v>0</v>
      </c>
      <c r="E601" s="25">
        <v>0</v>
      </c>
      <c r="F601" s="25">
        <f t="shared" si="27"/>
        <v>4100000</v>
      </c>
      <c r="G601" s="25">
        <v>-100000</v>
      </c>
      <c r="H601" s="26">
        <f>VLOOKUP(O601,[1]Sheet1!$E$1:$G$65536,2,FALSE)</f>
        <v>-100000</v>
      </c>
      <c r="I601" s="26">
        <f>VLOOKUP(O601,[1]Sheet1!$E$1:$G$65536,3,FALSE)</f>
        <v>0</v>
      </c>
      <c r="J601" s="25">
        <f t="shared" si="29"/>
        <v>4000000</v>
      </c>
      <c r="K601" s="25">
        <v>4000000</v>
      </c>
      <c r="M601" s="6">
        <f t="shared" si="28"/>
        <v>0</v>
      </c>
      <c r="N601" t="s">
        <v>1427</v>
      </c>
      <c r="O601" s="13">
        <v>70070952</v>
      </c>
    </row>
    <row r="602" spans="1:15" x14ac:dyDescent="0.25">
      <c r="A602" s="24" t="s">
        <v>605</v>
      </c>
      <c r="B602" s="25">
        <v>1700000</v>
      </c>
      <c r="C602" s="25">
        <v>1700000</v>
      </c>
      <c r="D602" s="25">
        <v>0</v>
      </c>
      <c r="E602" s="25">
        <v>0</v>
      </c>
      <c r="F602" s="25">
        <f t="shared" si="27"/>
        <v>1700000</v>
      </c>
      <c r="G602" s="25">
        <v>-1700000</v>
      </c>
      <c r="H602" s="26">
        <f>VLOOKUP(O602,[1]Sheet1!$E$1:$G$65536,2,FALSE)</f>
        <v>-1700000</v>
      </c>
      <c r="I602" s="26">
        <f>VLOOKUP(O602,[1]Sheet1!$E$1:$G$65536,3,FALSE)</f>
        <v>0</v>
      </c>
      <c r="J602" s="25">
        <f t="shared" si="29"/>
        <v>0</v>
      </c>
      <c r="K602" s="25">
        <v>0</v>
      </c>
      <c r="M602" s="6">
        <f t="shared" si="28"/>
        <v>0</v>
      </c>
      <c r="N602" t="s">
        <v>1428</v>
      </c>
      <c r="O602" s="13">
        <v>70071202</v>
      </c>
    </row>
    <row r="603" spans="1:15" hidden="1" x14ac:dyDescent="0.25">
      <c r="A603" s="24" t="s">
        <v>606</v>
      </c>
      <c r="B603" s="25">
        <v>250000</v>
      </c>
      <c r="C603" s="25">
        <v>250000</v>
      </c>
      <c r="D603" s="25">
        <v>0</v>
      </c>
      <c r="E603" s="25">
        <v>0</v>
      </c>
      <c r="F603" s="25">
        <f t="shared" si="27"/>
        <v>250000</v>
      </c>
      <c r="G603" s="25">
        <v>0</v>
      </c>
      <c r="H603" s="26"/>
      <c r="I603" s="26"/>
      <c r="J603" s="25">
        <f t="shared" si="29"/>
        <v>250000</v>
      </c>
      <c r="K603" s="25">
        <v>250000</v>
      </c>
      <c r="M603" s="6">
        <f t="shared" si="28"/>
        <v>0</v>
      </c>
      <c r="N603" t="s">
        <v>1429</v>
      </c>
      <c r="O603" s="13">
        <v>70071641</v>
      </c>
    </row>
    <row r="604" spans="1:15" hidden="1" x14ac:dyDescent="0.25">
      <c r="A604" s="24" t="s">
        <v>607</v>
      </c>
      <c r="B604" s="25">
        <v>117228.5</v>
      </c>
      <c r="C604" s="25">
        <v>121722</v>
      </c>
      <c r="D604" s="25">
        <v>0</v>
      </c>
      <c r="E604" s="25">
        <v>0</v>
      </c>
      <c r="F604" s="25">
        <f t="shared" si="27"/>
        <v>121722</v>
      </c>
      <c r="G604" s="25">
        <v>0</v>
      </c>
      <c r="H604" s="26"/>
      <c r="I604" s="26"/>
      <c r="J604" s="25">
        <f t="shared" si="29"/>
        <v>121722</v>
      </c>
      <c r="K604" s="25">
        <v>120513.60950174899</v>
      </c>
      <c r="M604" s="6">
        <f t="shared" si="28"/>
        <v>0</v>
      </c>
      <c r="N604" t="s">
        <v>1430</v>
      </c>
      <c r="O604" s="13">
        <v>70040001</v>
      </c>
    </row>
    <row r="605" spans="1:15" x14ac:dyDescent="0.25">
      <c r="A605" s="24" t="s">
        <v>608</v>
      </c>
      <c r="B605" s="25">
        <v>7542443.379999999</v>
      </c>
      <c r="C605" s="25">
        <v>7702921</v>
      </c>
      <c r="D605" s="25">
        <v>0</v>
      </c>
      <c r="E605" s="25">
        <v>0</v>
      </c>
      <c r="F605" s="25">
        <f t="shared" si="27"/>
        <v>7702921</v>
      </c>
      <c r="G605" s="25">
        <v>-1285000</v>
      </c>
      <c r="H605" s="26">
        <f>VLOOKUP(O605,[1]Sheet1!$E$1:$G$65536,2,FALSE)</f>
        <v>-1285000</v>
      </c>
      <c r="I605" s="26">
        <f>VLOOKUP(O605,[1]Sheet1!$E$1:$G$65536,3,FALSE)</f>
        <v>0</v>
      </c>
      <c r="J605" s="25">
        <f t="shared" si="29"/>
        <v>6417921</v>
      </c>
      <c r="K605" s="25">
        <v>6437322.4590451121</v>
      </c>
      <c r="M605" s="6">
        <f t="shared" si="28"/>
        <v>0</v>
      </c>
      <c r="N605" t="s">
        <v>1431</v>
      </c>
      <c r="O605" s="13">
        <v>70040099</v>
      </c>
    </row>
    <row r="606" spans="1:15" x14ac:dyDescent="0.25">
      <c r="A606" s="24" t="s">
        <v>609</v>
      </c>
      <c r="B606" s="25">
        <v>5050603</v>
      </c>
      <c r="C606" s="25">
        <v>5385145</v>
      </c>
      <c r="D606" s="25">
        <v>0</v>
      </c>
      <c r="E606" s="25">
        <v>0</v>
      </c>
      <c r="F606" s="25">
        <f t="shared" si="27"/>
        <v>5385145</v>
      </c>
      <c r="G606" s="25">
        <v>-184790</v>
      </c>
      <c r="H606" s="26">
        <f>VLOOKUP(O606,[1]Sheet1!$E$1:$G$65536,2,FALSE)</f>
        <v>-184790</v>
      </c>
      <c r="I606" s="26">
        <f>VLOOKUP(O606,[1]Sheet1!$E$1:$G$65536,3,FALSE)</f>
        <v>0</v>
      </c>
      <c r="J606" s="25">
        <f t="shared" si="29"/>
        <v>5200355</v>
      </c>
      <c r="K606" s="25">
        <v>5200355.1389343878</v>
      </c>
      <c r="M606" s="6">
        <f t="shared" si="28"/>
        <v>0</v>
      </c>
      <c r="N606" t="s">
        <v>1432</v>
      </c>
      <c r="O606" s="13">
        <v>70040100</v>
      </c>
    </row>
    <row r="607" spans="1:15" x14ac:dyDescent="0.25">
      <c r="A607" s="24" t="s">
        <v>610</v>
      </c>
      <c r="B607" s="25">
        <v>195983448.99999997</v>
      </c>
      <c r="C607" s="25">
        <v>155533948</v>
      </c>
      <c r="D607" s="25">
        <v>0</v>
      </c>
      <c r="E607" s="25">
        <v>0</v>
      </c>
      <c r="F607" s="25">
        <f t="shared" si="27"/>
        <v>155533948</v>
      </c>
      <c r="G607" s="25">
        <v>-400000</v>
      </c>
      <c r="H607" s="26">
        <f>VLOOKUP(O607,[1]Sheet1!$E$1:$G$65536,2,FALSE)</f>
        <v>-400000</v>
      </c>
      <c r="I607" s="26">
        <f>VLOOKUP(O607,[1]Sheet1!$E$1:$G$65536,3,FALSE)</f>
        <v>0</v>
      </c>
      <c r="J607" s="25">
        <f t="shared" si="29"/>
        <v>155133948</v>
      </c>
      <c r="K607" s="25">
        <v>178941843.37477741</v>
      </c>
      <c r="M607" s="6">
        <f t="shared" si="28"/>
        <v>0</v>
      </c>
      <c r="N607" t="s">
        <v>1433</v>
      </c>
      <c r="O607" s="13">
        <v>70040101</v>
      </c>
    </row>
    <row r="608" spans="1:15" x14ac:dyDescent="0.25">
      <c r="A608" s="24" t="s">
        <v>611</v>
      </c>
      <c r="B608" s="25">
        <v>44634034.170000002</v>
      </c>
      <c r="C608" s="25">
        <v>45485000</v>
      </c>
      <c r="D608" s="25">
        <v>0</v>
      </c>
      <c r="E608" s="25">
        <v>0</v>
      </c>
      <c r="F608" s="25">
        <f t="shared" si="27"/>
        <v>45485000</v>
      </c>
      <c r="G608" s="25">
        <v>-1000000</v>
      </c>
      <c r="H608" s="26">
        <f>VLOOKUP(O608,[1]Sheet1!$E$1:$G$65536,2,FALSE)+150000+200000</f>
        <v>-650000</v>
      </c>
      <c r="I608" s="26">
        <f>VLOOKUP(O608,[1]Sheet1!$E$1:$G$65536,3,FALSE)</f>
        <v>0</v>
      </c>
      <c r="J608" s="25">
        <f t="shared" si="29"/>
        <v>44835000</v>
      </c>
      <c r="K608" s="25">
        <v>44485000</v>
      </c>
      <c r="M608" s="6">
        <f t="shared" si="28"/>
        <v>350000</v>
      </c>
      <c r="N608" t="s">
        <v>1434</v>
      </c>
      <c r="O608" s="13">
        <v>70040102</v>
      </c>
    </row>
    <row r="609" spans="1:15" hidden="1" x14ac:dyDescent="0.25">
      <c r="A609" s="24" t="s">
        <v>612</v>
      </c>
      <c r="B609" s="25">
        <v>1800000</v>
      </c>
      <c r="C609" s="25">
        <v>2000000</v>
      </c>
      <c r="D609" s="25">
        <v>0</v>
      </c>
      <c r="E609" s="25">
        <v>0</v>
      </c>
      <c r="F609" s="25">
        <f t="shared" si="27"/>
        <v>2000000</v>
      </c>
      <c r="G609" s="25">
        <v>0</v>
      </c>
      <c r="H609" s="26"/>
      <c r="I609" s="26"/>
      <c r="J609" s="25">
        <f t="shared" si="29"/>
        <v>2000000</v>
      </c>
      <c r="K609" s="25">
        <v>2000000</v>
      </c>
      <c r="M609" s="6">
        <f t="shared" si="28"/>
        <v>0</v>
      </c>
      <c r="N609" t="s">
        <v>1435</v>
      </c>
      <c r="O609" s="13">
        <v>70040104</v>
      </c>
    </row>
    <row r="610" spans="1:15" hidden="1" x14ac:dyDescent="0.25">
      <c r="A610" s="24" t="s">
        <v>613</v>
      </c>
      <c r="B610" s="25">
        <v>33749331</v>
      </c>
      <c r="C610" s="25">
        <v>31943664</v>
      </c>
      <c r="D610" s="25">
        <v>0</v>
      </c>
      <c r="E610" s="25">
        <v>0</v>
      </c>
      <c r="F610" s="25">
        <f t="shared" si="27"/>
        <v>31943664</v>
      </c>
      <c r="G610" s="25">
        <v>0</v>
      </c>
      <c r="H610" s="26"/>
      <c r="I610" s="26"/>
      <c r="J610" s="25">
        <f t="shared" si="29"/>
        <v>31943664</v>
      </c>
      <c r="K610" s="25">
        <v>31943663.998553801</v>
      </c>
      <c r="M610" s="6">
        <f t="shared" si="28"/>
        <v>0</v>
      </c>
      <c r="N610" t="s">
        <v>1436</v>
      </c>
      <c r="O610" s="13">
        <v>70040108</v>
      </c>
    </row>
    <row r="611" spans="1:15" x14ac:dyDescent="0.25">
      <c r="A611" s="24" t="s">
        <v>614</v>
      </c>
      <c r="B611" s="25">
        <v>2862133.75</v>
      </c>
      <c r="C611" s="25">
        <v>2791992</v>
      </c>
      <c r="D611" s="25">
        <v>0</v>
      </c>
      <c r="E611" s="25">
        <v>0</v>
      </c>
      <c r="F611" s="25">
        <f t="shared" si="27"/>
        <v>2791992</v>
      </c>
      <c r="G611" s="25">
        <v>-500000</v>
      </c>
      <c r="H611" s="26">
        <f>VLOOKUP(O611,[1]Sheet1!$E$1:$G$65536,2,FALSE)</f>
        <v>-500000</v>
      </c>
      <c r="I611" s="26">
        <f>VLOOKUP(O611,[1]Sheet1!$E$1:$G$65536,3,FALSE)</f>
        <v>0</v>
      </c>
      <c r="J611" s="25">
        <f t="shared" si="29"/>
        <v>2291992</v>
      </c>
      <c r="K611" s="25">
        <v>2291992</v>
      </c>
      <c r="M611" s="6">
        <f t="shared" si="28"/>
        <v>0</v>
      </c>
      <c r="N611" t="s">
        <v>1437</v>
      </c>
      <c r="O611" s="13">
        <v>70043036</v>
      </c>
    </row>
    <row r="612" spans="1:15" hidden="1" x14ac:dyDescent="0.25">
      <c r="A612" s="24" t="s">
        <v>615</v>
      </c>
      <c r="B612" s="25">
        <v>468741.48</v>
      </c>
      <c r="C612" s="25">
        <v>500000</v>
      </c>
      <c r="D612" s="25">
        <v>0</v>
      </c>
      <c r="E612" s="25">
        <v>0</v>
      </c>
      <c r="F612" s="25">
        <f t="shared" si="27"/>
        <v>500000</v>
      </c>
      <c r="G612" s="25">
        <v>0</v>
      </c>
      <c r="H612" s="26"/>
      <c r="I612" s="26"/>
      <c r="J612" s="25">
        <f t="shared" si="29"/>
        <v>500000</v>
      </c>
      <c r="K612" s="25">
        <v>500000</v>
      </c>
      <c r="M612" s="6">
        <f t="shared" si="28"/>
        <v>0</v>
      </c>
      <c r="N612" t="s">
        <v>1438</v>
      </c>
      <c r="O612" s="13">
        <v>70043045</v>
      </c>
    </row>
    <row r="613" spans="1:15" hidden="1" x14ac:dyDescent="0.25">
      <c r="A613" s="24" t="s">
        <v>616</v>
      </c>
      <c r="B613" s="25">
        <v>350401</v>
      </c>
      <c r="C613" s="25">
        <v>350401</v>
      </c>
      <c r="D613" s="25">
        <v>0</v>
      </c>
      <c r="E613" s="25">
        <v>0</v>
      </c>
      <c r="F613" s="25">
        <f t="shared" si="27"/>
        <v>350401</v>
      </c>
      <c r="G613" s="25">
        <v>0</v>
      </c>
      <c r="H613" s="26"/>
      <c r="I613" s="26"/>
      <c r="J613" s="25">
        <f t="shared" si="29"/>
        <v>350401</v>
      </c>
      <c r="K613" s="25">
        <v>350401</v>
      </c>
      <c r="M613" s="6">
        <f t="shared" si="28"/>
        <v>0</v>
      </c>
      <c r="N613" t="s">
        <v>1439</v>
      </c>
      <c r="O613" s="13">
        <v>70044314</v>
      </c>
    </row>
    <row r="614" spans="1:15" x14ac:dyDescent="0.25">
      <c r="A614" s="24" t="s">
        <v>617</v>
      </c>
      <c r="B614" s="25">
        <v>64493808.18</v>
      </c>
      <c r="C614" s="25">
        <v>65000000</v>
      </c>
      <c r="D614" s="25">
        <v>0</v>
      </c>
      <c r="E614" s="25">
        <v>0</v>
      </c>
      <c r="F614" s="25">
        <f t="shared" si="27"/>
        <v>65000000</v>
      </c>
      <c r="G614" s="25">
        <v>-500000</v>
      </c>
      <c r="H614" s="26">
        <f>VLOOKUP(O614,[1]Sheet1!$E$1:$G$65536,2,FALSE)</f>
        <v>-500000</v>
      </c>
      <c r="I614" s="26">
        <f>VLOOKUP(O614,[1]Sheet1!$E$1:$G$65536,3,FALSE)</f>
        <v>0</v>
      </c>
      <c r="J614" s="25">
        <f t="shared" si="29"/>
        <v>64500000</v>
      </c>
      <c r="K614" s="25">
        <v>64500000</v>
      </c>
      <c r="M614" s="6">
        <f t="shared" si="28"/>
        <v>0</v>
      </c>
      <c r="N614" t="s">
        <v>1440</v>
      </c>
      <c r="O614" s="13">
        <v>70049005</v>
      </c>
    </row>
    <row r="615" spans="1:15" hidden="1" x14ac:dyDescent="0.25">
      <c r="A615" s="24" t="s">
        <v>618</v>
      </c>
      <c r="B615" s="25">
        <v>250474</v>
      </c>
      <c r="C615" s="25">
        <v>800000</v>
      </c>
      <c r="D615" s="25">
        <v>0</v>
      </c>
      <c r="E615" s="25">
        <v>0</v>
      </c>
      <c r="F615" s="25">
        <f t="shared" si="27"/>
        <v>800000</v>
      </c>
      <c r="G615" s="25">
        <v>0</v>
      </c>
      <c r="H615" s="26"/>
      <c r="I615" s="26"/>
      <c r="J615" s="25">
        <f t="shared" si="29"/>
        <v>800000</v>
      </c>
      <c r="K615" s="25">
        <v>800000</v>
      </c>
      <c r="M615" s="6">
        <f t="shared" si="28"/>
        <v>0</v>
      </c>
      <c r="N615" t="s">
        <v>1441</v>
      </c>
      <c r="O615" s="13">
        <v>70049007</v>
      </c>
    </row>
    <row r="616" spans="1:15" hidden="1" x14ac:dyDescent="0.25">
      <c r="A616" s="24" t="s">
        <v>619</v>
      </c>
      <c r="B616" s="25">
        <v>0</v>
      </c>
      <c r="C616" s="25">
        <v>0</v>
      </c>
      <c r="D616" s="25">
        <v>1000000</v>
      </c>
      <c r="E616" s="25">
        <v>0</v>
      </c>
      <c r="F616" s="25">
        <f t="shared" si="27"/>
        <v>1000000</v>
      </c>
      <c r="G616" s="25">
        <v>0</v>
      </c>
      <c r="H616" s="26"/>
      <c r="I616" s="26"/>
      <c r="J616" s="25">
        <f t="shared" si="29"/>
        <v>1000000</v>
      </c>
      <c r="K616" s="25">
        <v>1000000</v>
      </c>
      <c r="M616" s="6">
        <f t="shared" si="28"/>
        <v>0</v>
      </c>
      <c r="N616" t="s">
        <v>1442</v>
      </c>
      <c r="O616" s="13">
        <v>70049008</v>
      </c>
    </row>
    <row r="617" spans="1:15" x14ac:dyDescent="0.25">
      <c r="A617" s="24" t="s">
        <v>620</v>
      </c>
      <c r="B617" s="25">
        <v>73395423.36999999</v>
      </c>
      <c r="C617" s="25">
        <v>85347706</v>
      </c>
      <c r="D617" s="25">
        <v>3600000</v>
      </c>
      <c r="E617" s="25">
        <v>0</v>
      </c>
      <c r="F617" s="25">
        <f t="shared" si="27"/>
        <v>88947706</v>
      </c>
      <c r="G617" s="25">
        <v>-2416109</v>
      </c>
      <c r="H617" s="26">
        <f>VLOOKUP(O617,[1]Sheet1!$E$1:$G$65536,2,FALSE)</f>
        <v>-2416109</v>
      </c>
      <c r="I617" s="26">
        <f>VLOOKUP(O617,[1]Sheet1!$E$1:$G$65536,3,FALSE)</f>
        <v>0</v>
      </c>
      <c r="J617" s="25">
        <f t="shared" si="29"/>
        <v>86531597</v>
      </c>
      <c r="K617" s="25">
        <v>86531597</v>
      </c>
      <c r="M617" s="6">
        <f t="shared" si="28"/>
        <v>0</v>
      </c>
      <c r="N617" t="s">
        <v>1443</v>
      </c>
      <c r="O617" s="13">
        <v>70049024</v>
      </c>
    </row>
    <row r="618" spans="1:15" hidden="1" x14ac:dyDescent="0.25">
      <c r="A618" s="24" t="s">
        <v>621</v>
      </c>
      <c r="B618" s="25">
        <v>3628121.08</v>
      </c>
      <c r="C618" s="25">
        <v>4600000</v>
      </c>
      <c r="D618" s="25">
        <v>0</v>
      </c>
      <c r="E618" s="25">
        <v>0</v>
      </c>
      <c r="F618" s="25">
        <f t="shared" si="27"/>
        <v>4600000</v>
      </c>
      <c r="G618" s="25">
        <v>0</v>
      </c>
      <c r="H618" s="26"/>
      <c r="I618" s="26"/>
      <c r="J618" s="25">
        <f t="shared" si="29"/>
        <v>4600000</v>
      </c>
      <c r="K618" s="25">
        <v>4400000</v>
      </c>
      <c r="M618" s="6">
        <f t="shared" si="28"/>
        <v>0</v>
      </c>
      <c r="N618" t="s">
        <v>1444</v>
      </c>
      <c r="O618" s="13">
        <v>70049030</v>
      </c>
    </row>
    <row r="619" spans="1:15" hidden="1" x14ac:dyDescent="0.25">
      <c r="A619" s="24" t="s">
        <v>622</v>
      </c>
      <c r="B619" s="25">
        <v>5548121</v>
      </c>
      <c r="C619" s="25">
        <v>5548125</v>
      </c>
      <c r="D619" s="25">
        <v>0</v>
      </c>
      <c r="E619" s="25">
        <v>0</v>
      </c>
      <c r="F619" s="25">
        <f t="shared" si="27"/>
        <v>5548125</v>
      </c>
      <c r="G619" s="25">
        <v>0</v>
      </c>
      <c r="H619" s="26"/>
      <c r="I619" s="26"/>
      <c r="J619" s="25">
        <f t="shared" si="29"/>
        <v>5548125</v>
      </c>
      <c r="K619" s="25">
        <v>5548125</v>
      </c>
      <c r="M619" s="6">
        <f t="shared" si="28"/>
        <v>0</v>
      </c>
      <c r="N619" t="s">
        <v>1445</v>
      </c>
      <c r="O619" s="13">
        <v>70049033</v>
      </c>
    </row>
    <row r="620" spans="1:15" hidden="1" x14ac:dyDescent="0.25">
      <c r="A620" s="24" t="s">
        <v>623</v>
      </c>
      <c r="B620" s="25">
        <v>2438987.1799999997</v>
      </c>
      <c r="C620" s="25">
        <v>2432072</v>
      </c>
      <c r="D620" s="25">
        <v>0</v>
      </c>
      <c r="E620" s="25">
        <v>0</v>
      </c>
      <c r="F620" s="25">
        <f t="shared" si="27"/>
        <v>2432072</v>
      </c>
      <c r="G620" s="25">
        <v>0</v>
      </c>
      <c r="H620" s="26"/>
      <c r="I620" s="26"/>
      <c r="J620" s="25">
        <f t="shared" si="29"/>
        <v>2432072</v>
      </c>
      <c r="K620" s="25">
        <v>2432071.9957294869</v>
      </c>
      <c r="M620" s="6">
        <f t="shared" si="28"/>
        <v>0</v>
      </c>
      <c r="N620" t="s">
        <v>1446</v>
      </c>
      <c r="O620" s="13">
        <v>70049315</v>
      </c>
    </row>
    <row r="621" spans="1:15" hidden="1" x14ac:dyDescent="0.25">
      <c r="A621" s="24" t="s">
        <v>624</v>
      </c>
      <c r="B621" s="25">
        <v>12500000</v>
      </c>
      <c r="C621" s="25">
        <v>13000000</v>
      </c>
      <c r="D621" s="25">
        <v>0</v>
      </c>
      <c r="E621" s="25">
        <v>0</v>
      </c>
      <c r="F621" s="25">
        <f t="shared" si="27"/>
        <v>13000000</v>
      </c>
      <c r="G621" s="25">
        <v>-1767128</v>
      </c>
      <c r="H621" s="26"/>
      <c r="I621" s="26"/>
      <c r="J621" s="25">
        <f t="shared" si="29"/>
        <v>13000000</v>
      </c>
      <c r="K621" s="25">
        <v>11232872</v>
      </c>
      <c r="M621" s="6">
        <f t="shared" si="28"/>
        <v>1767128</v>
      </c>
      <c r="N621" t="s">
        <v>1447</v>
      </c>
      <c r="O621" s="13">
        <v>70049316</v>
      </c>
    </row>
    <row r="622" spans="1:15" hidden="1" x14ac:dyDescent="0.25">
      <c r="A622" s="24" t="s">
        <v>625</v>
      </c>
      <c r="B622" s="25">
        <v>747923.09</v>
      </c>
      <c r="C622" s="25">
        <v>800000</v>
      </c>
      <c r="D622" s="25">
        <v>0</v>
      </c>
      <c r="E622" s="25">
        <v>0</v>
      </c>
      <c r="F622" s="25">
        <f t="shared" si="27"/>
        <v>800000</v>
      </c>
      <c r="G622" s="25">
        <v>0</v>
      </c>
      <c r="H622" s="26"/>
      <c r="I622" s="26"/>
      <c r="J622" s="25">
        <f t="shared" si="29"/>
        <v>800000</v>
      </c>
      <c r="K622" s="25">
        <v>800000</v>
      </c>
      <c r="M622" s="6">
        <f t="shared" si="28"/>
        <v>0</v>
      </c>
      <c r="N622" t="s">
        <v>1448</v>
      </c>
      <c r="O622" s="13">
        <v>70049322</v>
      </c>
    </row>
    <row r="623" spans="1:15" hidden="1" x14ac:dyDescent="0.25">
      <c r="A623" s="24" t="s">
        <v>626</v>
      </c>
      <c r="B623" s="25">
        <v>671379.78</v>
      </c>
      <c r="C623" s="25">
        <v>735222</v>
      </c>
      <c r="D623" s="25">
        <v>0</v>
      </c>
      <c r="E623" s="25">
        <v>0</v>
      </c>
      <c r="F623" s="25">
        <f t="shared" si="27"/>
        <v>735222</v>
      </c>
      <c r="G623" s="25">
        <v>0</v>
      </c>
      <c r="H623" s="26"/>
      <c r="I623" s="26"/>
      <c r="J623" s="25">
        <f t="shared" si="29"/>
        <v>735222</v>
      </c>
      <c r="K623" s="25">
        <v>727869.71362294606</v>
      </c>
      <c r="M623" s="6">
        <f t="shared" si="28"/>
        <v>0</v>
      </c>
      <c r="N623" t="s">
        <v>1449</v>
      </c>
      <c r="O623" s="13">
        <v>70060000</v>
      </c>
    </row>
    <row r="624" spans="1:15" hidden="1" x14ac:dyDescent="0.25">
      <c r="A624" s="24" t="s">
        <v>627</v>
      </c>
      <c r="B624" s="25">
        <v>492569.82</v>
      </c>
      <c r="C624" s="25">
        <v>472307</v>
      </c>
      <c r="D624" s="25">
        <v>0</v>
      </c>
      <c r="E624" s="25">
        <v>0</v>
      </c>
      <c r="F624" s="25">
        <f t="shared" si="27"/>
        <v>472307</v>
      </c>
      <c r="G624" s="25">
        <v>0</v>
      </c>
      <c r="H624" s="26"/>
      <c r="I624" s="26"/>
      <c r="J624" s="25">
        <f t="shared" si="29"/>
        <v>472307</v>
      </c>
      <c r="K624" s="25">
        <v>472306.85920000001</v>
      </c>
      <c r="M624" s="6">
        <f t="shared" si="28"/>
        <v>0</v>
      </c>
      <c r="N624" t="s">
        <v>1450</v>
      </c>
      <c r="O624" s="13">
        <v>70060043</v>
      </c>
    </row>
    <row r="625" spans="1:15" hidden="1" x14ac:dyDescent="0.25">
      <c r="A625" s="24" t="s">
        <v>628</v>
      </c>
      <c r="B625" s="25">
        <v>16002106.670000002</v>
      </c>
      <c r="C625" s="25">
        <v>16493118</v>
      </c>
      <c r="D625" s="25">
        <v>0</v>
      </c>
      <c r="E625" s="25">
        <v>0</v>
      </c>
      <c r="F625" s="25">
        <f t="shared" si="27"/>
        <v>16493118</v>
      </c>
      <c r="G625" s="25">
        <v>0</v>
      </c>
      <c r="H625" s="26"/>
      <c r="I625" s="26"/>
      <c r="J625" s="25">
        <f t="shared" si="29"/>
        <v>16493118</v>
      </c>
      <c r="K625" s="25">
        <v>17193118.202202585</v>
      </c>
      <c r="M625" s="6">
        <f t="shared" si="28"/>
        <v>0</v>
      </c>
      <c r="N625" t="s">
        <v>1451</v>
      </c>
      <c r="O625" s="13">
        <v>70060010</v>
      </c>
    </row>
    <row r="626" spans="1:15" hidden="1" x14ac:dyDescent="0.25">
      <c r="A626" s="24" t="s">
        <v>629</v>
      </c>
      <c r="B626" s="25">
        <v>1870615.19</v>
      </c>
      <c r="C626" s="25">
        <v>2350000</v>
      </c>
      <c r="D626" s="25">
        <v>0</v>
      </c>
      <c r="E626" s="25">
        <v>0</v>
      </c>
      <c r="F626" s="25">
        <f t="shared" si="27"/>
        <v>2350000</v>
      </c>
      <c r="G626" s="25">
        <v>0</v>
      </c>
      <c r="H626" s="26"/>
      <c r="I626" s="26"/>
      <c r="J626" s="25">
        <f t="shared" si="29"/>
        <v>2350000</v>
      </c>
      <c r="K626" s="25">
        <v>2349999.6995999999</v>
      </c>
      <c r="M626" s="6">
        <f t="shared" si="28"/>
        <v>0</v>
      </c>
      <c r="N626" t="s">
        <v>1452</v>
      </c>
      <c r="O626" s="13">
        <v>70060011</v>
      </c>
    </row>
    <row r="627" spans="1:15" hidden="1" x14ac:dyDescent="0.25">
      <c r="A627" s="24" t="s">
        <v>630</v>
      </c>
      <c r="B627" s="25">
        <v>12488578.759999998</v>
      </c>
      <c r="C627" s="25">
        <v>13612080</v>
      </c>
      <c r="D627" s="25">
        <v>0</v>
      </c>
      <c r="E627" s="25">
        <v>0</v>
      </c>
      <c r="F627" s="25">
        <f t="shared" si="27"/>
        <v>13612080</v>
      </c>
      <c r="G627" s="25">
        <v>0</v>
      </c>
      <c r="H627" s="26"/>
      <c r="I627" s="26"/>
      <c r="J627" s="25">
        <f t="shared" si="29"/>
        <v>13612080</v>
      </c>
      <c r="K627" s="25">
        <v>13612079.748756673</v>
      </c>
      <c r="M627" s="6">
        <f t="shared" si="28"/>
        <v>0</v>
      </c>
      <c r="N627" t="s">
        <v>1453</v>
      </c>
      <c r="O627" s="13">
        <v>70060020</v>
      </c>
    </row>
    <row r="628" spans="1:15" hidden="1" x14ac:dyDescent="0.25">
      <c r="A628" s="24" t="s">
        <v>631</v>
      </c>
      <c r="B628" s="25">
        <v>771787.42</v>
      </c>
      <c r="C628" s="25">
        <v>1062485</v>
      </c>
      <c r="D628" s="25">
        <v>0</v>
      </c>
      <c r="E628" s="25">
        <v>0</v>
      </c>
      <c r="F628" s="25">
        <f t="shared" si="27"/>
        <v>1062485</v>
      </c>
      <c r="G628" s="25">
        <v>0</v>
      </c>
      <c r="H628" s="26"/>
      <c r="I628" s="26"/>
      <c r="J628" s="25">
        <f t="shared" si="29"/>
        <v>1062485</v>
      </c>
      <c r="K628" s="25">
        <v>1062485.1217999998</v>
      </c>
      <c r="M628" s="6">
        <f t="shared" si="28"/>
        <v>0</v>
      </c>
      <c r="N628" t="s">
        <v>1454</v>
      </c>
      <c r="O628" s="13">
        <v>70060029</v>
      </c>
    </row>
    <row r="629" spans="1:15" x14ac:dyDescent="0.25">
      <c r="A629" s="24" t="s">
        <v>632</v>
      </c>
      <c r="B629" s="25">
        <v>1698530.8</v>
      </c>
      <c r="C629" s="25">
        <v>3542824</v>
      </c>
      <c r="D629" s="25">
        <v>0</v>
      </c>
      <c r="E629" s="25">
        <v>0</v>
      </c>
      <c r="F629" s="25">
        <f t="shared" si="27"/>
        <v>3542824</v>
      </c>
      <c r="G629" s="25">
        <v>-248000</v>
      </c>
      <c r="H629" s="26">
        <f>VLOOKUP(O629,[1]Sheet1!$E$1:$G$65536,2,FALSE)</f>
        <v>-248000</v>
      </c>
      <c r="I629" s="26">
        <f>VLOOKUP(O629,[1]Sheet1!$E$1:$G$65536,3,FALSE)</f>
        <v>0</v>
      </c>
      <c r="J629" s="25">
        <f t="shared" si="29"/>
        <v>3294824</v>
      </c>
      <c r="K629" s="25">
        <v>3328838.8525999999</v>
      </c>
      <c r="M629" s="6">
        <f t="shared" si="28"/>
        <v>0</v>
      </c>
      <c r="N629" t="s">
        <v>1455</v>
      </c>
      <c r="O629" s="13">
        <v>70060040</v>
      </c>
    </row>
    <row r="630" spans="1:15" hidden="1" x14ac:dyDescent="0.25">
      <c r="A630" s="24" t="s">
        <v>633</v>
      </c>
      <c r="B630" s="25">
        <v>475345.62</v>
      </c>
      <c r="C630" s="25">
        <v>590000</v>
      </c>
      <c r="D630" s="25">
        <v>477.95</v>
      </c>
      <c r="E630" s="25">
        <v>0</v>
      </c>
      <c r="F630" s="25">
        <f t="shared" si="27"/>
        <v>590477.94999999995</v>
      </c>
      <c r="G630" s="25">
        <v>0</v>
      </c>
      <c r="H630" s="26"/>
      <c r="I630" s="26"/>
      <c r="J630" s="25">
        <f t="shared" si="29"/>
        <v>590477.94999999995</v>
      </c>
      <c r="K630" s="25">
        <v>590477.924</v>
      </c>
      <c r="M630" s="6">
        <f t="shared" si="28"/>
        <v>0</v>
      </c>
      <c r="N630" t="s">
        <v>1456</v>
      </c>
      <c r="O630" s="13">
        <v>70060151</v>
      </c>
    </row>
    <row r="631" spans="1:15" hidden="1" x14ac:dyDescent="0.25">
      <c r="A631" s="24" t="s">
        <v>634</v>
      </c>
      <c r="B631" s="25">
        <v>527005.03999999992</v>
      </c>
      <c r="C631" s="25">
        <v>570151</v>
      </c>
      <c r="D631" s="25">
        <v>0</v>
      </c>
      <c r="E631" s="25">
        <v>0</v>
      </c>
      <c r="F631" s="25">
        <f t="shared" si="27"/>
        <v>570151</v>
      </c>
      <c r="G631" s="25">
        <v>0</v>
      </c>
      <c r="H631" s="26"/>
      <c r="I631" s="26"/>
      <c r="J631" s="25">
        <f t="shared" si="29"/>
        <v>570151</v>
      </c>
      <c r="K631" s="25">
        <v>565616.15358968172</v>
      </c>
      <c r="M631" s="6">
        <f t="shared" si="28"/>
        <v>0</v>
      </c>
      <c r="N631" t="s">
        <v>1457</v>
      </c>
      <c r="O631" s="13">
        <v>70060060</v>
      </c>
    </row>
    <row r="632" spans="1:15" hidden="1" x14ac:dyDescent="0.25">
      <c r="A632" s="24" t="s">
        <v>635</v>
      </c>
      <c r="B632" s="25">
        <v>488572.92000000004</v>
      </c>
      <c r="C632" s="25">
        <v>491923</v>
      </c>
      <c r="D632" s="25">
        <v>0</v>
      </c>
      <c r="E632" s="25">
        <v>0</v>
      </c>
      <c r="F632" s="25">
        <f t="shared" si="27"/>
        <v>491923</v>
      </c>
      <c r="G632" s="25">
        <v>0</v>
      </c>
      <c r="H632" s="26"/>
      <c r="I632" s="26"/>
      <c r="J632" s="25">
        <f t="shared" si="29"/>
        <v>491923</v>
      </c>
      <c r="K632" s="25">
        <v>491923.16379999998</v>
      </c>
      <c r="M632" s="6">
        <f t="shared" si="28"/>
        <v>0</v>
      </c>
      <c r="N632" t="s">
        <v>1458</v>
      </c>
      <c r="O632" s="13">
        <v>70060065</v>
      </c>
    </row>
    <row r="633" spans="1:15" hidden="1" x14ac:dyDescent="0.25">
      <c r="A633" s="24" t="s">
        <v>636</v>
      </c>
      <c r="B633" s="25">
        <v>130984.47000000002</v>
      </c>
      <c r="C633" s="25">
        <v>160372</v>
      </c>
      <c r="D633" s="25">
        <v>0</v>
      </c>
      <c r="E633" s="25">
        <v>0</v>
      </c>
      <c r="F633" s="25">
        <f t="shared" si="27"/>
        <v>160372</v>
      </c>
      <c r="G633" s="25">
        <v>0</v>
      </c>
      <c r="H633" s="26"/>
      <c r="I633" s="26"/>
      <c r="J633" s="25">
        <f t="shared" si="29"/>
        <v>160372</v>
      </c>
      <c r="K633" s="25">
        <v>160371.77779999998</v>
      </c>
      <c r="M633" s="6">
        <f t="shared" si="28"/>
        <v>0</v>
      </c>
      <c r="N633" t="s">
        <v>1459</v>
      </c>
      <c r="O633" s="13">
        <v>70060066</v>
      </c>
    </row>
    <row r="634" spans="1:15" hidden="1" x14ac:dyDescent="0.25">
      <c r="A634" s="24" t="s">
        <v>637</v>
      </c>
      <c r="B634" s="25">
        <v>58750.920000000006</v>
      </c>
      <c r="C634" s="25">
        <v>58751</v>
      </c>
      <c r="D634" s="25">
        <v>0</v>
      </c>
      <c r="E634" s="25">
        <v>0</v>
      </c>
      <c r="F634" s="25">
        <f t="shared" si="27"/>
        <v>58751</v>
      </c>
      <c r="G634" s="25">
        <v>0</v>
      </c>
      <c r="H634" s="26"/>
      <c r="I634" s="26"/>
      <c r="J634" s="25">
        <f t="shared" si="29"/>
        <v>58751</v>
      </c>
      <c r="K634" s="25">
        <v>58751.347199999997</v>
      </c>
      <c r="M634" s="6">
        <f t="shared" si="28"/>
        <v>0</v>
      </c>
      <c r="N634" t="s">
        <v>1460</v>
      </c>
      <c r="O634" s="13">
        <v>70060067</v>
      </c>
    </row>
    <row r="635" spans="1:15" hidden="1" x14ac:dyDescent="0.25">
      <c r="A635" s="24" t="s">
        <v>638</v>
      </c>
      <c r="B635" s="25">
        <v>313735.93</v>
      </c>
      <c r="C635" s="25">
        <v>320000</v>
      </c>
      <c r="D635" s="25">
        <v>0</v>
      </c>
      <c r="E635" s="25">
        <v>0</v>
      </c>
      <c r="F635" s="25">
        <f t="shared" si="27"/>
        <v>320000</v>
      </c>
      <c r="G635" s="25">
        <v>0</v>
      </c>
      <c r="H635" s="26"/>
      <c r="I635" s="26"/>
      <c r="J635" s="25">
        <f t="shared" si="29"/>
        <v>320000</v>
      </c>
      <c r="K635" s="25">
        <v>319999.75</v>
      </c>
      <c r="M635" s="6">
        <f t="shared" si="28"/>
        <v>0</v>
      </c>
      <c r="N635" t="s">
        <v>1461</v>
      </c>
      <c r="O635" s="13">
        <v>70060068</v>
      </c>
    </row>
    <row r="636" spans="1:15" hidden="1" x14ac:dyDescent="0.25">
      <c r="A636" s="24" t="s">
        <v>639</v>
      </c>
      <c r="B636" s="25">
        <v>2634741.4799999995</v>
      </c>
      <c r="C636" s="25">
        <v>2933926</v>
      </c>
      <c r="D636" s="25">
        <v>0</v>
      </c>
      <c r="E636" s="25">
        <v>0</v>
      </c>
      <c r="F636" s="25">
        <f t="shared" si="27"/>
        <v>2933926</v>
      </c>
      <c r="G636" s="25">
        <v>0</v>
      </c>
      <c r="H636" s="26"/>
      <c r="I636" s="26"/>
      <c r="J636" s="25">
        <f t="shared" si="29"/>
        <v>2933926</v>
      </c>
      <c r="K636" s="25">
        <v>2933926.0704258299</v>
      </c>
      <c r="M636" s="6">
        <f t="shared" si="28"/>
        <v>0</v>
      </c>
      <c r="N636" t="s">
        <v>1462</v>
      </c>
      <c r="O636" s="13">
        <v>70060071</v>
      </c>
    </row>
    <row r="637" spans="1:15" x14ac:dyDescent="0.25">
      <c r="A637" s="24" t="s">
        <v>640</v>
      </c>
      <c r="B637" s="25">
        <v>11407235.91</v>
      </c>
      <c r="C637" s="25">
        <v>8979666</v>
      </c>
      <c r="D637" s="25">
        <v>0</v>
      </c>
      <c r="E637" s="25">
        <v>0</v>
      </c>
      <c r="F637" s="25">
        <f t="shared" si="27"/>
        <v>8979666</v>
      </c>
      <c r="G637" s="25">
        <v>-7647000</v>
      </c>
      <c r="H637" s="26">
        <f>VLOOKUP(O637,[1]Sheet1!$E$1:$G$65536,2,FALSE)</f>
        <v>-7647000</v>
      </c>
      <c r="I637" s="26">
        <f>VLOOKUP(O637,[1]Sheet1!$E$1:$G$65536,3,FALSE)</f>
        <v>0</v>
      </c>
      <c r="J637" s="25">
        <f t="shared" si="29"/>
        <v>1332666</v>
      </c>
      <c r="K637" s="25">
        <v>1332666</v>
      </c>
      <c r="M637" s="6">
        <f t="shared" si="28"/>
        <v>0</v>
      </c>
      <c r="N637" t="s">
        <v>1463</v>
      </c>
      <c r="O637" s="13">
        <v>70080900</v>
      </c>
    </row>
    <row r="638" spans="1:15" hidden="1" x14ac:dyDescent="0.25">
      <c r="A638" s="24" t="s">
        <v>641</v>
      </c>
      <c r="B638" s="25">
        <v>5999999.9900000002</v>
      </c>
      <c r="C638" s="25">
        <v>0</v>
      </c>
      <c r="D638" s="25">
        <v>0</v>
      </c>
      <c r="E638" s="25">
        <v>0</v>
      </c>
      <c r="F638" s="25">
        <f t="shared" si="27"/>
        <v>0</v>
      </c>
      <c r="G638" s="25">
        <v>0</v>
      </c>
      <c r="H638" s="26"/>
      <c r="I638" s="26"/>
      <c r="J638" s="25">
        <f t="shared" si="29"/>
        <v>0</v>
      </c>
      <c r="K638" s="25">
        <v>0</v>
      </c>
      <c r="M638" s="6">
        <f t="shared" si="28"/>
        <v>0</v>
      </c>
      <c r="N638" t="s">
        <v>1464</v>
      </c>
      <c r="O638" s="13">
        <v>70081000</v>
      </c>
    </row>
    <row r="639" spans="1:15" hidden="1" x14ac:dyDescent="0.25">
      <c r="A639" s="24" t="s">
        <v>642</v>
      </c>
      <c r="B639" s="25">
        <v>122176.34</v>
      </c>
      <c r="C639" s="25">
        <v>114900</v>
      </c>
      <c r="D639" s="25">
        <v>0</v>
      </c>
      <c r="E639" s="25">
        <v>0</v>
      </c>
      <c r="F639" s="25">
        <f t="shared" si="27"/>
        <v>114900</v>
      </c>
      <c r="G639" s="25">
        <v>0</v>
      </c>
      <c r="H639" s="26"/>
      <c r="I639" s="26"/>
      <c r="J639" s="25">
        <f t="shared" si="29"/>
        <v>114900</v>
      </c>
      <c r="K639" s="25">
        <v>114900</v>
      </c>
      <c r="M639" s="6">
        <f t="shared" si="28"/>
        <v>0</v>
      </c>
      <c r="N639" t="s">
        <v>1465</v>
      </c>
      <c r="O639" s="13">
        <v>70081300</v>
      </c>
    </row>
    <row r="640" spans="1:15" x14ac:dyDescent="0.25">
      <c r="A640" s="24" t="s">
        <v>643</v>
      </c>
      <c r="B640" s="25">
        <v>483938</v>
      </c>
      <c r="C640" s="25">
        <v>1000000</v>
      </c>
      <c r="D640" s="25">
        <v>1700000</v>
      </c>
      <c r="E640" s="25">
        <v>0</v>
      </c>
      <c r="F640" s="25">
        <f t="shared" si="27"/>
        <v>2700000</v>
      </c>
      <c r="G640" s="25">
        <v>-500000</v>
      </c>
      <c r="H640" s="26">
        <f>VLOOKUP(O640,[1]Sheet1!$E$1:$G$65536,2,FALSE)</f>
        <v>-500000</v>
      </c>
      <c r="I640" s="26">
        <f>VLOOKUP(O640,[1]Sheet1!$E$1:$G$65536,3,FALSE)</f>
        <v>0</v>
      </c>
      <c r="J640" s="25">
        <f t="shared" si="29"/>
        <v>2200000</v>
      </c>
      <c r="K640" s="25">
        <v>2200000</v>
      </c>
      <c r="M640" s="6">
        <f t="shared" si="28"/>
        <v>0</v>
      </c>
      <c r="N640" t="s">
        <v>1466</v>
      </c>
      <c r="O640" s="13">
        <v>70021075</v>
      </c>
    </row>
    <row r="641" spans="1:15" hidden="1" x14ac:dyDescent="0.25">
      <c r="A641" s="24" t="s">
        <v>644</v>
      </c>
      <c r="B641" s="25">
        <v>100000</v>
      </c>
      <c r="C641" s="25">
        <v>0</v>
      </c>
      <c r="D641" s="25">
        <v>0</v>
      </c>
      <c r="E641" s="25">
        <v>0</v>
      </c>
      <c r="F641" s="25">
        <f t="shared" si="27"/>
        <v>0</v>
      </c>
      <c r="G641" s="25">
        <v>0</v>
      </c>
      <c r="H641" s="26"/>
      <c r="I641" s="26"/>
      <c r="J641" s="25">
        <f t="shared" si="29"/>
        <v>0</v>
      </c>
      <c r="K641" s="25">
        <v>0</v>
      </c>
      <c r="M641" s="6">
        <f t="shared" si="28"/>
        <v>0</v>
      </c>
      <c r="N641" t="s">
        <v>1467</v>
      </c>
      <c r="O641" s="13">
        <v>70021514</v>
      </c>
    </row>
    <row r="642" spans="1:15" x14ac:dyDescent="0.25">
      <c r="A642" s="24" t="s">
        <v>645</v>
      </c>
      <c r="B642" s="25">
        <v>950057.56</v>
      </c>
      <c r="C642" s="25">
        <v>902092</v>
      </c>
      <c r="D642" s="25">
        <v>0</v>
      </c>
      <c r="E642" s="25">
        <v>0</v>
      </c>
      <c r="F642" s="25">
        <f t="shared" si="27"/>
        <v>902092</v>
      </c>
      <c r="G642" s="25">
        <v>-121120</v>
      </c>
      <c r="H642" s="26">
        <f>VLOOKUP(O642,[1]Sheet1!$E$1:$G$65536,2,FALSE)</f>
        <v>-121120</v>
      </c>
      <c r="I642" s="26">
        <f>VLOOKUP(O642,[1]Sheet1!$E$1:$G$65536,3,FALSE)</f>
        <v>0</v>
      </c>
      <c r="J642" s="25">
        <f t="shared" si="29"/>
        <v>780972</v>
      </c>
      <c r="K642" s="25">
        <v>772332.78360259952</v>
      </c>
      <c r="M642" s="6">
        <f t="shared" si="28"/>
        <v>0</v>
      </c>
      <c r="N642" t="s">
        <v>1468</v>
      </c>
      <c r="O642" s="13">
        <v>70030100</v>
      </c>
    </row>
    <row r="643" spans="1:15" hidden="1" x14ac:dyDescent="0.25">
      <c r="A643" s="24" t="s">
        <v>646</v>
      </c>
      <c r="B643" s="25">
        <v>0</v>
      </c>
      <c r="C643" s="25">
        <v>250000</v>
      </c>
      <c r="D643" s="25">
        <v>0</v>
      </c>
      <c r="E643" s="25">
        <v>0</v>
      </c>
      <c r="F643" s="25">
        <f t="shared" si="27"/>
        <v>250000</v>
      </c>
      <c r="G643" s="25">
        <v>0</v>
      </c>
      <c r="H643" s="26"/>
      <c r="I643" s="26"/>
      <c r="J643" s="25">
        <f t="shared" si="29"/>
        <v>250000</v>
      </c>
      <c r="K643" s="25">
        <v>250000</v>
      </c>
      <c r="M643" s="6">
        <f t="shared" si="28"/>
        <v>0</v>
      </c>
      <c r="N643" t="s">
        <v>1469</v>
      </c>
      <c r="O643" s="13">
        <v>70030150</v>
      </c>
    </row>
    <row r="644" spans="1:15" hidden="1" x14ac:dyDescent="0.25">
      <c r="A644" s="24" t="s">
        <v>647</v>
      </c>
      <c r="B644" s="25">
        <v>256932.27</v>
      </c>
      <c r="C644" s="25">
        <v>0</v>
      </c>
      <c r="D644" s="25">
        <v>0</v>
      </c>
      <c r="E644" s="25">
        <v>0</v>
      </c>
      <c r="F644" s="25">
        <f t="shared" si="27"/>
        <v>0</v>
      </c>
      <c r="G644" s="25">
        <v>0</v>
      </c>
      <c r="H644" s="26"/>
      <c r="I644" s="26"/>
      <c r="J644" s="25">
        <f t="shared" si="29"/>
        <v>0</v>
      </c>
      <c r="K644" s="25">
        <v>0</v>
      </c>
      <c r="M644" s="6">
        <f t="shared" si="28"/>
        <v>0</v>
      </c>
      <c r="N644" t="s">
        <v>1470</v>
      </c>
      <c r="O644" s="13">
        <v>70030170</v>
      </c>
    </row>
    <row r="645" spans="1:15" hidden="1" x14ac:dyDescent="0.25">
      <c r="A645" s="24" t="s">
        <v>648</v>
      </c>
      <c r="B645" s="25">
        <v>0</v>
      </c>
      <c r="C645" s="25">
        <v>19041430</v>
      </c>
      <c r="D645" s="25">
        <v>0</v>
      </c>
      <c r="E645" s="25">
        <v>0</v>
      </c>
      <c r="F645" s="25">
        <f t="shared" si="27"/>
        <v>19041430</v>
      </c>
      <c r="G645" s="25">
        <v>0</v>
      </c>
      <c r="H645" s="26"/>
      <c r="I645" s="26"/>
      <c r="J645" s="25">
        <f t="shared" si="29"/>
        <v>19041430</v>
      </c>
      <c r="K645" s="25">
        <v>19041430</v>
      </c>
      <c r="M645" s="6">
        <f t="shared" si="28"/>
        <v>0</v>
      </c>
      <c r="N645" t="s">
        <v>1471</v>
      </c>
      <c r="O645" s="13">
        <v>70030171</v>
      </c>
    </row>
    <row r="646" spans="1:15" x14ac:dyDescent="0.25">
      <c r="A646" s="24" t="s">
        <v>649</v>
      </c>
      <c r="B646" s="25">
        <v>2000000</v>
      </c>
      <c r="C646" s="25">
        <v>2000000</v>
      </c>
      <c r="D646" s="25">
        <v>62500</v>
      </c>
      <c r="E646" s="25">
        <v>0</v>
      </c>
      <c r="F646" s="25">
        <f t="shared" si="27"/>
        <v>2062500</v>
      </c>
      <c r="G646" s="25">
        <v>-2000000</v>
      </c>
      <c r="H646" s="26">
        <f>VLOOKUP(O646,[1]Sheet1!$E$1:$G$65536,2,FALSE)</f>
        <v>-2000000</v>
      </c>
      <c r="I646" s="26">
        <f>VLOOKUP(O646,[1]Sheet1!$E$1:$G$65536,3,FALSE)</f>
        <v>0</v>
      </c>
      <c r="J646" s="25">
        <f t="shared" si="29"/>
        <v>62500</v>
      </c>
      <c r="K646" s="25">
        <v>0</v>
      </c>
      <c r="M646" s="6">
        <f t="shared" si="28"/>
        <v>0</v>
      </c>
      <c r="N646" t="s">
        <v>1472</v>
      </c>
      <c r="O646" s="13">
        <v>70030606</v>
      </c>
    </row>
    <row r="647" spans="1:15" hidden="1" x14ac:dyDescent="0.25">
      <c r="A647" s="24" t="s">
        <v>650</v>
      </c>
      <c r="B647" s="25">
        <v>0</v>
      </c>
      <c r="C647" s="25">
        <v>0</v>
      </c>
      <c r="D647" s="25">
        <v>150000</v>
      </c>
      <c r="E647" s="25">
        <v>0</v>
      </c>
      <c r="F647" s="25">
        <f t="shared" si="27"/>
        <v>150000</v>
      </c>
      <c r="G647" s="25">
        <v>0</v>
      </c>
      <c r="H647" s="26"/>
      <c r="I647" s="26"/>
      <c r="J647" s="25">
        <f t="shared" si="29"/>
        <v>150000</v>
      </c>
      <c r="K647" s="25">
        <v>150000</v>
      </c>
      <c r="M647" s="6">
        <f t="shared" si="28"/>
        <v>0</v>
      </c>
      <c r="N647" t="s">
        <v>1473</v>
      </c>
      <c r="O647" s="13">
        <v>70030607</v>
      </c>
    </row>
    <row r="648" spans="1:15" x14ac:dyDescent="0.25">
      <c r="A648" s="24" t="s">
        <v>651</v>
      </c>
      <c r="B648" s="25">
        <v>0</v>
      </c>
      <c r="C648" s="25">
        <v>250000</v>
      </c>
      <c r="D648" s="25">
        <v>0</v>
      </c>
      <c r="E648" s="25">
        <v>0</v>
      </c>
      <c r="F648" s="25">
        <f t="shared" ref="F648:F711" si="30">SUM(C648:E648)</f>
        <v>250000</v>
      </c>
      <c r="G648" s="25">
        <v>-125000</v>
      </c>
      <c r="H648" s="26">
        <f>VLOOKUP(O648,[1]Sheet1!$E$1:$G$65536,2,FALSE)</f>
        <v>-125000</v>
      </c>
      <c r="I648" s="26">
        <f>VLOOKUP(O648,[1]Sheet1!$E$1:$G$65536,3,FALSE)</f>
        <v>0</v>
      </c>
      <c r="J648" s="25">
        <f t="shared" si="29"/>
        <v>125000</v>
      </c>
      <c r="K648" s="25">
        <v>125000.01740000001</v>
      </c>
      <c r="M648" s="6">
        <f t="shared" ref="M648:M711" si="31">H648-G648</f>
        <v>0</v>
      </c>
      <c r="N648" t="s">
        <v>1474</v>
      </c>
      <c r="O648" s="13">
        <v>70030902</v>
      </c>
    </row>
    <row r="649" spans="1:15" x14ac:dyDescent="0.25">
      <c r="A649" s="24" t="s">
        <v>652</v>
      </c>
      <c r="B649" s="25">
        <v>3415879</v>
      </c>
      <c r="C649" s="25">
        <v>3790000</v>
      </c>
      <c r="D649" s="25">
        <v>0</v>
      </c>
      <c r="E649" s="25">
        <v>0</v>
      </c>
      <c r="F649" s="25">
        <f t="shared" si="30"/>
        <v>3790000</v>
      </c>
      <c r="G649" s="25">
        <v>-2340000</v>
      </c>
      <c r="H649" s="26">
        <f>VLOOKUP(O649,[1]Sheet1!$E$1:$G$65536,2,FALSE)</f>
        <v>-2340000</v>
      </c>
      <c r="I649" s="26">
        <f>VLOOKUP(O649,[1]Sheet1!$E$1:$G$65536,3,FALSE)</f>
        <v>0</v>
      </c>
      <c r="J649" s="25">
        <f t="shared" ref="J649:J712" si="32">F649+H649</f>
        <v>1450000</v>
      </c>
      <c r="K649" s="25">
        <v>1450000</v>
      </c>
      <c r="M649" s="6">
        <f t="shared" si="31"/>
        <v>0</v>
      </c>
      <c r="N649" t="s">
        <v>1475</v>
      </c>
      <c r="O649" s="13">
        <v>70031206</v>
      </c>
    </row>
    <row r="650" spans="1:15" x14ac:dyDescent="0.25">
      <c r="A650" s="24" t="s">
        <v>653</v>
      </c>
      <c r="B650" s="25">
        <v>9974610</v>
      </c>
      <c r="C650" s="25">
        <v>10200000</v>
      </c>
      <c r="D650" s="25">
        <v>10999390</v>
      </c>
      <c r="E650" s="25">
        <v>0</v>
      </c>
      <c r="F650" s="25">
        <f t="shared" si="30"/>
        <v>21199390</v>
      </c>
      <c r="G650" s="25">
        <v>-150000</v>
      </c>
      <c r="H650" s="26">
        <f>VLOOKUP(O650,[1]Sheet1!$E$1:$G$65536,2,FALSE)</f>
        <v>-150000</v>
      </c>
      <c r="I650" s="26">
        <f>VLOOKUP(O650,[1]Sheet1!$E$1:$G$65536,3,FALSE)</f>
        <v>0</v>
      </c>
      <c r="J650" s="25">
        <f t="shared" si="32"/>
        <v>21049390</v>
      </c>
      <c r="K650" s="25">
        <v>11149390</v>
      </c>
      <c r="M650" s="6">
        <f t="shared" si="31"/>
        <v>0</v>
      </c>
      <c r="N650" t="s">
        <v>1476</v>
      </c>
      <c r="O650" s="13">
        <v>70020012</v>
      </c>
    </row>
    <row r="651" spans="1:15" x14ac:dyDescent="0.25">
      <c r="A651" s="24" t="s">
        <v>654</v>
      </c>
      <c r="B651" s="25">
        <v>4385657.8600000003</v>
      </c>
      <c r="C651" s="25">
        <v>4025000</v>
      </c>
      <c r="D651" s="25">
        <v>0</v>
      </c>
      <c r="E651" s="25">
        <v>0</v>
      </c>
      <c r="F651" s="25">
        <f t="shared" si="30"/>
        <v>4025000</v>
      </c>
      <c r="G651" s="25">
        <v>-262400</v>
      </c>
      <c r="H651" s="26">
        <f>VLOOKUP(O651,[1]Sheet1!$E$1:$G$65536,2,FALSE)</f>
        <v>-262400</v>
      </c>
      <c r="I651" s="26">
        <f>VLOOKUP(O651,[1]Sheet1!$E$1:$G$65536,3,FALSE)</f>
        <v>0</v>
      </c>
      <c r="J651" s="25">
        <f t="shared" si="32"/>
        <v>3762600</v>
      </c>
      <c r="K651" s="25">
        <v>3760051</v>
      </c>
      <c r="M651" s="6">
        <f t="shared" si="31"/>
        <v>0</v>
      </c>
      <c r="N651" t="s">
        <v>1477</v>
      </c>
      <c r="O651" s="13">
        <v>70030803</v>
      </c>
    </row>
    <row r="652" spans="1:15" hidden="1" x14ac:dyDescent="0.25">
      <c r="A652" s="24" t="s">
        <v>655</v>
      </c>
      <c r="B652" s="25">
        <v>2359748.3699999996</v>
      </c>
      <c r="C652" s="25">
        <v>2539216</v>
      </c>
      <c r="D652" s="25">
        <v>0</v>
      </c>
      <c r="E652" s="25">
        <v>0</v>
      </c>
      <c r="F652" s="25">
        <f t="shared" si="30"/>
        <v>2539216</v>
      </c>
      <c r="G652" s="25">
        <v>0</v>
      </c>
      <c r="H652" s="26"/>
      <c r="I652" s="26"/>
      <c r="J652" s="25">
        <f t="shared" si="32"/>
        <v>2539216</v>
      </c>
      <c r="K652" s="25">
        <v>2513823.5203607231</v>
      </c>
      <c r="M652" s="6">
        <f t="shared" si="31"/>
        <v>0</v>
      </c>
      <c r="N652" t="s">
        <v>1478</v>
      </c>
      <c r="O652" s="13">
        <v>70030200</v>
      </c>
    </row>
    <row r="653" spans="1:15" hidden="1" x14ac:dyDescent="0.25">
      <c r="A653" s="24" t="s">
        <v>656</v>
      </c>
      <c r="B653" s="25">
        <v>449187.71000000008</v>
      </c>
      <c r="C653" s="25">
        <v>452850</v>
      </c>
      <c r="D653" s="25">
        <v>0</v>
      </c>
      <c r="E653" s="25">
        <v>0</v>
      </c>
      <c r="F653" s="25">
        <f t="shared" si="30"/>
        <v>452850</v>
      </c>
      <c r="G653" s="25">
        <v>0</v>
      </c>
      <c r="H653" s="26"/>
      <c r="I653" s="26"/>
      <c r="J653" s="25">
        <f t="shared" si="32"/>
        <v>452850</v>
      </c>
      <c r="K653" s="25">
        <v>452850.08</v>
      </c>
      <c r="M653" s="6">
        <f t="shared" si="31"/>
        <v>0</v>
      </c>
      <c r="N653" t="s">
        <v>1479</v>
      </c>
      <c r="O653" s="13">
        <v>70030201</v>
      </c>
    </row>
    <row r="654" spans="1:15" hidden="1" x14ac:dyDescent="0.25">
      <c r="A654" s="24" t="s">
        <v>657</v>
      </c>
      <c r="B654" s="25">
        <v>18450110.250000004</v>
      </c>
      <c r="C654" s="25">
        <v>19412000</v>
      </c>
      <c r="D654" s="25">
        <v>0</v>
      </c>
      <c r="E654" s="25">
        <v>0</v>
      </c>
      <c r="F654" s="25">
        <f t="shared" si="30"/>
        <v>19412000</v>
      </c>
      <c r="G654" s="25">
        <v>0</v>
      </c>
      <c r="H654" s="26"/>
      <c r="I654" s="26"/>
      <c r="J654" s="25">
        <f t="shared" si="32"/>
        <v>19412000</v>
      </c>
      <c r="K654" s="25">
        <v>19411999.628532793</v>
      </c>
      <c r="M654" s="6">
        <f t="shared" si="31"/>
        <v>0</v>
      </c>
      <c r="N654" t="s">
        <v>1480</v>
      </c>
      <c r="O654" s="13">
        <v>70030500</v>
      </c>
    </row>
    <row r="655" spans="1:15" hidden="1" x14ac:dyDescent="0.25">
      <c r="A655" s="24" t="s">
        <v>658</v>
      </c>
      <c r="B655" s="25">
        <v>2295384.5499999993</v>
      </c>
      <c r="C655" s="25">
        <v>2233049</v>
      </c>
      <c r="D655" s="25">
        <v>0</v>
      </c>
      <c r="E655" s="25">
        <v>0</v>
      </c>
      <c r="F655" s="25">
        <f t="shared" si="30"/>
        <v>2233049</v>
      </c>
      <c r="G655" s="25">
        <v>0</v>
      </c>
      <c r="H655" s="26"/>
      <c r="I655" s="26"/>
      <c r="J655" s="25">
        <f t="shared" si="32"/>
        <v>2233049</v>
      </c>
      <c r="K655" s="25">
        <v>2210795.3130923752</v>
      </c>
      <c r="M655" s="6">
        <f t="shared" si="31"/>
        <v>0</v>
      </c>
      <c r="N655" t="s">
        <v>1481</v>
      </c>
      <c r="O655" s="13">
        <v>70030900</v>
      </c>
    </row>
    <row r="656" spans="1:15" hidden="1" x14ac:dyDescent="0.25">
      <c r="A656" s="24" t="s">
        <v>659</v>
      </c>
      <c r="B656" s="25">
        <v>38850</v>
      </c>
      <c r="C656" s="25">
        <v>100000</v>
      </c>
      <c r="D656" s="25">
        <v>0</v>
      </c>
      <c r="E656" s="25">
        <v>0</v>
      </c>
      <c r="F656" s="25">
        <f t="shared" si="30"/>
        <v>100000</v>
      </c>
      <c r="G656" s="25">
        <v>0</v>
      </c>
      <c r="H656" s="26"/>
      <c r="I656" s="26"/>
      <c r="J656" s="25">
        <f t="shared" si="32"/>
        <v>100000</v>
      </c>
      <c r="K656" s="25">
        <v>34650</v>
      </c>
      <c r="M656" s="6">
        <f t="shared" si="31"/>
        <v>0</v>
      </c>
      <c r="N656" t="s">
        <v>1482</v>
      </c>
      <c r="O656" s="13">
        <v>70030901</v>
      </c>
    </row>
    <row r="657" spans="1:15" hidden="1" x14ac:dyDescent="0.25">
      <c r="A657" s="24" t="s">
        <v>660</v>
      </c>
      <c r="B657" s="25">
        <v>1500000</v>
      </c>
      <c r="C657" s="25">
        <v>1500000</v>
      </c>
      <c r="D657" s="25">
        <v>0</v>
      </c>
      <c r="E657" s="25">
        <v>0</v>
      </c>
      <c r="F657" s="25">
        <f t="shared" si="30"/>
        <v>1500000</v>
      </c>
      <c r="G657" s="25">
        <v>0</v>
      </c>
      <c r="H657" s="26"/>
      <c r="I657" s="26"/>
      <c r="J657" s="25">
        <f t="shared" si="32"/>
        <v>1500000</v>
      </c>
      <c r="K657" s="25">
        <v>1500000</v>
      </c>
      <c r="M657" s="6">
        <f t="shared" si="31"/>
        <v>0</v>
      </c>
      <c r="N657" t="s">
        <v>1483</v>
      </c>
      <c r="O657" s="13">
        <v>15957066</v>
      </c>
    </row>
    <row r="658" spans="1:15" x14ac:dyDescent="0.25">
      <c r="A658" s="24" t="s">
        <v>661</v>
      </c>
      <c r="B658" s="25">
        <v>17582352.52</v>
      </c>
      <c r="C658" s="25">
        <v>18046158</v>
      </c>
      <c r="D658" s="25">
        <v>0</v>
      </c>
      <c r="E658" s="25">
        <v>0</v>
      </c>
      <c r="F658" s="25">
        <f t="shared" si="30"/>
        <v>18046158</v>
      </c>
      <c r="G658" s="25">
        <v>-300000</v>
      </c>
      <c r="H658" s="26">
        <f>VLOOKUP(O658,[1]Sheet1!$E$1:$G$65536,2,FALSE)</f>
        <v>-300000</v>
      </c>
      <c r="I658" s="26">
        <f>VLOOKUP(O658,[1]Sheet1!$E$1:$G$65536,3,FALSE)</f>
        <v>0</v>
      </c>
      <c r="J658" s="25">
        <f t="shared" si="32"/>
        <v>17746158</v>
      </c>
      <c r="K658" s="25">
        <v>17568696.880356465</v>
      </c>
      <c r="M658" s="6">
        <f t="shared" si="31"/>
        <v>0</v>
      </c>
      <c r="N658" t="s">
        <v>1484</v>
      </c>
      <c r="O658" s="13">
        <v>70091700</v>
      </c>
    </row>
    <row r="659" spans="1:15" hidden="1" x14ac:dyDescent="0.25">
      <c r="A659" s="24" t="s">
        <v>662</v>
      </c>
      <c r="B659" s="25">
        <v>431569.8</v>
      </c>
      <c r="C659" s="25">
        <v>1860363</v>
      </c>
      <c r="D659" s="25">
        <v>0</v>
      </c>
      <c r="E659" s="25">
        <v>0</v>
      </c>
      <c r="F659" s="25">
        <f t="shared" si="30"/>
        <v>1860363</v>
      </c>
      <c r="G659" s="25">
        <v>0</v>
      </c>
      <c r="H659" s="26"/>
      <c r="I659" s="26"/>
      <c r="J659" s="25">
        <f t="shared" si="32"/>
        <v>1860363</v>
      </c>
      <c r="K659" s="25">
        <v>1860363</v>
      </c>
      <c r="M659" s="6">
        <f t="shared" si="31"/>
        <v>0</v>
      </c>
      <c r="N659" t="s">
        <v>1485</v>
      </c>
      <c r="O659" s="13">
        <v>70091701</v>
      </c>
    </row>
    <row r="660" spans="1:15" hidden="1" x14ac:dyDescent="0.25">
      <c r="A660" s="24" t="s">
        <v>663</v>
      </c>
      <c r="B660" s="25">
        <v>1935451.9400000002</v>
      </c>
      <c r="C660" s="25">
        <v>2074758</v>
      </c>
      <c r="D660" s="25">
        <v>0</v>
      </c>
      <c r="E660" s="25">
        <v>0</v>
      </c>
      <c r="F660" s="25">
        <f t="shared" si="30"/>
        <v>2074758</v>
      </c>
      <c r="G660" s="25">
        <v>0</v>
      </c>
      <c r="H660" s="26"/>
      <c r="I660" s="26"/>
      <c r="J660" s="25">
        <f t="shared" si="32"/>
        <v>2074758</v>
      </c>
      <c r="K660" s="25">
        <v>2054010.3583126252</v>
      </c>
      <c r="M660" s="6">
        <f t="shared" si="31"/>
        <v>0</v>
      </c>
      <c r="N660" t="s">
        <v>1486</v>
      </c>
      <c r="O660" s="13">
        <v>70096379</v>
      </c>
    </row>
    <row r="661" spans="1:15" x14ac:dyDescent="0.25">
      <c r="A661" s="24" t="s">
        <v>664</v>
      </c>
      <c r="B661" s="25">
        <v>183732</v>
      </c>
      <c r="C661" s="25">
        <v>1000000</v>
      </c>
      <c r="D661" s="25">
        <v>1016268</v>
      </c>
      <c r="E661" s="25">
        <v>0</v>
      </c>
      <c r="F661" s="25">
        <f t="shared" si="30"/>
        <v>2016268</v>
      </c>
      <c r="G661" s="25">
        <v>-1000000</v>
      </c>
      <c r="H661" s="26">
        <f>VLOOKUP(O661,[1]Sheet1!$E$1:$G$65536,2,FALSE)</f>
        <v>-1000000</v>
      </c>
      <c r="I661" s="26">
        <f>VLOOKUP(O661,[1]Sheet1!$E$1:$G$65536,3,FALSE)</f>
        <v>0</v>
      </c>
      <c r="J661" s="25">
        <f t="shared" si="32"/>
        <v>1016268</v>
      </c>
      <c r="K661" s="25">
        <v>1016268</v>
      </c>
      <c r="M661" s="6">
        <f t="shared" si="31"/>
        <v>0</v>
      </c>
      <c r="N661" t="s">
        <v>1487</v>
      </c>
      <c r="O661" s="13">
        <v>70096400</v>
      </c>
    </row>
    <row r="662" spans="1:15" x14ac:dyDescent="0.25">
      <c r="A662" s="24" t="s">
        <v>665</v>
      </c>
      <c r="B662" s="25">
        <v>1094882.21</v>
      </c>
      <c r="C662" s="25">
        <v>1416235</v>
      </c>
      <c r="D662" s="25">
        <v>245014.65</v>
      </c>
      <c r="E662" s="25">
        <v>0</v>
      </c>
      <c r="F662" s="25">
        <f t="shared" si="30"/>
        <v>1661249.65</v>
      </c>
      <c r="G662" s="25">
        <v>-250000</v>
      </c>
      <c r="H662" s="26">
        <f>VLOOKUP(O662,[1]Sheet1!$E$1:$G$65536,2,FALSE)</f>
        <v>-250000</v>
      </c>
      <c r="I662" s="26">
        <f>VLOOKUP(O662,[1]Sheet1!$E$1:$G$65536,3,FALSE)</f>
        <v>0</v>
      </c>
      <c r="J662" s="25">
        <f t="shared" si="32"/>
        <v>1411249.65</v>
      </c>
      <c r="K662" s="25">
        <v>1387324.2871489462</v>
      </c>
      <c r="M662" s="6">
        <f t="shared" si="31"/>
        <v>0</v>
      </c>
      <c r="N662" t="s">
        <v>1488</v>
      </c>
      <c r="O662" s="13">
        <v>70099600</v>
      </c>
    </row>
    <row r="663" spans="1:15" x14ac:dyDescent="0.25">
      <c r="A663" s="24" t="s">
        <v>666</v>
      </c>
      <c r="B663" s="25">
        <v>11698175.779999999</v>
      </c>
      <c r="C663" s="25">
        <v>5666766</v>
      </c>
      <c r="D663" s="25">
        <v>0</v>
      </c>
      <c r="E663" s="25">
        <v>0</v>
      </c>
      <c r="F663" s="25">
        <f t="shared" si="30"/>
        <v>5666766</v>
      </c>
      <c r="G663" s="25">
        <v>-25000</v>
      </c>
      <c r="H663" s="26">
        <f>VLOOKUP(O663,[1]Sheet1!$E$1:$G$65536,2,FALSE)</f>
        <v>-25000</v>
      </c>
      <c r="I663" s="26">
        <f>VLOOKUP(O663,[1]Sheet1!$E$1:$G$65536,3,FALSE)</f>
        <v>0</v>
      </c>
      <c r="J663" s="25">
        <f t="shared" si="32"/>
        <v>5641766</v>
      </c>
      <c r="K663" s="25">
        <v>5726775.6240596129</v>
      </c>
      <c r="M663" s="6">
        <f t="shared" si="31"/>
        <v>0</v>
      </c>
      <c r="N663" t="s">
        <v>1489</v>
      </c>
      <c r="O663" s="13">
        <v>30001000</v>
      </c>
    </row>
    <row r="664" spans="1:15" hidden="1" x14ac:dyDescent="0.25">
      <c r="A664" s="24" t="s">
        <v>667</v>
      </c>
      <c r="B664" s="25">
        <v>0</v>
      </c>
      <c r="C664" s="25">
        <v>32396637</v>
      </c>
      <c r="D664" s="25">
        <v>0</v>
      </c>
      <c r="E664" s="25">
        <v>0</v>
      </c>
      <c r="F664" s="25">
        <f t="shared" si="30"/>
        <v>32396637</v>
      </c>
      <c r="G664" s="25">
        <v>0</v>
      </c>
      <c r="H664" s="26"/>
      <c r="I664" s="26"/>
      <c r="J664" s="25">
        <f t="shared" si="32"/>
        <v>32396637</v>
      </c>
      <c r="K664" s="25">
        <v>31737583.877560608</v>
      </c>
      <c r="M664" s="6">
        <f t="shared" si="31"/>
        <v>0</v>
      </c>
      <c r="N664" t="s">
        <v>1490</v>
      </c>
      <c r="O664" s="13">
        <v>30001020</v>
      </c>
    </row>
    <row r="665" spans="1:15" hidden="1" x14ac:dyDescent="0.25">
      <c r="A665" s="24" t="s">
        <v>668</v>
      </c>
      <c r="B665" s="25">
        <v>6673720.4699999997</v>
      </c>
      <c r="C665" s="25">
        <v>6675311</v>
      </c>
      <c r="D665" s="25">
        <v>0</v>
      </c>
      <c r="E665" s="25">
        <v>0</v>
      </c>
      <c r="F665" s="25">
        <f t="shared" si="30"/>
        <v>6675311</v>
      </c>
      <c r="G665" s="25">
        <v>0</v>
      </c>
      <c r="H665" s="26"/>
      <c r="I665" s="26"/>
      <c r="J665" s="25">
        <f t="shared" si="32"/>
        <v>6675311</v>
      </c>
      <c r="K665" s="25">
        <v>6675311</v>
      </c>
      <c r="M665" s="6">
        <f t="shared" si="31"/>
        <v>0</v>
      </c>
      <c r="N665" t="s">
        <v>1491</v>
      </c>
      <c r="O665" s="13">
        <v>30002000</v>
      </c>
    </row>
    <row r="666" spans="1:15" hidden="1" x14ac:dyDescent="0.25">
      <c r="A666" s="24" t="s">
        <v>669</v>
      </c>
      <c r="B666" s="25">
        <v>1060615.82</v>
      </c>
      <c r="C666" s="25">
        <v>1077989</v>
      </c>
      <c r="D666" s="25">
        <v>0</v>
      </c>
      <c r="E666" s="25">
        <v>0</v>
      </c>
      <c r="F666" s="25">
        <f t="shared" si="30"/>
        <v>1077989</v>
      </c>
      <c r="G666" s="25">
        <v>0</v>
      </c>
      <c r="H666" s="26"/>
      <c r="I666" s="26"/>
      <c r="J666" s="25">
        <f t="shared" si="32"/>
        <v>1077989</v>
      </c>
      <c r="K666" s="25">
        <v>1074105.8416308924</v>
      </c>
      <c r="M666" s="6">
        <f t="shared" si="31"/>
        <v>0</v>
      </c>
      <c r="N666" t="s">
        <v>1492</v>
      </c>
      <c r="O666" s="13">
        <v>30002050</v>
      </c>
    </row>
    <row r="667" spans="1:15" hidden="1" x14ac:dyDescent="0.25">
      <c r="A667" s="24" t="s">
        <v>670</v>
      </c>
      <c r="B667" s="25">
        <v>212772337.44999999</v>
      </c>
      <c r="C667" s="25">
        <v>219416837</v>
      </c>
      <c r="D667" s="25">
        <v>0</v>
      </c>
      <c r="E667" s="25">
        <v>0</v>
      </c>
      <c r="F667" s="25">
        <f t="shared" si="30"/>
        <v>219416837</v>
      </c>
      <c r="G667" s="25">
        <v>0</v>
      </c>
      <c r="H667" s="26"/>
      <c r="I667" s="26"/>
      <c r="J667" s="25">
        <f t="shared" si="32"/>
        <v>219416837</v>
      </c>
      <c r="K667" s="25">
        <v>217356346</v>
      </c>
      <c r="M667" s="6">
        <f t="shared" si="31"/>
        <v>0</v>
      </c>
      <c r="N667" t="s">
        <v>1493</v>
      </c>
      <c r="O667" s="13">
        <v>30003060</v>
      </c>
    </row>
    <row r="668" spans="1:15" hidden="1" x14ac:dyDescent="0.25">
      <c r="A668" s="24" t="s">
        <v>671</v>
      </c>
      <c r="B668" s="25">
        <v>11861361.779999999</v>
      </c>
      <c r="C668" s="25">
        <v>0</v>
      </c>
      <c r="D668" s="25">
        <v>0</v>
      </c>
      <c r="E668" s="25">
        <v>0</v>
      </c>
      <c r="F668" s="25">
        <f t="shared" si="30"/>
        <v>0</v>
      </c>
      <c r="G668" s="25">
        <v>0</v>
      </c>
      <c r="H668" s="26"/>
      <c r="I668" s="26"/>
      <c r="J668" s="25">
        <f t="shared" si="32"/>
        <v>0</v>
      </c>
      <c r="K668" s="25">
        <v>0</v>
      </c>
      <c r="M668" s="6">
        <f t="shared" si="31"/>
        <v>0</v>
      </c>
      <c r="N668" t="s">
        <v>1494</v>
      </c>
      <c r="O668" s="13">
        <v>30004040</v>
      </c>
    </row>
    <row r="669" spans="1:15" hidden="1" x14ac:dyDescent="0.25">
      <c r="A669" s="24" t="s">
        <v>672</v>
      </c>
      <c r="B669" s="25">
        <v>253415831.35000002</v>
      </c>
      <c r="C669" s="25">
        <v>252453572</v>
      </c>
      <c r="D669" s="25">
        <v>0</v>
      </c>
      <c r="E669" s="25">
        <v>0</v>
      </c>
      <c r="F669" s="25">
        <f t="shared" si="30"/>
        <v>252453572</v>
      </c>
      <c r="G669" s="25">
        <v>0</v>
      </c>
      <c r="H669" s="26"/>
      <c r="I669" s="26"/>
      <c r="J669" s="25">
        <f t="shared" si="32"/>
        <v>252453572</v>
      </c>
      <c r="K669" s="25">
        <v>251238375.66</v>
      </c>
      <c r="M669" s="6">
        <f t="shared" si="31"/>
        <v>0</v>
      </c>
      <c r="N669" t="s">
        <v>1495</v>
      </c>
      <c r="O669" s="13">
        <v>30004060</v>
      </c>
    </row>
    <row r="670" spans="1:15" hidden="1" x14ac:dyDescent="0.25">
      <c r="A670" s="24" t="s">
        <v>673</v>
      </c>
      <c r="B670" s="25">
        <v>9099999.9800000004</v>
      </c>
      <c r="C670" s="25">
        <v>9100000</v>
      </c>
      <c r="D670" s="25">
        <v>0</v>
      </c>
      <c r="E670" s="25">
        <v>0</v>
      </c>
      <c r="F670" s="25">
        <f t="shared" si="30"/>
        <v>9100000</v>
      </c>
      <c r="G670" s="25">
        <v>0</v>
      </c>
      <c r="H670" s="26"/>
      <c r="I670" s="26"/>
      <c r="J670" s="25">
        <f t="shared" si="32"/>
        <v>9100000</v>
      </c>
      <c r="K670" s="25">
        <v>9100000</v>
      </c>
      <c r="M670" s="6">
        <f t="shared" si="31"/>
        <v>0</v>
      </c>
      <c r="N670" t="s">
        <v>1496</v>
      </c>
      <c r="O670" s="13">
        <v>30005000</v>
      </c>
    </row>
    <row r="671" spans="1:15" hidden="1" x14ac:dyDescent="0.25">
      <c r="A671" s="24" t="s">
        <v>674</v>
      </c>
      <c r="B671" s="25">
        <v>7305057.8899999997</v>
      </c>
      <c r="C671" s="25">
        <v>0</v>
      </c>
      <c r="D671" s="25">
        <v>0</v>
      </c>
      <c r="E671" s="25">
        <v>0</v>
      </c>
      <c r="F671" s="25">
        <f t="shared" si="30"/>
        <v>0</v>
      </c>
      <c r="G671" s="25">
        <v>0</v>
      </c>
      <c r="H671" s="26"/>
      <c r="I671" s="26"/>
      <c r="J671" s="25">
        <f t="shared" si="32"/>
        <v>0</v>
      </c>
      <c r="K671" s="25">
        <v>0</v>
      </c>
      <c r="M671" s="6">
        <f t="shared" si="31"/>
        <v>0</v>
      </c>
      <c r="N671" t="s">
        <v>1497</v>
      </c>
      <c r="O671" s="13">
        <v>30005075</v>
      </c>
    </row>
    <row r="672" spans="1:15" hidden="1" x14ac:dyDescent="0.25">
      <c r="A672" s="24" t="s">
        <v>675</v>
      </c>
      <c r="B672" s="25">
        <v>460993.26</v>
      </c>
      <c r="C672" s="25">
        <v>200000</v>
      </c>
      <c r="D672" s="25">
        <v>0</v>
      </c>
      <c r="E672" s="25">
        <v>0</v>
      </c>
      <c r="F672" s="25">
        <f t="shared" si="30"/>
        <v>200000</v>
      </c>
      <c r="G672" s="25">
        <v>0</v>
      </c>
      <c r="H672" s="26"/>
      <c r="I672" s="26"/>
      <c r="J672" s="25">
        <f t="shared" si="32"/>
        <v>200000</v>
      </c>
      <c r="K672" s="25">
        <v>200000</v>
      </c>
      <c r="M672" s="6">
        <f t="shared" si="31"/>
        <v>0</v>
      </c>
      <c r="N672" t="s">
        <v>1498</v>
      </c>
      <c r="O672" s="13">
        <v>30006025</v>
      </c>
    </row>
    <row r="673" spans="1:15" hidden="1" x14ac:dyDescent="0.25">
      <c r="A673" s="24" t="s">
        <v>676</v>
      </c>
      <c r="B673" s="25">
        <v>710469.05</v>
      </c>
      <c r="C673" s="25">
        <v>0</v>
      </c>
      <c r="D673" s="25">
        <v>0</v>
      </c>
      <c r="E673" s="25">
        <v>0</v>
      </c>
      <c r="F673" s="25">
        <f t="shared" si="30"/>
        <v>0</v>
      </c>
      <c r="G673" s="25">
        <v>0</v>
      </c>
      <c r="H673" s="26"/>
      <c r="I673" s="26"/>
      <c r="J673" s="25">
        <f t="shared" si="32"/>
        <v>0</v>
      </c>
      <c r="K673" s="25">
        <v>0</v>
      </c>
      <c r="M673" s="6">
        <f t="shared" si="31"/>
        <v>0</v>
      </c>
      <c r="N673" t="s">
        <v>1499</v>
      </c>
      <c r="O673" s="13">
        <v>30006075</v>
      </c>
    </row>
    <row r="674" spans="1:15" hidden="1" x14ac:dyDescent="0.25">
      <c r="A674" s="24" t="s">
        <v>677</v>
      </c>
      <c r="B674" s="25">
        <v>14375308.970000001</v>
      </c>
      <c r="C674" s="25">
        <v>14478731</v>
      </c>
      <c r="D674" s="25">
        <v>0</v>
      </c>
      <c r="E674" s="25">
        <v>0</v>
      </c>
      <c r="F674" s="25">
        <f t="shared" si="30"/>
        <v>14478731</v>
      </c>
      <c r="G674" s="25">
        <v>0</v>
      </c>
      <c r="H674" s="26"/>
      <c r="I674" s="26"/>
      <c r="J674" s="25">
        <f t="shared" si="32"/>
        <v>14478731</v>
      </c>
      <c r="K674" s="25">
        <v>14340052.392219756</v>
      </c>
      <c r="M674" s="6">
        <f t="shared" si="31"/>
        <v>0</v>
      </c>
      <c r="N674" t="s">
        <v>1500</v>
      </c>
      <c r="O674" s="13">
        <v>30007000</v>
      </c>
    </row>
    <row r="675" spans="1:15" x14ac:dyDescent="0.25">
      <c r="A675" s="24" t="s">
        <v>678</v>
      </c>
      <c r="B675" s="25">
        <v>0</v>
      </c>
      <c r="C675" s="25">
        <v>100000</v>
      </c>
      <c r="D675" s="25">
        <v>0</v>
      </c>
      <c r="E675" s="25">
        <v>0</v>
      </c>
      <c r="F675" s="25">
        <f t="shared" si="30"/>
        <v>100000</v>
      </c>
      <c r="G675" s="25">
        <v>-100000</v>
      </c>
      <c r="H675" s="26">
        <f>VLOOKUP(O675,[1]Sheet1!$E$1:$G$65536,2,FALSE)</f>
        <v>-100000</v>
      </c>
      <c r="I675" s="26">
        <f>VLOOKUP(O675,[1]Sheet1!$E$1:$G$65536,3,FALSE)</f>
        <v>0</v>
      </c>
      <c r="J675" s="25">
        <f t="shared" si="32"/>
        <v>0</v>
      </c>
      <c r="K675" s="25">
        <v>0</v>
      </c>
      <c r="M675" s="6">
        <f t="shared" si="31"/>
        <v>0</v>
      </c>
      <c r="N675" t="s">
        <v>1501</v>
      </c>
      <c r="O675" s="13">
        <v>30007020</v>
      </c>
    </row>
    <row r="676" spans="1:15" hidden="1" x14ac:dyDescent="0.25">
      <c r="A676" s="24" t="s">
        <v>679</v>
      </c>
      <c r="B676" s="25">
        <v>30400.92</v>
      </c>
      <c r="C676" s="25">
        <v>170000</v>
      </c>
      <c r="D676" s="25">
        <v>0</v>
      </c>
      <c r="E676" s="25">
        <v>0</v>
      </c>
      <c r="F676" s="25">
        <f t="shared" si="30"/>
        <v>170000</v>
      </c>
      <c r="G676" s="25">
        <v>0</v>
      </c>
      <c r="H676" s="26"/>
      <c r="I676" s="26"/>
      <c r="J676" s="25">
        <f t="shared" si="32"/>
        <v>170000</v>
      </c>
      <c r="K676" s="25">
        <v>170000</v>
      </c>
      <c r="M676" s="6">
        <f t="shared" si="31"/>
        <v>0</v>
      </c>
      <c r="N676" t="s">
        <v>1502</v>
      </c>
      <c r="O676" s="13">
        <v>30007040</v>
      </c>
    </row>
    <row r="677" spans="1:15" hidden="1" x14ac:dyDescent="0.25">
      <c r="A677" s="24" t="s">
        <v>680</v>
      </c>
      <c r="B677" s="25">
        <v>20802387.199999999</v>
      </c>
      <c r="C677" s="25">
        <v>13441999</v>
      </c>
      <c r="D677" s="25">
        <v>0</v>
      </c>
      <c r="E677" s="25">
        <v>0</v>
      </c>
      <c r="F677" s="25">
        <f t="shared" si="30"/>
        <v>13441999</v>
      </c>
      <c r="G677" s="25">
        <v>0</v>
      </c>
      <c r="H677" s="26"/>
      <c r="I677" s="26"/>
      <c r="J677" s="25">
        <f t="shared" si="32"/>
        <v>13441999</v>
      </c>
      <c r="K677" s="25">
        <v>13441999</v>
      </c>
      <c r="M677" s="6">
        <f t="shared" si="31"/>
        <v>0</v>
      </c>
      <c r="N677" t="s">
        <v>1503</v>
      </c>
      <c r="O677" s="13">
        <v>30007050</v>
      </c>
    </row>
    <row r="678" spans="1:15" x14ac:dyDescent="0.25">
      <c r="A678" s="24" t="s">
        <v>681</v>
      </c>
      <c r="B678" s="25">
        <v>1000000</v>
      </c>
      <c r="C678" s="25">
        <v>1000000</v>
      </c>
      <c r="D678" s="25">
        <v>0</v>
      </c>
      <c r="E678" s="25">
        <v>0</v>
      </c>
      <c r="F678" s="25">
        <f t="shared" si="30"/>
        <v>1000000</v>
      </c>
      <c r="G678" s="25">
        <v>-1000000</v>
      </c>
      <c r="H678" s="26">
        <f>VLOOKUP(O678,[1]Sheet1!$E$1:$G$65536,2,FALSE)</f>
        <v>-1000000</v>
      </c>
      <c r="I678" s="26">
        <f>VLOOKUP(O678,[1]Sheet1!$E$1:$G$65536,3,FALSE)</f>
        <v>0</v>
      </c>
      <c r="J678" s="25">
        <f t="shared" si="32"/>
        <v>0</v>
      </c>
      <c r="K678" s="25">
        <v>0</v>
      </c>
      <c r="M678" s="6">
        <f t="shared" si="31"/>
        <v>0</v>
      </c>
      <c r="N678" t="s">
        <v>1504</v>
      </c>
      <c r="O678" s="13">
        <v>30007070</v>
      </c>
    </row>
    <row r="679" spans="1:15" x14ac:dyDescent="0.25">
      <c r="A679" s="24" t="s">
        <v>682</v>
      </c>
      <c r="B679" s="25">
        <v>13430449.989999998</v>
      </c>
      <c r="C679" s="25">
        <v>14352257</v>
      </c>
      <c r="D679" s="25">
        <v>0</v>
      </c>
      <c r="E679" s="25">
        <v>0</v>
      </c>
      <c r="F679" s="25">
        <f t="shared" si="30"/>
        <v>14352257</v>
      </c>
      <c r="G679" s="25">
        <v>-1878844</v>
      </c>
      <c r="H679" s="26">
        <f>VLOOKUP(O679,[1]Sheet1!$E$1:$G$65536,2,FALSE)</f>
        <v>-1878844</v>
      </c>
      <c r="I679" s="26">
        <f>VLOOKUP(O679,[1]Sheet1!$E$1:$G$65536,3,FALSE)</f>
        <v>0</v>
      </c>
      <c r="J679" s="25">
        <f t="shared" si="32"/>
        <v>12473413</v>
      </c>
      <c r="K679" s="25">
        <v>12462142.187322995</v>
      </c>
      <c r="M679" s="6">
        <f t="shared" si="31"/>
        <v>0</v>
      </c>
      <c r="N679" t="s">
        <v>1505</v>
      </c>
      <c r="O679" s="13">
        <v>70100005</v>
      </c>
    </row>
    <row r="680" spans="1:15" hidden="1" x14ac:dyDescent="0.25">
      <c r="A680" s="24" t="s">
        <v>683</v>
      </c>
      <c r="B680" s="25">
        <v>20080127</v>
      </c>
      <c r="C680" s="25">
        <v>20642582</v>
      </c>
      <c r="D680" s="25">
        <v>0</v>
      </c>
      <c r="E680" s="25">
        <v>0</v>
      </c>
      <c r="F680" s="25">
        <f t="shared" si="30"/>
        <v>20642582</v>
      </c>
      <c r="G680" s="25">
        <v>0</v>
      </c>
      <c r="H680" s="26"/>
      <c r="I680" s="26"/>
      <c r="J680" s="25">
        <f t="shared" si="32"/>
        <v>20642582</v>
      </c>
      <c r="K680" s="25">
        <v>20642581.920000002</v>
      </c>
      <c r="M680" s="6">
        <f t="shared" si="31"/>
        <v>0</v>
      </c>
      <c r="N680" t="s">
        <v>1506</v>
      </c>
      <c r="O680" s="13">
        <v>70100012</v>
      </c>
    </row>
    <row r="681" spans="1:15" x14ac:dyDescent="0.25">
      <c r="A681" s="24" t="s">
        <v>684</v>
      </c>
      <c r="B681" s="25">
        <v>400000</v>
      </c>
      <c r="C681" s="25">
        <v>400000</v>
      </c>
      <c r="D681" s="25">
        <v>0</v>
      </c>
      <c r="E681" s="25">
        <v>0</v>
      </c>
      <c r="F681" s="25">
        <f t="shared" si="30"/>
        <v>400000</v>
      </c>
      <c r="G681" s="25">
        <v>-266667</v>
      </c>
      <c r="H681" s="26">
        <f>VLOOKUP(O681,[1]Sheet1!$E$1:$G$65536,2,FALSE)</f>
        <v>-266667</v>
      </c>
      <c r="I681" s="26">
        <f>VLOOKUP(O681,[1]Sheet1!$E$1:$G$65536,3,FALSE)</f>
        <v>0</v>
      </c>
      <c r="J681" s="25">
        <f t="shared" si="32"/>
        <v>133333</v>
      </c>
      <c r="K681" s="25">
        <v>133333</v>
      </c>
      <c r="M681" s="6">
        <f t="shared" si="31"/>
        <v>0</v>
      </c>
      <c r="N681" t="s">
        <v>1507</v>
      </c>
      <c r="O681" s="13">
        <v>70100020</v>
      </c>
    </row>
    <row r="682" spans="1:15" x14ac:dyDescent="0.25">
      <c r="A682" s="24" t="s">
        <v>685</v>
      </c>
      <c r="B682" s="25">
        <v>1706205.35</v>
      </c>
      <c r="C682" s="25">
        <v>2200000</v>
      </c>
      <c r="D682" s="25">
        <v>0</v>
      </c>
      <c r="E682" s="25">
        <v>0</v>
      </c>
      <c r="F682" s="25">
        <f t="shared" si="30"/>
        <v>2200000</v>
      </c>
      <c r="G682" s="25">
        <v>-580000</v>
      </c>
      <c r="H682" s="26">
        <f>VLOOKUP(O682,[1]Sheet1!$E$1:$G$65536,2,FALSE)</f>
        <v>-580000</v>
      </c>
      <c r="I682" s="26">
        <f>VLOOKUP(O682,[1]Sheet1!$E$1:$G$65536,3,FALSE)</f>
        <v>0</v>
      </c>
      <c r="J682" s="25">
        <f t="shared" si="32"/>
        <v>1620000</v>
      </c>
      <c r="K682" s="25">
        <v>1614992.6002337541</v>
      </c>
      <c r="M682" s="6">
        <f t="shared" si="31"/>
        <v>0</v>
      </c>
      <c r="N682" t="s">
        <v>1508</v>
      </c>
      <c r="O682" s="13">
        <v>70100033</v>
      </c>
    </row>
    <row r="683" spans="1:15" hidden="1" x14ac:dyDescent="0.25">
      <c r="A683" s="24" t="s">
        <v>686</v>
      </c>
      <c r="B683" s="25">
        <v>94435</v>
      </c>
      <c r="C683" s="25">
        <v>0</v>
      </c>
      <c r="D683" s="25">
        <v>205565</v>
      </c>
      <c r="E683" s="25">
        <v>0</v>
      </c>
      <c r="F683" s="25">
        <f t="shared" si="30"/>
        <v>205565</v>
      </c>
      <c r="G683" s="25">
        <v>0</v>
      </c>
      <c r="H683" s="26"/>
      <c r="I683" s="26"/>
      <c r="J683" s="25">
        <f t="shared" si="32"/>
        <v>205565</v>
      </c>
      <c r="K683" s="25">
        <v>201034</v>
      </c>
      <c r="M683" s="6">
        <f t="shared" si="31"/>
        <v>0</v>
      </c>
      <c r="N683" t="s">
        <v>1509</v>
      </c>
      <c r="O683" s="13">
        <v>70100050</v>
      </c>
    </row>
    <row r="684" spans="1:15" hidden="1" x14ac:dyDescent="0.25">
      <c r="A684" s="24" t="s">
        <v>687</v>
      </c>
      <c r="B684" s="25">
        <v>0</v>
      </c>
      <c r="C684" s="25">
        <v>0</v>
      </c>
      <c r="D684" s="25">
        <v>4300000</v>
      </c>
      <c r="E684" s="25">
        <v>0</v>
      </c>
      <c r="F684" s="25">
        <f t="shared" si="30"/>
        <v>4300000</v>
      </c>
      <c r="G684" s="25">
        <v>0</v>
      </c>
      <c r="H684" s="26"/>
      <c r="I684" s="26"/>
      <c r="J684" s="25">
        <f t="shared" si="32"/>
        <v>4300000</v>
      </c>
      <c r="K684" s="25">
        <v>4300000</v>
      </c>
      <c r="M684" s="6">
        <f t="shared" si="31"/>
        <v>0</v>
      </c>
      <c r="N684" t="s">
        <v>1510</v>
      </c>
      <c r="O684" s="13">
        <v>70100060</v>
      </c>
    </row>
    <row r="685" spans="1:15" x14ac:dyDescent="0.25">
      <c r="A685" s="24" t="s">
        <v>688</v>
      </c>
      <c r="B685" s="25">
        <v>2903262.7399999998</v>
      </c>
      <c r="C685" s="25">
        <v>3398750</v>
      </c>
      <c r="D685" s="25">
        <v>0</v>
      </c>
      <c r="E685" s="25">
        <v>0</v>
      </c>
      <c r="F685" s="25">
        <f t="shared" si="30"/>
        <v>3398750</v>
      </c>
      <c r="G685" s="25">
        <v>-400000</v>
      </c>
      <c r="H685" s="26">
        <f>VLOOKUP(O685,[1]Sheet1!$E$1:$G$65536,2,FALSE)</f>
        <v>-400000</v>
      </c>
      <c r="I685" s="26">
        <f>VLOOKUP(O685,[1]Sheet1!$E$1:$G$65536,3,FALSE)</f>
        <v>0</v>
      </c>
      <c r="J685" s="25">
        <f t="shared" si="32"/>
        <v>2998750</v>
      </c>
      <c r="K685" s="25">
        <v>2968762.7492</v>
      </c>
      <c r="M685" s="6">
        <f t="shared" si="31"/>
        <v>0</v>
      </c>
      <c r="N685" t="s">
        <v>1511</v>
      </c>
      <c r="O685" s="13">
        <v>70270019</v>
      </c>
    </row>
    <row r="686" spans="1:15" hidden="1" x14ac:dyDescent="0.25">
      <c r="A686" s="24" t="s">
        <v>689</v>
      </c>
      <c r="B686" s="25">
        <v>3224982.8599999994</v>
      </c>
      <c r="C686" s="25">
        <v>1743981</v>
      </c>
      <c r="D686" s="25">
        <v>149220</v>
      </c>
      <c r="E686" s="25">
        <v>0</v>
      </c>
      <c r="F686" s="25">
        <f t="shared" si="30"/>
        <v>1893201</v>
      </c>
      <c r="G686" s="25">
        <v>0</v>
      </c>
      <c r="H686" s="26"/>
      <c r="I686" s="26"/>
      <c r="J686" s="25">
        <f t="shared" si="32"/>
        <v>1893201</v>
      </c>
      <c r="K686" s="25">
        <v>1875761.0017487358</v>
      </c>
      <c r="M686" s="6">
        <f t="shared" si="31"/>
        <v>0</v>
      </c>
      <c r="N686" t="s">
        <v>1512</v>
      </c>
      <c r="O686" s="13">
        <v>70271004</v>
      </c>
    </row>
    <row r="687" spans="1:15" hidden="1" x14ac:dyDescent="0.25">
      <c r="A687" s="24" t="s">
        <v>690</v>
      </c>
      <c r="B687" s="25">
        <v>7991079.0499999998</v>
      </c>
      <c r="C687" s="25">
        <v>8126495</v>
      </c>
      <c r="D687" s="25">
        <v>0</v>
      </c>
      <c r="E687" s="25">
        <v>0</v>
      </c>
      <c r="F687" s="25">
        <f t="shared" si="30"/>
        <v>8126495</v>
      </c>
      <c r="G687" s="25">
        <v>0</v>
      </c>
      <c r="H687" s="26"/>
      <c r="I687" s="26"/>
      <c r="J687" s="25">
        <f t="shared" si="32"/>
        <v>8126495</v>
      </c>
      <c r="K687" s="25">
        <v>8045229.9977746066</v>
      </c>
      <c r="M687" s="6">
        <f t="shared" si="31"/>
        <v>0</v>
      </c>
      <c r="N687" t="s">
        <v>1513</v>
      </c>
      <c r="O687" s="13">
        <v>70280031</v>
      </c>
    </row>
    <row r="688" spans="1:15" hidden="1" x14ac:dyDescent="0.25">
      <c r="A688" s="24" t="s">
        <v>691</v>
      </c>
      <c r="B688" s="25">
        <v>18535119.210000001</v>
      </c>
      <c r="C688" s="25">
        <v>0</v>
      </c>
      <c r="D688" s="25">
        <v>0</v>
      </c>
      <c r="E688" s="25">
        <v>0</v>
      </c>
      <c r="F688" s="25">
        <f t="shared" si="30"/>
        <v>0</v>
      </c>
      <c r="G688" s="25">
        <v>0</v>
      </c>
      <c r="H688" s="26"/>
      <c r="I688" s="26"/>
      <c r="J688" s="25">
        <f t="shared" si="32"/>
        <v>0</v>
      </c>
      <c r="K688" s="25">
        <v>0</v>
      </c>
      <c r="M688" s="6">
        <f t="shared" si="31"/>
        <v>0</v>
      </c>
      <c r="N688" t="s">
        <v>1514</v>
      </c>
      <c r="O688" s="13">
        <v>70301002</v>
      </c>
    </row>
    <row r="689" spans="1:15" x14ac:dyDescent="0.25">
      <c r="A689" s="24" t="s">
        <v>692</v>
      </c>
      <c r="B689" s="25">
        <v>30490076.059999999</v>
      </c>
      <c r="C689" s="25">
        <v>29468517</v>
      </c>
      <c r="D689" s="25">
        <v>0</v>
      </c>
      <c r="E689" s="25">
        <v>0</v>
      </c>
      <c r="F689" s="25">
        <f t="shared" si="30"/>
        <v>29468517</v>
      </c>
      <c r="G689" s="25">
        <v>-644444</v>
      </c>
      <c r="H689" s="26">
        <f>VLOOKUP(O689,[1]Sheet1!$E$1:$G$65536,2,FALSE)</f>
        <v>-644444</v>
      </c>
      <c r="I689" s="26">
        <f>VLOOKUP(O689,[1]Sheet1!$E$1:$G$65536,3,FALSE)</f>
        <v>0</v>
      </c>
      <c r="J689" s="25">
        <f t="shared" si="32"/>
        <v>28824073</v>
      </c>
      <c r="K689" s="25">
        <v>28803088.510734402</v>
      </c>
      <c r="M689" s="6">
        <f t="shared" si="31"/>
        <v>0</v>
      </c>
      <c r="N689" t="s">
        <v>1515</v>
      </c>
      <c r="O689" s="13">
        <v>70350002</v>
      </c>
    </row>
    <row r="690" spans="1:15" hidden="1" x14ac:dyDescent="0.25">
      <c r="A690" s="24" t="s">
        <v>693</v>
      </c>
      <c r="B690" s="25">
        <v>59021000</v>
      </c>
      <c r="C690" s="25">
        <v>61021000</v>
      </c>
      <c r="D690" s="25">
        <v>0</v>
      </c>
      <c r="E690" s="25">
        <v>0</v>
      </c>
      <c r="F690" s="25">
        <f t="shared" si="30"/>
        <v>61021000</v>
      </c>
      <c r="G690" s="25">
        <v>0</v>
      </c>
      <c r="H690" s="26"/>
      <c r="I690" s="26"/>
      <c r="J690" s="25">
        <f t="shared" si="32"/>
        <v>61021000</v>
      </c>
      <c r="K690" s="25">
        <v>61021000</v>
      </c>
      <c r="M690" s="6">
        <f t="shared" si="31"/>
        <v>0</v>
      </c>
      <c r="N690" t="s">
        <v>1516</v>
      </c>
      <c r="O690" s="13">
        <v>70350006</v>
      </c>
    </row>
    <row r="691" spans="1:15" hidden="1" x14ac:dyDescent="0.25">
      <c r="A691" s="24" t="s">
        <v>694</v>
      </c>
      <c r="B691" s="25">
        <v>1750000</v>
      </c>
      <c r="C691" s="25">
        <v>250000</v>
      </c>
      <c r="D691" s="25">
        <v>0</v>
      </c>
      <c r="E691" s="25">
        <v>0</v>
      </c>
      <c r="F691" s="25">
        <f t="shared" si="30"/>
        <v>250000</v>
      </c>
      <c r="G691" s="25">
        <v>0</v>
      </c>
      <c r="H691" s="26"/>
      <c r="I691" s="26"/>
      <c r="J691" s="25">
        <f t="shared" si="32"/>
        <v>250000</v>
      </c>
      <c r="K691" s="25">
        <v>250000</v>
      </c>
      <c r="M691" s="6">
        <f t="shared" si="31"/>
        <v>0</v>
      </c>
      <c r="N691" t="s">
        <v>1517</v>
      </c>
      <c r="O691" s="13">
        <v>70350007</v>
      </c>
    </row>
    <row r="692" spans="1:15" hidden="1" x14ac:dyDescent="0.25">
      <c r="A692" s="24" t="s">
        <v>695</v>
      </c>
      <c r="B692" s="25">
        <v>8350000</v>
      </c>
      <c r="C692" s="25">
        <v>8350000</v>
      </c>
      <c r="D692" s="25">
        <v>0</v>
      </c>
      <c r="E692" s="25">
        <v>0</v>
      </c>
      <c r="F692" s="25">
        <f t="shared" si="30"/>
        <v>8350000</v>
      </c>
      <c r="G692" s="25">
        <v>0</v>
      </c>
      <c r="H692" s="26"/>
      <c r="I692" s="26"/>
      <c r="J692" s="25">
        <f t="shared" si="32"/>
        <v>8350000</v>
      </c>
      <c r="K692" s="25">
        <v>8350000</v>
      </c>
      <c r="M692" s="6">
        <f t="shared" si="31"/>
        <v>0</v>
      </c>
      <c r="N692" t="s">
        <v>1518</v>
      </c>
      <c r="O692" s="13">
        <v>70350008</v>
      </c>
    </row>
    <row r="693" spans="1:15" hidden="1" x14ac:dyDescent="0.25">
      <c r="A693" s="24" t="s">
        <v>696</v>
      </c>
      <c r="B693" s="25">
        <v>2579601</v>
      </c>
      <c r="C693" s="25">
        <v>2700000</v>
      </c>
      <c r="D693" s="25">
        <v>648442.97</v>
      </c>
      <c r="E693" s="25">
        <v>0</v>
      </c>
      <c r="F693" s="25">
        <f t="shared" si="30"/>
        <v>3348442.9699999997</v>
      </c>
      <c r="G693" s="25">
        <v>0</v>
      </c>
      <c r="H693" s="26"/>
      <c r="I693" s="26"/>
      <c r="J693" s="25">
        <f t="shared" si="32"/>
        <v>3348442.9699999997</v>
      </c>
      <c r="K693" s="25">
        <v>3321443</v>
      </c>
      <c r="M693" s="6">
        <f t="shared" si="31"/>
        <v>0</v>
      </c>
      <c r="N693" t="s">
        <v>1519</v>
      </c>
      <c r="O693" s="13">
        <v>70350035</v>
      </c>
    </row>
    <row r="694" spans="1:15" hidden="1" x14ac:dyDescent="0.25">
      <c r="A694" s="24" t="s">
        <v>697</v>
      </c>
      <c r="B694" s="25">
        <v>5422569.1799999997</v>
      </c>
      <c r="C694" s="25">
        <v>5426986</v>
      </c>
      <c r="D694" s="25">
        <v>0</v>
      </c>
      <c r="E694" s="25">
        <v>0</v>
      </c>
      <c r="F694" s="25">
        <f t="shared" si="30"/>
        <v>5426986</v>
      </c>
      <c r="G694" s="25">
        <v>0</v>
      </c>
      <c r="H694" s="26"/>
      <c r="I694" s="26"/>
      <c r="J694" s="25">
        <f t="shared" si="32"/>
        <v>5426986</v>
      </c>
      <c r="K694" s="25">
        <v>5426986</v>
      </c>
      <c r="M694" s="6">
        <f t="shared" si="31"/>
        <v>0</v>
      </c>
      <c r="N694" t="s">
        <v>1520</v>
      </c>
      <c r="O694" s="13">
        <v>70531909</v>
      </c>
    </row>
    <row r="695" spans="1:15" x14ac:dyDescent="0.25">
      <c r="A695" s="24" t="s">
        <v>698</v>
      </c>
      <c r="B695" s="25">
        <v>4644906.41</v>
      </c>
      <c r="C695" s="25">
        <v>4671322</v>
      </c>
      <c r="D695" s="25">
        <v>358391.37</v>
      </c>
      <c r="E695" s="25">
        <v>0</v>
      </c>
      <c r="F695" s="25">
        <f t="shared" si="30"/>
        <v>5029713.37</v>
      </c>
      <c r="G695" s="25">
        <v>-250000</v>
      </c>
      <c r="H695" s="26">
        <f>VLOOKUP(O695,[1]Sheet1!$E$1:$G$65536,2,FALSE)</f>
        <v>-250000</v>
      </c>
      <c r="I695" s="26">
        <f>VLOOKUP(O695,[1]Sheet1!$E$1:$G$65536,3,FALSE)</f>
        <v>0</v>
      </c>
      <c r="J695" s="25">
        <f t="shared" si="32"/>
        <v>4779713.37</v>
      </c>
      <c r="K695" s="25">
        <v>4772032.75</v>
      </c>
      <c r="M695" s="6">
        <f t="shared" si="31"/>
        <v>0</v>
      </c>
      <c r="N695" t="s">
        <v>1521</v>
      </c>
      <c r="O695" s="13">
        <v>70531925</v>
      </c>
    </row>
    <row r="696" spans="1:15" hidden="1" x14ac:dyDescent="0.25">
      <c r="A696" s="24" t="s">
        <v>699</v>
      </c>
      <c r="B696" s="25">
        <v>4511734084</v>
      </c>
      <c r="C696" s="25">
        <v>4628013618</v>
      </c>
      <c r="D696" s="25">
        <v>0</v>
      </c>
      <c r="E696" s="25">
        <v>0</v>
      </c>
      <c r="F696" s="25">
        <f t="shared" si="30"/>
        <v>4628013618</v>
      </c>
      <c r="G696" s="25">
        <v>0</v>
      </c>
      <c r="H696" s="26"/>
      <c r="I696" s="26"/>
      <c r="J696" s="25">
        <f t="shared" si="32"/>
        <v>4628013618</v>
      </c>
      <c r="K696" s="25">
        <v>4628013618</v>
      </c>
      <c r="M696" s="6">
        <f t="shared" si="31"/>
        <v>0</v>
      </c>
      <c r="N696" t="s">
        <v>1522</v>
      </c>
      <c r="O696" s="13">
        <v>70610008</v>
      </c>
    </row>
    <row r="697" spans="1:15" hidden="1" x14ac:dyDescent="0.25">
      <c r="A697" s="24" t="s">
        <v>700</v>
      </c>
      <c r="B697" s="25">
        <v>3130000</v>
      </c>
      <c r="C697" s="25">
        <v>0</v>
      </c>
      <c r="D697" s="25">
        <v>0</v>
      </c>
      <c r="E697" s="25">
        <v>0</v>
      </c>
      <c r="F697" s="25">
        <f t="shared" si="30"/>
        <v>0</v>
      </c>
      <c r="G697" s="25">
        <v>0</v>
      </c>
      <c r="H697" s="26"/>
      <c r="I697" s="26"/>
      <c r="J697" s="25">
        <f t="shared" si="32"/>
        <v>0</v>
      </c>
      <c r="K697" s="25">
        <v>0</v>
      </c>
      <c r="M697" s="6">
        <f t="shared" si="31"/>
        <v>0</v>
      </c>
      <c r="N697" t="s">
        <v>1523</v>
      </c>
      <c r="O697" s="13">
        <v>70610011</v>
      </c>
    </row>
    <row r="698" spans="1:15" hidden="1" x14ac:dyDescent="0.25">
      <c r="A698" s="24" t="s">
        <v>701</v>
      </c>
      <c r="B698" s="25">
        <v>270035496.26999998</v>
      </c>
      <c r="C698" s="25">
        <v>277281180</v>
      </c>
      <c r="D698" s="25">
        <v>0</v>
      </c>
      <c r="E698" s="25">
        <v>0</v>
      </c>
      <c r="F698" s="25">
        <f t="shared" si="30"/>
        <v>277281180</v>
      </c>
      <c r="G698" s="25">
        <v>0</v>
      </c>
      <c r="H698" s="26"/>
      <c r="I698" s="26"/>
      <c r="J698" s="25">
        <f t="shared" si="32"/>
        <v>277281180</v>
      </c>
      <c r="K698" s="25">
        <v>277196960.72388113</v>
      </c>
      <c r="M698" s="6">
        <f t="shared" si="31"/>
        <v>0</v>
      </c>
      <c r="N698" t="s">
        <v>1524</v>
      </c>
      <c r="O698" s="13">
        <v>70610012</v>
      </c>
    </row>
    <row r="699" spans="1:15" hidden="1" x14ac:dyDescent="0.25">
      <c r="A699" s="24" t="s">
        <v>702</v>
      </c>
      <c r="B699" s="25">
        <v>835166.78</v>
      </c>
      <c r="C699" s="25">
        <v>890322</v>
      </c>
      <c r="D699" s="25">
        <v>0</v>
      </c>
      <c r="E699" s="25">
        <v>0</v>
      </c>
      <c r="F699" s="25">
        <f t="shared" si="30"/>
        <v>890322</v>
      </c>
      <c r="G699" s="25">
        <v>0</v>
      </c>
      <c r="H699" s="26"/>
      <c r="I699" s="26"/>
      <c r="J699" s="25">
        <f t="shared" si="32"/>
        <v>890322</v>
      </c>
      <c r="K699" s="25">
        <v>881418.99902354414</v>
      </c>
      <c r="M699" s="6">
        <f t="shared" si="31"/>
        <v>0</v>
      </c>
      <c r="N699" t="s">
        <v>1525</v>
      </c>
      <c r="O699" s="13">
        <v>70610029</v>
      </c>
    </row>
    <row r="700" spans="1:15" x14ac:dyDescent="0.25">
      <c r="A700" s="24" t="s">
        <v>703</v>
      </c>
      <c r="B700" s="25">
        <v>1300000</v>
      </c>
      <c r="C700" s="25">
        <v>1400000</v>
      </c>
      <c r="D700" s="25">
        <v>0</v>
      </c>
      <c r="E700" s="25">
        <v>0</v>
      </c>
      <c r="F700" s="25">
        <f t="shared" si="30"/>
        <v>1400000</v>
      </c>
      <c r="G700" s="25">
        <v>-100000</v>
      </c>
      <c r="H700" s="26">
        <f>VLOOKUP(O700,[1]Sheet1!$E$1:$G$65536,2,FALSE)</f>
        <v>-100000</v>
      </c>
      <c r="I700" s="26">
        <f>VLOOKUP(O700,[1]Sheet1!$E$1:$G$65536,3,FALSE)</f>
        <v>0</v>
      </c>
      <c r="J700" s="25">
        <f t="shared" si="32"/>
        <v>1300000</v>
      </c>
      <c r="K700" s="25">
        <v>1300000</v>
      </c>
      <c r="M700" s="6">
        <f t="shared" si="31"/>
        <v>0</v>
      </c>
      <c r="N700" t="s">
        <v>1526</v>
      </c>
      <c r="O700" s="13">
        <v>70610033</v>
      </c>
    </row>
    <row r="701" spans="1:15" hidden="1" x14ac:dyDescent="0.25">
      <c r="A701" s="24" t="s">
        <v>704</v>
      </c>
      <c r="B701" s="25">
        <v>78731676</v>
      </c>
      <c r="C701" s="25">
        <v>80500000</v>
      </c>
      <c r="D701" s="25">
        <v>0</v>
      </c>
      <c r="E701" s="25">
        <v>0</v>
      </c>
      <c r="F701" s="25">
        <f t="shared" si="30"/>
        <v>80500000</v>
      </c>
      <c r="G701" s="25">
        <v>0</v>
      </c>
      <c r="H701" s="26"/>
      <c r="I701" s="26"/>
      <c r="J701" s="25">
        <f t="shared" si="32"/>
        <v>80500000</v>
      </c>
      <c r="K701" s="25">
        <v>80500000</v>
      </c>
      <c r="M701" s="6">
        <f t="shared" si="31"/>
        <v>0</v>
      </c>
      <c r="N701" t="s">
        <v>1527</v>
      </c>
      <c r="O701" s="13">
        <v>70619010</v>
      </c>
    </row>
    <row r="702" spans="1:15" x14ac:dyDescent="0.25">
      <c r="A702" s="24" t="s">
        <v>705</v>
      </c>
      <c r="B702" s="25">
        <v>296550.43</v>
      </c>
      <c r="C702" s="25">
        <v>350000</v>
      </c>
      <c r="D702" s="25">
        <v>0</v>
      </c>
      <c r="E702" s="25">
        <v>0</v>
      </c>
      <c r="F702" s="25">
        <f t="shared" si="30"/>
        <v>350000</v>
      </c>
      <c r="G702" s="25">
        <v>-350000</v>
      </c>
      <c r="H702" s="26">
        <f>VLOOKUP(O702,[1]Sheet1!$E$1:$G$65536,2,FALSE)</f>
        <v>-350000</v>
      </c>
      <c r="I702" s="26">
        <f>VLOOKUP(O702,[1]Sheet1!$E$1:$G$65536,3,FALSE)</f>
        <v>0</v>
      </c>
      <c r="J702" s="25">
        <f t="shared" si="32"/>
        <v>0</v>
      </c>
      <c r="K702" s="25">
        <v>-8.2622000481933355E-3</v>
      </c>
      <c r="M702" s="6">
        <f t="shared" si="31"/>
        <v>0</v>
      </c>
      <c r="N702" t="s">
        <v>1528</v>
      </c>
      <c r="O702" s="13">
        <v>70619011</v>
      </c>
    </row>
    <row r="703" spans="1:15" hidden="1" x14ac:dyDescent="0.25">
      <c r="A703" s="24" t="s">
        <v>706</v>
      </c>
      <c r="B703" s="25">
        <v>769738.87</v>
      </c>
      <c r="C703" s="25">
        <v>770481</v>
      </c>
      <c r="D703" s="25">
        <v>0</v>
      </c>
      <c r="E703" s="25">
        <v>0</v>
      </c>
      <c r="F703" s="25">
        <f t="shared" si="30"/>
        <v>770481</v>
      </c>
      <c r="G703" s="25">
        <v>0</v>
      </c>
      <c r="H703" s="26"/>
      <c r="I703" s="26"/>
      <c r="J703" s="25">
        <f t="shared" si="32"/>
        <v>770481</v>
      </c>
      <c r="K703" s="25">
        <v>762775.99670358084</v>
      </c>
      <c r="M703" s="6">
        <f t="shared" si="31"/>
        <v>0</v>
      </c>
      <c r="N703" t="s">
        <v>1529</v>
      </c>
      <c r="O703" s="13">
        <v>70619200</v>
      </c>
    </row>
    <row r="704" spans="1:15" hidden="1" x14ac:dyDescent="0.25">
      <c r="A704" s="24" t="s">
        <v>707</v>
      </c>
      <c r="B704" s="25">
        <v>25713565.550000001</v>
      </c>
      <c r="C704" s="25">
        <v>25720227</v>
      </c>
      <c r="D704" s="25">
        <v>8751555</v>
      </c>
      <c r="E704" s="25">
        <v>0</v>
      </c>
      <c r="F704" s="25">
        <f t="shared" si="30"/>
        <v>34471782</v>
      </c>
      <c r="G704" s="25">
        <v>0</v>
      </c>
      <c r="H704" s="26"/>
      <c r="I704" s="26"/>
      <c r="J704" s="25">
        <f t="shared" si="32"/>
        <v>34471782</v>
      </c>
      <c r="K704" s="25">
        <v>34214579.822551921</v>
      </c>
      <c r="M704" s="6">
        <f t="shared" si="31"/>
        <v>0</v>
      </c>
      <c r="N704" t="s">
        <v>1530</v>
      </c>
      <c r="O704" s="13">
        <v>70619400</v>
      </c>
    </row>
    <row r="705" spans="1:15" x14ac:dyDescent="0.25">
      <c r="A705" s="24" t="s">
        <v>708</v>
      </c>
      <c r="B705" s="25">
        <v>0</v>
      </c>
      <c r="C705" s="25">
        <v>350000</v>
      </c>
      <c r="D705" s="25">
        <v>0</v>
      </c>
      <c r="E705" s="25">
        <v>0</v>
      </c>
      <c r="F705" s="25">
        <f t="shared" si="30"/>
        <v>350000</v>
      </c>
      <c r="G705" s="25">
        <v>-350000</v>
      </c>
      <c r="H705" s="26">
        <f>VLOOKUP(O705,[1]Sheet1!$E$1:$G$65536,2,FALSE)</f>
        <v>-350000</v>
      </c>
      <c r="I705" s="26">
        <f>VLOOKUP(O705,[1]Sheet1!$E$1:$G$65536,3,FALSE)</f>
        <v>0</v>
      </c>
      <c r="J705" s="25">
        <f t="shared" si="32"/>
        <v>0</v>
      </c>
      <c r="K705" s="25">
        <v>0</v>
      </c>
      <c r="M705" s="6">
        <f t="shared" si="31"/>
        <v>0</v>
      </c>
      <c r="N705" t="s">
        <v>1531</v>
      </c>
      <c r="O705" s="13">
        <v>70619401</v>
      </c>
    </row>
    <row r="706" spans="1:15" hidden="1" x14ac:dyDescent="0.25">
      <c r="A706" s="24" t="s">
        <v>709</v>
      </c>
      <c r="B706" s="25">
        <v>3360846.2</v>
      </c>
      <c r="C706" s="25">
        <v>0</v>
      </c>
      <c r="D706" s="25">
        <v>1238828</v>
      </c>
      <c r="E706" s="25">
        <v>0</v>
      </c>
      <c r="F706" s="25">
        <f t="shared" si="30"/>
        <v>1238828</v>
      </c>
      <c r="G706" s="25">
        <v>0</v>
      </c>
      <c r="H706" s="26"/>
      <c r="I706" s="26"/>
      <c r="J706" s="25">
        <f t="shared" si="32"/>
        <v>1238828</v>
      </c>
      <c r="K706" s="25">
        <v>1238828</v>
      </c>
      <c r="M706" s="6">
        <f t="shared" si="31"/>
        <v>0</v>
      </c>
      <c r="N706" t="s">
        <v>1532</v>
      </c>
      <c r="O706" s="13">
        <v>70619404</v>
      </c>
    </row>
    <row r="707" spans="1:15" x14ac:dyDescent="0.25">
      <c r="A707" s="24" t="s">
        <v>710</v>
      </c>
      <c r="B707" s="25">
        <v>500000</v>
      </c>
      <c r="C707" s="25">
        <v>700000</v>
      </c>
      <c r="D707" s="25">
        <v>0</v>
      </c>
      <c r="E707" s="25">
        <v>0</v>
      </c>
      <c r="F707" s="25">
        <f t="shared" si="30"/>
        <v>700000</v>
      </c>
      <c r="G707" s="25">
        <v>-466666</v>
      </c>
      <c r="H707" s="26">
        <f>VLOOKUP(O707,[1]Sheet1!$E$1:$G$65536,2,FALSE)</f>
        <v>-466666</v>
      </c>
      <c r="I707" s="26">
        <f>VLOOKUP(O707,[1]Sheet1!$E$1:$G$65536,3,FALSE)</f>
        <v>0</v>
      </c>
      <c r="J707" s="25">
        <f t="shared" si="32"/>
        <v>233334</v>
      </c>
      <c r="K707" s="25">
        <v>233334</v>
      </c>
      <c r="M707" s="6">
        <f t="shared" si="31"/>
        <v>0</v>
      </c>
      <c r="N707" t="s">
        <v>1533</v>
      </c>
      <c r="O707" s="13">
        <v>70619406</v>
      </c>
    </row>
    <row r="708" spans="1:15" x14ac:dyDescent="0.25">
      <c r="A708" s="24" t="s">
        <v>711</v>
      </c>
      <c r="B708" s="25">
        <v>7976957.9299999997</v>
      </c>
      <c r="C708" s="25">
        <v>7691120</v>
      </c>
      <c r="D708" s="25">
        <v>432522.94</v>
      </c>
      <c r="E708" s="25">
        <v>0</v>
      </c>
      <c r="F708" s="25">
        <f t="shared" si="30"/>
        <v>8123642.9400000004</v>
      </c>
      <c r="G708" s="25">
        <v>-300000</v>
      </c>
      <c r="H708" s="26">
        <f>VLOOKUP(O708,[1]Sheet1!$E$1:$G$65536,2,FALSE)</f>
        <v>-300000</v>
      </c>
      <c r="I708" s="26">
        <f>VLOOKUP(O708,[1]Sheet1!$E$1:$G$65536,3,FALSE)</f>
        <v>0</v>
      </c>
      <c r="J708" s="25">
        <f t="shared" si="32"/>
        <v>7823642.9400000004</v>
      </c>
      <c r="K708" s="25">
        <v>7760612.6971288649</v>
      </c>
      <c r="M708" s="6">
        <f t="shared" si="31"/>
        <v>0</v>
      </c>
      <c r="N708" t="s">
        <v>1534</v>
      </c>
      <c r="O708" s="13">
        <v>70619408</v>
      </c>
    </row>
    <row r="709" spans="1:15" hidden="1" x14ac:dyDescent="0.25">
      <c r="A709" s="24" t="s">
        <v>712</v>
      </c>
      <c r="B709" s="25">
        <v>14248226.82</v>
      </c>
      <c r="C709" s="25">
        <v>14174528</v>
      </c>
      <c r="D709" s="25">
        <v>39454</v>
      </c>
      <c r="E709" s="25">
        <v>0</v>
      </c>
      <c r="F709" s="25">
        <f t="shared" si="30"/>
        <v>14213982</v>
      </c>
      <c r="G709" s="25">
        <v>0</v>
      </c>
      <c r="H709" s="26"/>
      <c r="I709" s="26"/>
      <c r="J709" s="25">
        <f t="shared" si="32"/>
        <v>14213982</v>
      </c>
      <c r="K709" s="25">
        <v>14212730.995563202</v>
      </c>
      <c r="M709" s="6">
        <f t="shared" si="31"/>
        <v>0</v>
      </c>
      <c r="N709" t="s">
        <v>1535</v>
      </c>
      <c r="O709" s="13">
        <v>70619412</v>
      </c>
    </row>
    <row r="710" spans="1:15" hidden="1" x14ac:dyDescent="0.25">
      <c r="A710" s="24" t="s">
        <v>713</v>
      </c>
      <c r="B710" s="25">
        <v>1745678.64</v>
      </c>
      <c r="C710" s="25">
        <v>1746349</v>
      </c>
      <c r="D710" s="25">
        <v>0</v>
      </c>
      <c r="E710" s="25">
        <v>0</v>
      </c>
      <c r="F710" s="25">
        <f t="shared" si="30"/>
        <v>1746349</v>
      </c>
      <c r="G710" s="25">
        <v>0</v>
      </c>
      <c r="H710" s="26"/>
      <c r="I710" s="26"/>
      <c r="J710" s="25">
        <f t="shared" si="32"/>
        <v>1746349</v>
      </c>
      <c r="K710" s="25">
        <v>1746349.4990037433</v>
      </c>
      <c r="M710" s="6">
        <f t="shared" si="31"/>
        <v>0</v>
      </c>
      <c r="N710" t="s">
        <v>1536</v>
      </c>
      <c r="O710" s="13">
        <v>70619601</v>
      </c>
    </row>
    <row r="711" spans="1:15" x14ac:dyDescent="0.25">
      <c r="A711" s="24" t="s">
        <v>714</v>
      </c>
      <c r="B711" s="25">
        <v>2082934.24</v>
      </c>
      <c r="C711" s="25">
        <v>2955000</v>
      </c>
      <c r="D711" s="25">
        <v>472252</v>
      </c>
      <c r="E711" s="25">
        <v>0</v>
      </c>
      <c r="F711" s="25">
        <f t="shared" si="30"/>
        <v>3427252</v>
      </c>
      <c r="G711" s="25">
        <v>-714999</v>
      </c>
      <c r="H711" s="26">
        <f>VLOOKUP(O711,[1]Sheet1!$E$1:$G$65536,2,FALSE)</f>
        <v>-714999</v>
      </c>
      <c r="I711" s="26">
        <f>VLOOKUP(O711,[1]Sheet1!$E$1:$G$65536,3,FALSE)</f>
        <v>0</v>
      </c>
      <c r="J711" s="25">
        <f t="shared" si="32"/>
        <v>2712253</v>
      </c>
      <c r="K711" s="25">
        <v>2711829.9534</v>
      </c>
      <c r="M711" s="6">
        <f t="shared" si="31"/>
        <v>0</v>
      </c>
      <c r="N711" t="s">
        <v>1537</v>
      </c>
      <c r="O711" s="13">
        <v>70619611</v>
      </c>
    </row>
    <row r="712" spans="1:15" hidden="1" x14ac:dyDescent="0.25">
      <c r="A712" s="24" t="s">
        <v>715</v>
      </c>
      <c r="B712" s="25">
        <v>405166.14</v>
      </c>
      <c r="C712" s="25">
        <v>400000</v>
      </c>
      <c r="D712" s="25">
        <v>0</v>
      </c>
      <c r="E712" s="25">
        <v>0</v>
      </c>
      <c r="F712" s="25">
        <f t="shared" ref="F712:F775" si="33">SUM(C712:E712)</f>
        <v>400000</v>
      </c>
      <c r="G712" s="25">
        <v>0</v>
      </c>
      <c r="H712" s="26"/>
      <c r="I712" s="26"/>
      <c r="J712" s="25">
        <f t="shared" si="32"/>
        <v>400000</v>
      </c>
      <c r="K712" s="25">
        <v>398599.99580000003</v>
      </c>
      <c r="M712" s="6">
        <f t="shared" ref="M712:M775" si="34">H712-G712</f>
        <v>0</v>
      </c>
      <c r="N712" t="s">
        <v>1538</v>
      </c>
      <c r="O712" s="13">
        <v>70619612</v>
      </c>
    </row>
    <row r="713" spans="1:15" hidden="1" x14ac:dyDescent="0.25">
      <c r="A713" s="24" t="s">
        <v>716</v>
      </c>
      <c r="B713" s="25">
        <v>244533</v>
      </c>
      <c r="C713" s="25">
        <v>0</v>
      </c>
      <c r="D713" s="25">
        <v>0</v>
      </c>
      <c r="E713" s="25">
        <v>0</v>
      </c>
      <c r="F713" s="25">
        <f t="shared" si="33"/>
        <v>0</v>
      </c>
      <c r="G713" s="25">
        <v>0</v>
      </c>
      <c r="H713" s="26"/>
      <c r="I713" s="26"/>
      <c r="J713" s="25">
        <f t="shared" ref="J713:J776" si="35">F713+H713</f>
        <v>0</v>
      </c>
      <c r="K713" s="25">
        <v>0</v>
      </c>
      <c r="M713" s="6">
        <f t="shared" si="34"/>
        <v>0</v>
      </c>
      <c r="N713" t="s">
        <v>1539</v>
      </c>
      <c r="O713" s="13">
        <v>70619614</v>
      </c>
    </row>
    <row r="714" spans="1:15" hidden="1" x14ac:dyDescent="0.25">
      <c r="A714" s="24" t="s">
        <v>717</v>
      </c>
      <c r="B714" s="25">
        <v>0</v>
      </c>
      <c r="C714" s="25">
        <v>1</v>
      </c>
      <c r="D714" s="25">
        <v>0</v>
      </c>
      <c r="E714" s="25">
        <v>0</v>
      </c>
      <c r="F714" s="25">
        <f t="shared" si="33"/>
        <v>1</v>
      </c>
      <c r="G714" s="25">
        <v>0</v>
      </c>
      <c r="H714" s="26"/>
      <c r="I714" s="26"/>
      <c r="J714" s="25">
        <f t="shared" si="35"/>
        <v>1</v>
      </c>
      <c r="K714" s="25">
        <v>1</v>
      </c>
      <c r="M714" s="6">
        <f t="shared" si="34"/>
        <v>0</v>
      </c>
      <c r="N714" t="s">
        <v>1540</v>
      </c>
      <c r="O714" s="13">
        <v>70619619</v>
      </c>
    </row>
    <row r="715" spans="1:15" hidden="1" x14ac:dyDescent="0.25">
      <c r="A715" s="24" t="s">
        <v>718</v>
      </c>
      <c r="B715" s="25">
        <v>2000000</v>
      </c>
      <c r="C715" s="25">
        <v>2000000</v>
      </c>
      <c r="D715" s="25">
        <v>0</v>
      </c>
      <c r="E715" s="25">
        <v>0</v>
      </c>
      <c r="F715" s="25">
        <f t="shared" si="33"/>
        <v>2000000</v>
      </c>
      <c r="G715" s="25">
        <v>0</v>
      </c>
      <c r="H715" s="26"/>
      <c r="I715" s="26"/>
      <c r="J715" s="25">
        <f t="shared" si="35"/>
        <v>2000000</v>
      </c>
      <c r="K715" s="25">
        <v>2000000</v>
      </c>
      <c r="M715" s="6">
        <f t="shared" si="34"/>
        <v>0</v>
      </c>
      <c r="N715" t="s">
        <v>1541</v>
      </c>
      <c r="O715" s="13">
        <v>70619626</v>
      </c>
    </row>
    <row r="716" spans="1:15" hidden="1" x14ac:dyDescent="0.25">
      <c r="A716" s="24" t="s">
        <v>719</v>
      </c>
      <c r="B716" s="25">
        <v>500000</v>
      </c>
      <c r="C716" s="25">
        <v>500000</v>
      </c>
      <c r="D716" s="25">
        <v>0</v>
      </c>
      <c r="E716" s="25">
        <v>0</v>
      </c>
      <c r="F716" s="25">
        <f t="shared" si="33"/>
        <v>500000</v>
      </c>
      <c r="G716" s="25">
        <v>0</v>
      </c>
      <c r="H716" s="26"/>
      <c r="I716" s="26"/>
      <c r="J716" s="25">
        <f t="shared" si="35"/>
        <v>500000</v>
      </c>
      <c r="K716" s="25">
        <v>500000</v>
      </c>
      <c r="M716" s="6">
        <f t="shared" si="34"/>
        <v>0</v>
      </c>
      <c r="N716" t="s">
        <v>1542</v>
      </c>
      <c r="O716" s="13">
        <v>70619634</v>
      </c>
    </row>
    <row r="717" spans="1:15" hidden="1" x14ac:dyDescent="0.25">
      <c r="A717" s="24" t="s">
        <v>720</v>
      </c>
      <c r="B717" s="25">
        <v>227598.47</v>
      </c>
      <c r="C717" s="25">
        <v>0</v>
      </c>
      <c r="D717" s="25">
        <v>19914.18</v>
      </c>
      <c r="E717" s="25">
        <v>0</v>
      </c>
      <c r="F717" s="25">
        <f t="shared" si="33"/>
        <v>19914.18</v>
      </c>
      <c r="G717" s="25">
        <v>0</v>
      </c>
      <c r="H717" s="26"/>
      <c r="I717" s="26"/>
      <c r="J717" s="25">
        <f t="shared" si="35"/>
        <v>19914.18</v>
      </c>
      <c r="K717" s="25">
        <v>19914</v>
      </c>
      <c r="M717" s="6">
        <f t="shared" si="34"/>
        <v>0</v>
      </c>
      <c r="N717" t="s">
        <v>1543</v>
      </c>
      <c r="O717" s="13">
        <v>70619804</v>
      </c>
    </row>
    <row r="718" spans="1:15" hidden="1" x14ac:dyDescent="0.25">
      <c r="A718" s="24" t="s">
        <v>721</v>
      </c>
      <c r="B718" s="25">
        <v>176860</v>
      </c>
      <c r="C718" s="25">
        <v>110000</v>
      </c>
      <c r="D718" s="25">
        <v>0</v>
      </c>
      <c r="E718" s="25">
        <v>0</v>
      </c>
      <c r="F718" s="25">
        <f t="shared" si="33"/>
        <v>110000</v>
      </c>
      <c r="G718" s="25">
        <v>0</v>
      </c>
      <c r="H718" s="26"/>
      <c r="I718" s="26"/>
      <c r="J718" s="25">
        <f t="shared" si="35"/>
        <v>110000</v>
      </c>
      <c r="K718" s="25">
        <v>110000</v>
      </c>
      <c r="M718" s="6">
        <f t="shared" si="34"/>
        <v>0</v>
      </c>
      <c r="N718" t="s">
        <v>1544</v>
      </c>
      <c r="O718" s="13">
        <v>70619810</v>
      </c>
    </row>
    <row r="719" spans="1:15" hidden="1" x14ac:dyDescent="0.25">
      <c r="A719" s="24" t="s">
        <v>722</v>
      </c>
      <c r="B719" s="25">
        <v>197999.61</v>
      </c>
      <c r="C719" s="25">
        <v>0</v>
      </c>
      <c r="D719" s="25">
        <v>0</v>
      </c>
      <c r="E719" s="25">
        <v>0</v>
      </c>
      <c r="F719" s="25">
        <f t="shared" si="33"/>
        <v>0</v>
      </c>
      <c r="G719" s="25">
        <v>0</v>
      </c>
      <c r="H719" s="26"/>
      <c r="I719" s="26"/>
      <c r="J719" s="25">
        <f t="shared" si="35"/>
        <v>0</v>
      </c>
      <c r="K719" s="25">
        <v>0</v>
      </c>
      <c r="M719" s="6">
        <f t="shared" si="34"/>
        <v>0</v>
      </c>
      <c r="N719" t="s">
        <v>1545</v>
      </c>
      <c r="O719" s="13">
        <v>70619811</v>
      </c>
    </row>
    <row r="720" spans="1:15" hidden="1" x14ac:dyDescent="0.25">
      <c r="A720" s="24" t="s">
        <v>723</v>
      </c>
      <c r="B720" s="25">
        <v>142071.06</v>
      </c>
      <c r="C720" s="25">
        <v>150000</v>
      </c>
      <c r="D720" s="25">
        <v>0</v>
      </c>
      <c r="E720" s="25">
        <v>0</v>
      </c>
      <c r="F720" s="25">
        <f t="shared" si="33"/>
        <v>150000</v>
      </c>
      <c r="G720" s="25">
        <v>0</v>
      </c>
      <c r="H720" s="26"/>
      <c r="I720" s="26"/>
      <c r="J720" s="25">
        <f t="shared" si="35"/>
        <v>150000</v>
      </c>
      <c r="K720" s="25">
        <v>148500</v>
      </c>
      <c r="M720" s="6">
        <f t="shared" si="34"/>
        <v>0</v>
      </c>
      <c r="N720" t="s">
        <v>1546</v>
      </c>
      <c r="O720" s="13">
        <v>70619812</v>
      </c>
    </row>
    <row r="721" spans="1:15" hidden="1" x14ac:dyDescent="0.25">
      <c r="A721" s="24" t="s">
        <v>724</v>
      </c>
      <c r="B721" s="25">
        <v>5200000</v>
      </c>
      <c r="C721" s="25">
        <v>2700000</v>
      </c>
      <c r="D721" s="25">
        <v>0</v>
      </c>
      <c r="E721" s="25">
        <v>0</v>
      </c>
      <c r="F721" s="25">
        <f t="shared" si="33"/>
        <v>2700000</v>
      </c>
      <c r="G721" s="25">
        <v>0</v>
      </c>
      <c r="H721" s="26"/>
      <c r="I721" s="26"/>
      <c r="J721" s="25">
        <f t="shared" si="35"/>
        <v>2700000</v>
      </c>
      <c r="K721" s="25">
        <v>5200000</v>
      </c>
      <c r="M721" s="6">
        <f t="shared" si="34"/>
        <v>0</v>
      </c>
      <c r="N721" t="s">
        <v>1547</v>
      </c>
      <c r="O721" s="13">
        <v>15997104</v>
      </c>
    </row>
    <row r="722" spans="1:15" hidden="1" x14ac:dyDescent="0.25">
      <c r="A722" s="24" t="s">
        <v>725</v>
      </c>
      <c r="B722" s="25">
        <v>0</v>
      </c>
      <c r="C722" s="25">
        <v>500000</v>
      </c>
      <c r="D722" s="25">
        <v>0</v>
      </c>
      <c r="E722" s="25">
        <v>0</v>
      </c>
      <c r="F722" s="25">
        <f t="shared" si="33"/>
        <v>500000</v>
      </c>
      <c r="G722" s="25">
        <v>0</v>
      </c>
      <c r="H722" s="26"/>
      <c r="I722" s="26"/>
      <c r="J722" s="25">
        <f t="shared" si="35"/>
        <v>500000</v>
      </c>
      <c r="K722" s="25">
        <v>500000</v>
      </c>
      <c r="M722" s="6">
        <f t="shared" si="34"/>
        <v>0</v>
      </c>
      <c r="N722" t="s">
        <v>1548</v>
      </c>
      <c r="O722" s="13">
        <v>15997114</v>
      </c>
    </row>
    <row r="723" spans="1:15" hidden="1" x14ac:dyDescent="0.25">
      <c r="A723" s="24" t="s">
        <v>726</v>
      </c>
      <c r="B723" s="25">
        <v>3072202.71</v>
      </c>
      <c r="C723" s="25">
        <v>3041274</v>
      </c>
      <c r="D723" s="25">
        <v>1202831</v>
      </c>
      <c r="E723" s="25">
        <v>0</v>
      </c>
      <c r="F723" s="25">
        <f t="shared" si="33"/>
        <v>4244105</v>
      </c>
      <c r="G723" s="25">
        <v>0</v>
      </c>
      <c r="H723" s="26"/>
      <c r="I723" s="26"/>
      <c r="J723" s="25">
        <f t="shared" si="35"/>
        <v>4244105</v>
      </c>
      <c r="K723" s="25">
        <v>4225220.7463658769</v>
      </c>
      <c r="M723" s="6">
        <f t="shared" si="34"/>
        <v>0</v>
      </c>
      <c r="N723" t="s">
        <v>1549</v>
      </c>
      <c r="O723" s="13">
        <v>70660000</v>
      </c>
    </row>
    <row r="724" spans="1:15" hidden="1" x14ac:dyDescent="0.25">
      <c r="A724" s="24" t="s">
        <v>727</v>
      </c>
      <c r="B724" s="25">
        <v>367500</v>
      </c>
      <c r="C724" s="25">
        <v>183250</v>
      </c>
      <c r="D724" s="25">
        <v>0</v>
      </c>
      <c r="E724" s="25">
        <v>0</v>
      </c>
      <c r="F724" s="25">
        <f t="shared" si="33"/>
        <v>183250</v>
      </c>
      <c r="G724" s="25">
        <v>0</v>
      </c>
      <c r="H724" s="26"/>
      <c r="I724" s="26"/>
      <c r="J724" s="25">
        <f t="shared" si="35"/>
        <v>183250</v>
      </c>
      <c r="K724" s="25">
        <v>181417</v>
      </c>
      <c r="M724" s="6">
        <f t="shared" si="34"/>
        <v>0</v>
      </c>
      <c r="N724" t="s">
        <v>1550</v>
      </c>
      <c r="O724" s="13">
        <v>70660009</v>
      </c>
    </row>
    <row r="725" spans="1:15" hidden="1" x14ac:dyDescent="0.25">
      <c r="A725" s="24" t="s">
        <v>728</v>
      </c>
      <c r="B725" s="25">
        <v>1074846</v>
      </c>
      <c r="C725" s="25">
        <v>1075299</v>
      </c>
      <c r="D725" s="25">
        <v>0</v>
      </c>
      <c r="E725" s="25">
        <v>0</v>
      </c>
      <c r="F725" s="25">
        <f t="shared" si="33"/>
        <v>1075299</v>
      </c>
      <c r="G725" s="25">
        <v>0</v>
      </c>
      <c r="H725" s="26"/>
      <c r="I725" s="26"/>
      <c r="J725" s="25">
        <f t="shared" si="35"/>
        <v>1075299</v>
      </c>
      <c r="K725" s="25">
        <v>1075299</v>
      </c>
      <c r="M725" s="6">
        <f t="shared" si="34"/>
        <v>0</v>
      </c>
      <c r="N725" t="s">
        <v>1551</v>
      </c>
      <c r="O725" s="13">
        <v>70660016</v>
      </c>
    </row>
    <row r="726" spans="1:15" hidden="1" x14ac:dyDescent="0.25">
      <c r="A726" s="24" t="s">
        <v>729</v>
      </c>
      <c r="B726" s="25">
        <v>980326.71</v>
      </c>
      <c r="C726" s="25">
        <v>1050000</v>
      </c>
      <c r="D726" s="25">
        <v>0</v>
      </c>
      <c r="E726" s="25">
        <v>0</v>
      </c>
      <c r="F726" s="25">
        <f t="shared" si="33"/>
        <v>1050000</v>
      </c>
      <c r="G726" s="25">
        <v>0</v>
      </c>
      <c r="H726" s="26"/>
      <c r="I726" s="26"/>
      <c r="J726" s="25">
        <f t="shared" si="35"/>
        <v>1050000</v>
      </c>
      <c r="K726" s="25">
        <v>1049753.6733700412</v>
      </c>
      <c r="M726" s="6">
        <f t="shared" si="34"/>
        <v>0</v>
      </c>
      <c r="N726" t="s">
        <v>1552</v>
      </c>
      <c r="O726" s="13">
        <v>70660019</v>
      </c>
    </row>
    <row r="727" spans="1:15" hidden="1" x14ac:dyDescent="0.25">
      <c r="A727" s="24" t="s">
        <v>730</v>
      </c>
      <c r="B727" s="25">
        <v>200000</v>
      </c>
      <c r="C727" s="25">
        <v>200000</v>
      </c>
      <c r="D727" s="25">
        <v>0</v>
      </c>
      <c r="E727" s="25">
        <v>0</v>
      </c>
      <c r="F727" s="25">
        <f t="shared" si="33"/>
        <v>200000</v>
      </c>
      <c r="G727" s="25">
        <v>0</v>
      </c>
      <c r="H727" s="26"/>
      <c r="I727" s="26"/>
      <c r="J727" s="25">
        <f t="shared" si="35"/>
        <v>200000</v>
      </c>
      <c r="K727" s="25">
        <v>200000</v>
      </c>
      <c r="M727" s="6">
        <f t="shared" si="34"/>
        <v>0</v>
      </c>
      <c r="N727" t="s">
        <v>1553</v>
      </c>
      <c r="O727" s="13">
        <v>70660020</v>
      </c>
    </row>
    <row r="728" spans="1:15" hidden="1" x14ac:dyDescent="0.25">
      <c r="A728" s="24" t="s">
        <v>731</v>
      </c>
      <c r="B728" s="25">
        <v>4042764</v>
      </c>
      <c r="C728" s="25">
        <v>4530949</v>
      </c>
      <c r="D728" s="25">
        <v>0</v>
      </c>
      <c r="E728" s="25">
        <v>0</v>
      </c>
      <c r="F728" s="25">
        <f t="shared" si="33"/>
        <v>4530949</v>
      </c>
      <c r="G728" s="25">
        <v>0</v>
      </c>
      <c r="H728" s="26"/>
      <c r="I728" s="26"/>
      <c r="J728" s="25">
        <f t="shared" si="35"/>
        <v>4530949</v>
      </c>
      <c r="K728" s="25">
        <v>4530949</v>
      </c>
      <c r="M728" s="6">
        <f t="shared" si="34"/>
        <v>0</v>
      </c>
      <c r="N728" t="s">
        <v>1554</v>
      </c>
      <c r="O728" s="13">
        <v>70660021</v>
      </c>
    </row>
    <row r="729" spans="1:15" hidden="1" x14ac:dyDescent="0.25">
      <c r="A729" s="24" t="s">
        <v>732</v>
      </c>
      <c r="B729" s="25">
        <v>1400000</v>
      </c>
      <c r="C729" s="25">
        <v>1400000</v>
      </c>
      <c r="D729" s="25">
        <v>0</v>
      </c>
      <c r="E729" s="25">
        <v>0</v>
      </c>
      <c r="F729" s="25">
        <f t="shared" si="33"/>
        <v>1400000</v>
      </c>
      <c r="G729" s="25">
        <v>0</v>
      </c>
      <c r="H729" s="26"/>
      <c r="I729" s="26"/>
      <c r="J729" s="25">
        <f t="shared" si="35"/>
        <v>1400000</v>
      </c>
      <c r="K729" s="25">
        <v>1400000</v>
      </c>
      <c r="M729" s="6">
        <f t="shared" si="34"/>
        <v>0</v>
      </c>
      <c r="N729" t="s">
        <v>1555</v>
      </c>
      <c r="O729" s="13">
        <v>70660024</v>
      </c>
    </row>
    <row r="730" spans="1:15" hidden="1" x14ac:dyDescent="0.25">
      <c r="A730" s="24" t="s">
        <v>733</v>
      </c>
      <c r="B730" s="25">
        <v>2516418.19</v>
      </c>
      <c r="C730" s="25">
        <v>2750000</v>
      </c>
      <c r="D730" s="25">
        <v>1146014.47</v>
      </c>
      <c r="E730" s="25">
        <v>0</v>
      </c>
      <c r="F730" s="25">
        <f t="shared" si="33"/>
        <v>3896014.4699999997</v>
      </c>
      <c r="G730" s="25">
        <v>0</v>
      </c>
      <c r="H730" s="26"/>
      <c r="I730" s="26"/>
      <c r="J730" s="25">
        <f t="shared" si="35"/>
        <v>3896014.4699999997</v>
      </c>
      <c r="K730" s="25">
        <v>3896014.0649717054</v>
      </c>
      <c r="M730" s="6">
        <f t="shared" si="34"/>
        <v>0</v>
      </c>
      <c r="N730" t="s">
        <v>1556</v>
      </c>
      <c r="O730" s="13">
        <v>70660025</v>
      </c>
    </row>
    <row r="731" spans="1:15" hidden="1" x14ac:dyDescent="0.25">
      <c r="A731" s="24" t="s">
        <v>734</v>
      </c>
      <c r="B731" s="25">
        <v>4637367</v>
      </c>
      <c r="C731" s="25">
        <v>4750000</v>
      </c>
      <c r="D731" s="25">
        <v>0</v>
      </c>
      <c r="E731" s="25">
        <v>0</v>
      </c>
      <c r="F731" s="25">
        <f t="shared" si="33"/>
        <v>4750000</v>
      </c>
      <c r="G731" s="25">
        <v>0</v>
      </c>
      <c r="H731" s="26"/>
      <c r="I731" s="26"/>
      <c r="J731" s="25">
        <f t="shared" si="35"/>
        <v>4750000</v>
      </c>
      <c r="K731" s="25">
        <v>4747499.8260000004</v>
      </c>
      <c r="M731" s="6">
        <f t="shared" si="34"/>
        <v>0</v>
      </c>
      <c r="N731" t="s">
        <v>1557</v>
      </c>
      <c r="O731" s="13">
        <v>70660036</v>
      </c>
    </row>
    <row r="732" spans="1:15" hidden="1" x14ac:dyDescent="0.25">
      <c r="A732" s="24" t="s">
        <v>735</v>
      </c>
      <c r="B732" s="25">
        <v>266313.44</v>
      </c>
      <c r="C732" s="25">
        <v>250000</v>
      </c>
      <c r="D732" s="25">
        <v>0</v>
      </c>
      <c r="E732" s="25">
        <v>0</v>
      </c>
      <c r="F732" s="25">
        <f t="shared" si="33"/>
        <v>250000</v>
      </c>
      <c r="G732" s="25">
        <v>0</v>
      </c>
      <c r="H732" s="26"/>
      <c r="I732" s="26"/>
      <c r="J732" s="25">
        <f t="shared" si="35"/>
        <v>250000</v>
      </c>
      <c r="K732" s="25">
        <v>249712.99360000002</v>
      </c>
      <c r="M732" s="6">
        <f t="shared" si="34"/>
        <v>0</v>
      </c>
      <c r="N732" t="s">
        <v>1558</v>
      </c>
      <c r="O732" s="13">
        <v>70660040</v>
      </c>
    </row>
    <row r="733" spans="1:15" hidden="1" x14ac:dyDescent="0.25">
      <c r="A733" s="24" t="s">
        <v>736</v>
      </c>
      <c r="B733" s="25">
        <v>749044.74</v>
      </c>
      <c r="C733" s="25">
        <v>750000</v>
      </c>
      <c r="D733" s="25">
        <v>0</v>
      </c>
      <c r="E733" s="25">
        <v>0</v>
      </c>
      <c r="F733" s="25">
        <f t="shared" si="33"/>
        <v>750000</v>
      </c>
      <c r="G733" s="25">
        <v>0</v>
      </c>
      <c r="H733" s="26"/>
      <c r="I733" s="26"/>
      <c r="J733" s="25">
        <f t="shared" si="35"/>
        <v>750000</v>
      </c>
      <c r="K733" s="25">
        <v>749998.97832884104</v>
      </c>
      <c r="M733" s="6">
        <f t="shared" si="34"/>
        <v>0</v>
      </c>
      <c r="N733" t="s">
        <v>1559</v>
      </c>
      <c r="O733" s="13">
        <v>70661221</v>
      </c>
    </row>
    <row r="734" spans="1:15" hidden="1" x14ac:dyDescent="0.25">
      <c r="A734" s="24" t="s">
        <v>737</v>
      </c>
      <c r="B734" s="25">
        <v>94788639.930000007</v>
      </c>
      <c r="C734" s="25">
        <v>95632559</v>
      </c>
      <c r="D734" s="25">
        <v>0</v>
      </c>
      <c r="E734" s="25">
        <v>0</v>
      </c>
      <c r="F734" s="25">
        <f t="shared" si="33"/>
        <v>95632559</v>
      </c>
      <c r="G734" s="25">
        <v>0</v>
      </c>
      <c r="H734" s="26"/>
      <c r="I734" s="26"/>
      <c r="J734" s="25">
        <f t="shared" si="35"/>
        <v>95632559</v>
      </c>
      <c r="K734" s="25">
        <v>95621815.080127984</v>
      </c>
      <c r="M734" s="6">
        <f t="shared" si="34"/>
        <v>0</v>
      </c>
      <c r="N734" t="s">
        <v>1560</v>
      </c>
      <c r="O734" s="13">
        <v>70700065</v>
      </c>
    </row>
    <row r="735" spans="1:15" hidden="1" x14ac:dyDescent="0.25">
      <c r="A735" s="24" t="s">
        <v>738</v>
      </c>
      <c r="B735" s="25">
        <v>999749</v>
      </c>
      <c r="C735" s="25">
        <v>500000</v>
      </c>
      <c r="D735" s="25">
        <v>0</v>
      </c>
      <c r="E735" s="25">
        <v>0</v>
      </c>
      <c r="F735" s="25">
        <f t="shared" si="33"/>
        <v>500000</v>
      </c>
      <c r="G735" s="25">
        <v>0</v>
      </c>
      <c r="H735" s="26"/>
      <c r="I735" s="26"/>
      <c r="J735" s="25">
        <f t="shared" si="35"/>
        <v>500000</v>
      </c>
      <c r="K735" s="25">
        <v>500000</v>
      </c>
      <c r="M735" s="6">
        <f t="shared" si="34"/>
        <v>0</v>
      </c>
      <c r="N735" t="s">
        <v>1561</v>
      </c>
      <c r="O735" s="13">
        <v>70700066</v>
      </c>
    </row>
    <row r="736" spans="1:15" hidden="1" x14ac:dyDescent="0.25">
      <c r="A736" s="24" t="s">
        <v>739</v>
      </c>
      <c r="B736" s="25">
        <v>5000000</v>
      </c>
      <c r="C736" s="25">
        <v>5000000</v>
      </c>
      <c r="D736" s="25">
        <v>0</v>
      </c>
      <c r="E736" s="25">
        <v>0</v>
      </c>
      <c r="F736" s="25">
        <f t="shared" si="33"/>
        <v>5000000</v>
      </c>
      <c r="G736" s="25">
        <v>0</v>
      </c>
      <c r="H736" s="26"/>
      <c r="I736" s="26"/>
      <c r="J736" s="25">
        <f t="shared" si="35"/>
        <v>5000000</v>
      </c>
      <c r="K736" s="25">
        <v>4970000</v>
      </c>
      <c r="M736" s="6">
        <f t="shared" si="34"/>
        <v>0</v>
      </c>
      <c r="N736" t="s">
        <v>1562</v>
      </c>
      <c r="O736" s="13">
        <v>70770023</v>
      </c>
    </row>
    <row r="737" spans="1:15" hidden="1" x14ac:dyDescent="0.25">
      <c r="A737" s="24" t="s">
        <v>740</v>
      </c>
      <c r="B737" s="25">
        <v>5481664</v>
      </c>
      <c r="C737" s="25">
        <v>5481664</v>
      </c>
      <c r="D737" s="25">
        <v>0</v>
      </c>
      <c r="E737" s="25">
        <v>0</v>
      </c>
      <c r="F737" s="25">
        <f t="shared" si="33"/>
        <v>5481664</v>
      </c>
      <c r="G737" s="25">
        <v>0</v>
      </c>
      <c r="H737" s="26"/>
      <c r="I737" s="26"/>
      <c r="J737" s="25">
        <f t="shared" si="35"/>
        <v>5481664</v>
      </c>
      <c r="K737" s="25">
        <v>5481664</v>
      </c>
      <c r="M737" s="6">
        <f t="shared" si="34"/>
        <v>0</v>
      </c>
      <c r="N737" t="s">
        <v>1563</v>
      </c>
      <c r="O737" s="13">
        <v>75200424</v>
      </c>
    </row>
    <row r="738" spans="1:15" hidden="1" x14ac:dyDescent="0.25">
      <c r="A738" s="24" t="s">
        <v>741</v>
      </c>
      <c r="B738" s="25">
        <v>542809061.75999987</v>
      </c>
      <c r="C738" s="25">
        <v>508292447</v>
      </c>
      <c r="D738" s="25">
        <v>0</v>
      </c>
      <c r="E738" s="25">
        <v>0</v>
      </c>
      <c r="F738" s="25">
        <f t="shared" si="33"/>
        <v>508292447</v>
      </c>
      <c r="G738" s="25">
        <v>0</v>
      </c>
      <c r="H738" s="26"/>
      <c r="I738" s="26"/>
      <c r="J738" s="25">
        <f t="shared" si="35"/>
        <v>508292447</v>
      </c>
      <c r="K738" s="25">
        <v>508292447</v>
      </c>
      <c r="M738" s="6">
        <f t="shared" si="34"/>
        <v>0</v>
      </c>
      <c r="N738" t="s">
        <v>1564</v>
      </c>
      <c r="O738" s="13">
        <v>71000200</v>
      </c>
    </row>
    <row r="739" spans="1:15" hidden="1" x14ac:dyDescent="0.25">
      <c r="A739" s="24" t="s">
        <v>742</v>
      </c>
      <c r="B739" s="25">
        <v>329887.31</v>
      </c>
      <c r="C739" s="25">
        <v>0</v>
      </c>
      <c r="D739" s="25">
        <v>0</v>
      </c>
      <c r="E739" s="25">
        <v>0</v>
      </c>
      <c r="F739" s="25">
        <f t="shared" si="33"/>
        <v>0</v>
      </c>
      <c r="G739" s="25">
        <v>0</v>
      </c>
      <c r="H739" s="26"/>
      <c r="I739" s="26"/>
      <c r="J739" s="25">
        <f t="shared" si="35"/>
        <v>0</v>
      </c>
      <c r="K739" s="25">
        <v>0</v>
      </c>
      <c r="M739" s="6">
        <f t="shared" si="34"/>
        <v>0</v>
      </c>
      <c r="N739" t="s">
        <v>1565</v>
      </c>
      <c r="O739" s="13">
        <v>71000207</v>
      </c>
    </row>
    <row r="740" spans="1:15" hidden="1" x14ac:dyDescent="0.25">
      <c r="A740" s="24" t="s">
        <v>743</v>
      </c>
      <c r="B740" s="25">
        <v>750000</v>
      </c>
      <c r="C740" s="25">
        <v>750000</v>
      </c>
      <c r="D740" s="25">
        <v>0</v>
      </c>
      <c r="E740" s="25">
        <v>0</v>
      </c>
      <c r="F740" s="25">
        <f t="shared" si="33"/>
        <v>750000</v>
      </c>
      <c r="G740" s="25">
        <v>0</v>
      </c>
      <c r="H740" s="26"/>
      <c r="I740" s="26"/>
      <c r="J740" s="25">
        <f t="shared" si="35"/>
        <v>750000</v>
      </c>
      <c r="K740" s="25">
        <v>750000</v>
      </c>
      <c r="M740" s="6">
        <f t="shared" si="34"/>
        <v>0</v>
      </c>
      <c r="N740" t="s">
        <v>1566</v>
      </c>
      <c r="O740" s="13">
        <v>71000700</v>
      </c>
    </row>
    <row r="741" spans="1:15" hidden="1" x14ac:dyDescent="0.25">
      <c r="A741" s="24" t="s">
        <v>744</v>
      </c>
      <c r="B741" s="25">
        <v>860297.58000000007</v>
      </c>
      <c r="C741" s="25">
        <v>200000</v>
      </c>
      <c r="D741" s="25">
        <v>138000</v>
      </c>
      <c r="E741" s="25">
        <v>0</v>
      </c>
      <c r="F741" s="25">
        <f t="shared" si="33"/>
        <v>338000</v>
      </c>
      <c r="G741" s="25">
        <v>0</v>
      </c>
      <c r="H741" s="26"/>
      <c r="I741" s="26"/>
      <c r="J741" s="25">
        <f t="shared" si="35"/>
        <v>338000</v>
      </c>
      <c r="K741" s="25">
        <v>338000</v>
      </c>
      <c r="M741" s="6">
        <f t="shared" si="34"/>
        <v>0</v>
      </c>
      <c r="N741" t="s">
        <v>1567</v>
      </c>
      <c r="O741" s="13">
        <v>71000801</v>
      </c>
    </row>
    <row r="742" spans="1:15" hidden="1" x14ac:dyDescent="0.25">
      <c r="A742" s="24" t="s">
        <v>745</v>
      </c>
      <c r="B742" s="25">
        <v>0</v>
      </c>
      <c r="C742" s="25">
        <v>250000</v>
      </c>
      <c r="D742" s="25">
        <v>0</v>
      </c>
      <c r="E742" s="25">
        <v>0</v>
      </c>
      <c r="F742" s="25">
        <f t="shared" si="33"/>
        <v>250000</v>
      </c>
      <c r="G742" s="25">
        <v>0</v>
      </c>
      <c r="H742" s="26"/>
      <c r="I742" s="26"/>
      <c r="J742" s="25">
        <f t="shared" si="35"/>
        <v>250000</v>
      </c>
      <c r="K742" s="25">
        <v>250000</v>
      </c>
      <c r="M742" s="6">
        <f t="shared" si="34"/>
        <v>0</v>
      </c>
      <c r="N742" t="s">
        <v>1568</v>
      </c>
      <c r="O742" s="13">
        <v>71000900</v>
      </c>
    </row>
    <row r="743" spans="1:15" hidden="1" x14ac:dyDescent="0.25">
      <c r="A743" s="24" t="s">
        <v>746</v>
      </c>
      <c r="B743" s="25">
        <v>5557943.5700000012</v>
      </c>
      <c r="C743" s="25">
        <v>2477908</v>
      </c>
      <c r="D743" s="25">
        <v>0</v>
      </c>
      <c r="E743" s="25">
        <v>0</v>
      </c>
      <c r="F743" s="25">
        <f t="shared" si="33"/>
        <v>2477908</v>
      </c>
      <c r="G743" s="25">
        <v>0</v>
      </c>
      <c r="H743" s="26"/>
      <c r="I743" s="26"/>
      <c r="J743" s="25">
        <f t="shared" si="35"/>
        <v>2477908</v>
      </c>
      <c r="K743" s="25">
        <v>2477907.9228739999</v>
      </c>
      <c r="M743" s="6">
        <f t="shared" si="34"/>
        <v>0</v>
      </c>
      <c r="N743" t="s">
        <v>1569</v>
      </c>
      <c r="O743" s="13">
        <v>70661400</v>
      </c>
    </row>
    <row r="744" spans="1:15" hidden="1" x14ac:dyDescent="0.25">
      <c r="A744" s="24" t="s">
        <v>747</v>
      </c>
      <c r="B744" s="25">
        <v>42830629</v>
      </c>
      <c r="C744" s="25">
        <v>43592400</v>
      </c>
      <c r="D744" s="25">
        <v>0</v>
      </c>
      <c r="E744" s="25">
        <v>0</v>
      </c>
      <c r="F744" s="25">
        <f t="shared" si="33"/>
        <v>43592400</v>
      </c>
      <c r="G744" s="25">
        <v>0</v>
      </c>
      <c r="H744" s="26"/>
      <c r="I744" s="26"/>
      <c r="J744" s="25">
        <f t="shared" si="35"/>
        <v>43592400</v>
      </c>
      <c r="K744" s="25">
        <v>43592400</v>
      </c>
      <c r="M744" s="6">
        <f t="shared" si="34"/>
        <v>0</v>
      </c>
      <c r="N744" t="s">
        <v>1570</v>
      </c>
      <c r="O744" s="13">
        <v>71090100</v>
      </c>
    </row>
    <row r="745" spans="1:15" hidden="1" x14ac:dyDescent="0.25">
      <c r="A745" s="24" t="s">
        <v>748</v>
      </c>
      <c r="B745" s="25">
        <v>28709564</v>
      </c>
      <c r="C745" s="25">
        <v>29109894</v>
      </c>
      <c r="D745" s="25">
        <v>0</v>
      </c>
      <c r="E745" s="25">
        <v>0</v>
      </c>
      <c r="F745" s="25">
        <f t="shared" si="33"/>
        <v>29109894</v>
      </c>
      <c r="G745" s="25">
        <v>0</v>
      </c>
      <c r="H745" s="26"/>
      <c r="I745" s="26"/>
      <c r="J745" s="25">
        <f t="shared" si="35"/>
        <v>29109894</v>
      </c>
      <c r="K745" s="25">
        <v>29109894</v>
      </c>
      <c r="M745" s="6">
        <f t="shared" si="34"/>
        <v>0</v>
      </c>
      <c r="N745" t="s">
        <v>1571</v>
      </c>
      <c r="O745" s="13">
        <v>71100100</v>
      </c>
    </row>
    <row r="746" spans="1:15" hidden="1" x14ac:dyDescent="0.25">
      <c r="A746" s="24" t="s">
        <v>749</v>
      </c>
      <c r="B746" s="25">
        <v>26725293.290000007</v>
      </c>
      <c r="C746" s="25">
        <v>27637347</v>
      </c>
      <c r="D746" s="25">
        <v>0</v>
      </c>
      <c r="E746" s="25">
        <v>0</v>
      </c>
      <c r="F746" s="25">
        <f t="shared" si="33"/>
        <v>27637347</v>
      </c>
      <c r="G746" s="25">
        <v>0</v>
      </c>
      <c r="H746" s="26"/>
      <c r="I746" s="26"/>
      <c r="J746" s="25">
        <f t="shared" si="35"/>
        <v>27637347</v>
      </c>
      <c r="K746" s="25">
        <v>27637347</v>
      </c>
      <c r="M746" s="6">
        <f t="shared" si="34"/>
        <v>0</v>
      </c>
      <c r="N746" t="s">
        <v>1572</v>
      </c>
      <c r="O746" s="13">
        <v>71120100</v>
      </c>
    </row>
    <row r="747" spans="1:15" hidden="1" x14ac:dyDescent="0.25">
      <c r="A747" s="24" t="s">
        <v>750</v>
      </c>
      <c r="B747" s="25">
        <v>15577058.73</v>
      </c>
      <c r="C747" s="25">
        <v>16158085</v>
      </c>
      <c r="D747" s="25">
        <v>0</v>
      </c>
      <c r="E747" s="25">
        <v>0</v>
      </c>
      <c r="F747" s="25">
        <f t="shared" si="33"/>
        <v>16158085</v>
      </c>
      <c r="G747" s="25">
        <v>0</v>
      </c>
      <c r="H747" s="26"/>
      <c r="I747" s="26"/>
      <c r="J747" s="25">
        <f t="shared" si="35"/>
        <v>16158085</v>
      </c>
      <c r="K747" s="25">
        <v>16158085</v>
      </c>
      <c r="M747" s="6">
        <f t="shared" si="34"/>
        <v>0</v>
      </c>
      <c r="N747" t="s">
        <v>1573</v>
      </c>
      <c r="O747" s="13">
        <v>71130100</v>
      </c>
    </row>
    <row r="748" spans="1:15" hidden="1" x14ac:dyDescent="0.25">
      <c r="A748" s="24" t="s">
        <v>751</v>
      </c>
      <c r="B748" s="25">
        <v>75000</v>
      </c>
      <c r="C748" s="25">
        <v>75000</v>
      </c>
      <c r="D748" s="25">
        <v>0</v>
      </c>
      <c r="E748" s="25">
        <v>0</v>
      </c>
      <c r="F748" s="25">
        <f t="shared" si="33"/>
        <v>75000</v>
      </c>
      <c r="G748" s="25">
        <v>0</v>
      </c>
      <c r="H748" s="26"/>
      <c r="I748" s="26"/>
      <c r="J748" s="25">
        <f t="shared" si="35"/>
        <v>75000</v>
      </c>
      <c r="K748" s="25">
        <v>75000</v>
      </c>
      <c r="M748" s="6">
        <f t="shared" si="34"/>
        <v>0</v>
      </c>
      <c r="N748" t="s">
        <v>1574</v>
      </c>
      <c r="O748" s="13">
        <v>71130101</v>
      </c>
    </row>
    <row r="749" spans="1:15" hidden="1" x14ac:dyDescent="0.25">
      <c r="A749" s="24" t="s">
        <v>752</v>
      </c>
      <c r="B749" s="25">
        <v>43542111.009999998</v>
      </c>
      <c r="C749" s="25">
        <v>44004594</v>
      </c>
      <c r="D749" s="25">
        <v>0</v>
      </c>
      <c r="E749" s="25">
        <v>0</v>
      </c>
      <c r="F749" s="25">
        <f t="shared" si="33"/>
        <v>44004594</v>
      </c>
      <c r="G749" s="25">
        <v>0</v>
      </c>
      <c r="H749" s="26"/>
      <c r="I749" s="26"/>
      <c r="J749" s="25">
        <f t="shared" si="35"/>
        <v>44004594</v>
      </c>
      <c r="K749" s="25">
        <v>44004594</v>
      </c>
      <c r="M749" s="6">
        <f t="shared" si="34"/>
        <v>0</v>
      </c>
      <c r="N749" t="s">
        <v>1575</v>
      </c>
      <c r="O749" s="13">
        <v>71140100</v>
      </c>
    </row>
    <row r="750" spans="1:15" hidden="1" x14ac:dyDescent="0.25">
      <c r="A750" s="24" t="s">
        <v>753</v>
      </c>
      <c r="B750" s="25">
        <v>26281146</v>
      </c>
      <c r="C750" s="25">
        <v>26875492</v>
      </c>
      <c r="D750" s="25">
        <v>0</v>
      </c>
      <c r="E750" s="25">
        <v>0</v>
      </c>
      <c r="F750" s="25">
        <f t="shared" si="33"/>
        <v>26875492</v>
      </c>
      <c r="G750" s="25">
        <v>0</v>
      </c>
      <c r="H750" s="26"/>
      <c r="I750" s="26"/>
      <c r="J750" s="25">
        <f t="shared" si="35"/>
        <v>26875492</v>
      </c>
      <c r="K750" s="25">
        <v>26875492</v>
      </c>
      <c r="M750" s="6">
        <f t="shared" si="34"/>
        <v>0</v>
      </c>
      <c r="N750" t="s">
        <v>1576</v>
      </c>
      <c r="O750" s="13">
        <v>71150100</v>
      </c>
    </row>
    <row r="751" spans="1:15" hidden="1" x14ac:dyDescent="0.25">
      <c r="A751" s="24" t="s">
        <v>754</v>
      </c>
      <c r="B751" s="25">
        <v>25494945.280000001</v>
      </c>
      <c r="C751" s="25">
        <v>26368898</v>
      </c>
      <c r="D751" s="25">
        <v>0</v>
      </c>
      <c r="E751" s="25">
        <v>0</v>
      </c>
      <c r="F751" s="25">
        <f t="shared" si="33"/>
        <v>26368898</v>
      </c>
      <c r="G751" s="25">
        <v>0</v>
      </c>
      <c r="H751" s="26"/>
      <c r="I751" s="26"/>
      <c r="J751" s="25">
        <f t="shared" si="35"/>
        <v>26368898</v>
      </c>
      <c r="K751" s="25">
        <v>26368898</v>
      </c>
      <c r="M751" s="6">
        <f t="shared" si="34"/>
        <v>0</v>
      </c>
      <c r="N751" t="s">
        <v>1577</v>
      </c>
      <c r="O751" s="13">
        <v>71160100</v>
      </c>
    </row>
    <row r="752" spans="1:15" hidden="1" x14ac:dyDescent="0.25">
      <c r="A752" s="24" t="s">
        <v>755</v>
      </c>
      <c r="B752" s="25">
        <v>17360692.75</v>
      </c>
      <c r="C752" s="25">
        <v>17899354</v>
      </c>
      <c r="D752" s="25">
        <v>0</v>
      </c>
      <c r="E752" s="25">
        <v>0</v>
      </c>
      <c r="F752" s="25">
        <f t="shared" si="33"/>
        <v>17899354</v>
      </c>
      <c r="G752" s="25">
        <v>0</v>
      </c>
      <c r="H752" s="26"/>
      <c r="I752" s="26"/>
      <c r="J752" s="25">
        <f t="shared" si="35"/>
        <v>17899354</v>
      </c>
      <c r="K752" s="25">
        <v>17899354</v>
      </c>
      <c r="M752" s="6">
        <f t="shared" si="34"/>
        <v>0</v>
      </c>
      <c r="N752" t="s">
        <v>1578</v>
      </c>
      <c r="O752" s="13">
        <v>71170100</v>
      </c>
    </row>
    <row r="753" spans="1:15" hidden="1" x14ac:dyDescent="0.25">
      <c r="A753" s="24" t="s">
        <v>756</v>
      </c>
      <c r="B753" s="25">
        <v>15708094.690000001</v>
      </c>
      <c r="C753" s="25">
        <v>16344745</v>
      </c>
      <c r="D753" s="25">
        <v>0</v>
      </c>
      <c r="E753" s="25">
        <v>0</v>
      </c>
      <c r="F753" s="25">
        <f t="shared" si="33"/>
        <v>16344745</v>
      </c>
      <c r="G753" s="25">
        <v>0</v>
      </c>
      <c r="H753" s="26"/>
      <c r="I753" s="26"/>
      <c r="J753" s="25">
        <f t="shared" si="35"/>
        <v>16344745</v>
      </c>
      <c r="K753" s="25">
        <v>16344745</v>
      </c>
      <c r="M753" s="6">
        <f t="shared" si="34"/>
        <v>0</v>
      </c>
      <c r="N753" t="s">
        <v>1579</v>
      </c>
      <c r="O753" s="13">
        <v>71180100</v>
      </c>
    </row>
    <row r="754" spans="1:15" hidden="1" x14ac:dyDescent="0.25">
      <c r="A754" s="24" t="s">
        <v>757</v>
      </c>
      <c r="B754" s="25">
        <v>9097619.7300000004</v>
      </c>
      <c r="C754" s="25">
        <v>2695864</v>
      </c>
      <c r="D754" s="25">
        <v>0</v>
      </c>
      <c r="E754" s="25">
        <v>0</v>
      </c>
      <c r="F754" s="25">
        <f t="shared" si="33"/>
        <v>2695864</v>
      </c>
      <c r="G754" s="25">
        <v>0</v>
      </c>
      <c r="H754" s="26"/>
      <c r="I754" s="26"/>
      <c r="J754" s="25">
        <f t="shared" si="35"/>
        <v>2695864</v>
      </c>
      <c r="K754" s="25">
        <v>2695864.4040000001</v>
      </c>
      <c r="M754" s="6">
        <f t="shared" si="34"/>
        <v>0</v>
      </c>
      <c r="N754" t="s">
        <v>1580</v>
      </c>
      <c r="O754" s="13">
        <v>71004000</v>
      </c>
    </row>
    <row r="755" spans="1:15" hidden="1" x14ac:dyDescent="0.25">
      <c r="A755" s="24" t="s">
        <v>758</v>
      </c>
      <c r="B755" s="25">
        <v>10376803.99</v>
      </c>
      <c r="C755" s="25">
        <v>10777744</v>
      </c>
      <c r="D755" s="25">
        <v>0</v>
      </c>
      <c r="E755" s="25">
        <v>0</v>
      </c>
      <c r="F755" s="25">
        <f t="shared" si="33"/>
        <v>10777744</v>
      </c>
      <c r="G755" s="25">
        <v>0</v>
      </c>
      <c r="H755" s="26"/>
      <c r="I755" s="26"/>
      <c r="J755" s="25">
        <f t="shared" si="35"/>
        <v>10777744</v>
      </c>
      <c r="K755" s="25">
        <v>10777744</v>
      </c>
      <c r="M755" s="6">
        <f t="shared" si="34"/>
        <v>0</v>
      </c>
      <c r="N755" t="s">
        <v>1581</v>
      </c>
      <c r="O755" s="13">
        <v>75020100</v>
      </c>
    </row>
    <row r="756" spans="1:15" hidden="1" x14ac:dyDescent="0.25">
      <c r="A756" s="24" t="s">
        <v>759</v>
      </c>
      <c r="B756" s="25">
        <v>19535244.940000001</v>
      </c>
      <c r="C756" s="25">
        <v>20578333</v>
      </c>
      <c r="D756" s="25">
        <v>0</v>
      </c>
      <c r="E756" s="25">
        <v>0</v>
      </c>
      <c r="F756" s="25">
        <f t="shared" si="33"/>
        <v>20578333</v>
      </c>
      <c r="G756" s="25">
        <v>0</v>
      </c>
      <c r="H756" s="26"/>
      <c r="I756" s="26"/>
      <c r="J756" s="25">
        <f t="shared" si="35"/>
        <v>20578333</v>
      </c>
      <c r="K756" s="25">
        <v>20578333</v>
      </c>
      <c r="M756" s="6">
        <f t="shared" si="34"/>
        <v>0</v>
      </c>
      <c r="N756" t="s">
        <v>1582</v>
      </c>
      <c r="O756" s="13">
        <v>75030100</v>
      </c>
    </row>
    <row r="757" spans="1:15" hidden="1" x14ac:dyDescent="0.25">
      <c r="A757" s="24" t="s">
        <v>760</v>
      </c>
      <c r="B757" s="25">
        <v>11374129.889999997</v>
      </c>
      <c r="C757" s="25">
        <v>12096928</v>
      </c>
      <c r="D757" s="25">
        <v>0</v>
      </c>
      <c r="E757" s="25">
        <v>0</v>
      </c>
      <c r="F757" s="25">
        <f t="shared" si="33"/>
        <v>12096928</v>
      </c>
      <c r="G757" s="25">
        <v>0</v>
      </c>
      <c r="H757" s="26"/>
      <c r="I757" s="26"/>
      <c r="J757" s="25">
        <f t="shared" si="35"/>
        <v>12096928</v>
      </c>
      <c r="K757" s="25">
        <v>12096928</v>
      </c>
      <c r="M757" s="6">
        <f t="shared" si="34"/>
        <v>0</v>
      </c>
      <c r="N757" t="s">
        <v>1583</v>
      </c>
      <c r="O757" s="13">
        <v>75040100</v>
      </c>
    </row>
    <row r="758" spans="1:15" hidden="1" x14ac:dyDescent="0.25">
      <c r="A758" s="24" t="s">
        <v>761</v>
      </c>
      <c r="B758" s="25">
        <v>1428771.86</v>
      </c>
      <c r="C758" s="25">
        <v>0</v>
      </c>
      <c r="D758" s="25">
        <v>0</v>
      </c>
      <c r="E758" s="25">
        <v>0</v>
      </c>
      <c r="F758" s="25">
        <f t="shared" si="33"/>
        <v>0</v>
      </c>
      <c r="G758" s="25">
        <v>0</v>
      </c>
      <c r="H758" s="26"/>
      <c r="I758" s="26"/>
      <c r="J758" s="25">
        <f t="shared" si="35"/>
        <v>0</v>
      </c>
      <c r="K758" s="25">
        <v>0</v>
      </c>
      <c r="M758" s="6">
        <f t="shared" si="34"/>
        <v>0</v>
      </c>
      <c r="N758" t="s">
        <v>1584</v>
      </c>
      <c r="O758" s="13">
        <v>75040102</v>
      </c>
    </row>
    <row r="759" spans="1:15" hidden="1" x14ac:dyDescent="0.25">
      <c r="A759" s="24" t="s">
        <v>762</v>
      </c>
      <c r="B759" s="25">
        <v>9954771.9999999981</v>
      </c>
      <c r="C759" s="25">
        <v>10253490</v>
      </c>
      <c r="D759" s="25">
        <v>0</v>
      </c>
      <c r="E759" s="25">
        <v>0</v>
      </c>
      <c r="F759" s="25">
        <f t="shared" si="33"/>
        <v>10253490</v>
      </c>
      <c r="G759" s="25">
        <v>0</v>
      </c>
      <c r="H759" s="26"/>
      <c r="I759" s="26"/>
      <c r="J759" s="25">
        <f t="shared" si="35"/>
        <v>10253490</v>
      </c>
      <c r="K759" s="25">
        <v>10253490</v>
      </c>
      <c r="M759" s="6">
        <f t="shared" si="34"/>
        <v>0</v>
      </c>
      <c r="N759" t="s">
        <v>1585</v>
      </c>
      <c r="O759" s="13">
        <v>75050100</v>
      </c>
    </row>
    <row r="760" spans="1:15" hidden="1" x14ac:dyDescent="0.25">
      <c r="A760" s="24" t="s">
        <v>763</v>
      </c>
      <c r="B760" s="25">
        <v>19324337.77</v>
      </c>
      <c r="C760" s="25">
        <v>19807113</v>
      </c>
      <c r="D760" s="25">
        <v>0</v>
      </c>
      <c r="E760" s="25">
        <v>0</v>
      </c>
      <c r="F760" s="25">
        <f t="shared" si="33"/>
        <v>19807113</v>
      </c>
      <c r="G760" s="25">
        <v>0</v>
      </c>
      <c r="H760" s="26"/>
      <c r="I760" s="26"/>
      <c r="J760" s="25">
        <f t="shared" si="35"/>
        <v>19807113</v>
      </c>
      <c r="K760" s="25">
        <v>19807113</v>
      </c>
      <c r="M760" s="6">
        <f t="shared" si="34"/>
        <v>0</v>
      </c>
      <c r="N760" t="s">
        <v>1586</v>
      </c>
      <c r="O760" s="13">
        <v>75060100</v>
      </c>
    </row>
    <row r="761" spans="1:15" hidden="1" x14ac:dyDescent="0.25">
      <c r="A761" s="24" t="s">
        <v>764</v>
      </c>
      <c r="B761" s="25">
        <v>15368748.1</v>
      </c>
      <c r="C761" s="25">
        <v>15823504</v>
      </c>
      <c r="D761" s="25">
        <v>0</v>
      </c>
      <c r="E761" s="25">
        <v>0</v>
      </c>
      <c r="F761" s="25">
        <f t="shared" si="33"/>
        <v>15823504</v>
      </c>
      <c r="G761" s="25">
        <v>0</v>
      </c>
      <c r="H761" s="26"/>
      <c r="I761" s="26"/>
      <c r="J761" s="25">
        <f t="shared" si="35"/>
        <v>15823504</v>
      </c>
      <c r="K761" s="25">
        <v>15823504</v>
      </c>
      <c r="M761" s="6">
        <f t="shared" si="34"/>
        <v>0</v>
      </c>
      <c r="N761" t="s">
        <v>1587</v>
      </c>
      <c r="O761" s="13">
        <v>75070100</v>
      </c>
    </row>
    <row r="762" spans="1:15" hidden="1" x14ac:dyDescent="0.25">
      <c r="A762" s="24" t="s">
        <v>765</v>
      </c>
      <c r="B762" s="25">
        <v>20236393</v>
      </c>
      <c r="C762" s="25">
        <v>20742077</v>
      </c>
      <c r="D762" s="25">
        <v>0</v>
      </c>
      <c r="E762" s="25">
        <v>0</v>
      </c>
      <c r="F762" s="25">
        <f t="shared" si="33"/>
        <v>20742077</v>
      </c>
      <c r="G762" s="25">
        <v>0</v>
      </c>
      <c r="H762" s="26"/>
      <c r="I762" s="26"/>
      <c r="J762" s="25">
        <f t="shared" si="35"/>
        <v>20742077</v>
      </c>
      <c r="K762" s="25">
        <v>20742077</v>
      </c>
      <c r="M762" s="6">
        <f t="shared" si="34"/>
        <v>0</v>
      </c>
      <c r="N762" t="s">
        <v>1588</v>
      </c>
      <c r="O762" s="13">
        <v>75080100</v>
      </c>
    </row>
    <row r="763" spans="1:15" hidden="1" x14ac:dyDescent="0.25">
      <c r="A763" s="24" t="s">
        <v>766</v>
      </c>
      <c r="B763" s="25">
        <v>13853147.870000001</v>
      </c>
      <c r="C763" s="25">
        <v>14294497</v>
      </c>
      <c r="D763" s="25">
        <v>0</v>
      </c>
      <c r="E763" s="25">
        <v>0</v>
      </c>
      <c r="F763" s="25">
        <f t="shared" si="33"/>
        <v>14294497</v>
      </c>
      <c r="G763" s="25">
        <v>0</v>
      </c>
      <c r="H763" s="26"/>
      <c r="I763" s="26"/>
      <c r="J763" s="25">
        <f t="shared" si="35"/>
        <v>14294497</v>
      </c>
      <c r="K763" s="25">
        <v>14294497</v>
      </c>
      <c r="M763" s="6">
        <f t="shared" si="34"/>
        <v>0</v>
      </c>
      <c r="N763" t="s">
        <v>1589</v>
      </c>
      <c r="O763" s="13">
        <v>75090100</v>
      </c>
    </row>
    <row r="764" spans="1:15" hidden="1" x14ac:dyDescent="0.25">
      <c r="A764" s="24" t="s">
        <v>767</v>
      </c>
      <c r="B764" s="25">
        <v>18813418.400000002</v>
      </c>
      <c r="C764" s="25">
        <v>19371874</v>
      </c>
      <c r="D764" s="25">
        <v>0</v>
      </c>
      <c r="E764" s="25">
        <v>0</v>
      </c>
      <c r="F764" s="25">
        <f t="shared" si="33"/>
        <v>19371874</v>
      </c>
      <c r="G764" s="25">
        <v>0</v>
      </c>
      <c r="H764" s="26"/>
      <c r="I764" s="26"/>
      <c r="J764" s="25">
        <f t="shared" si="35"/>
        <v>19371874</v>
      </c>
      <c r="K764" s="25">
        <v>19371874</v>
      </c>
      <c r="M764" s="6">
        <f t="shared" si="34"/>
        <v>0</v>
      </c>
      <c r="N764" t="s">
        <v>1590</v>
      </c>
      <c r="O764" s="13">
        <v>75100100</v>
      </c>
    </row>
    <row r="765" spans="1:15" hidden="1" x14ac:dyDescent="0.25">
      <c r="A765" s="24" t="s">
        <v>768</v>
      </c>
      <c r="B765" s="25">
        <v>20621719.919999998</v>
      </c>
      <c r="C765" s="25">
        <v>21136928</v>
      </c>
      <c r="D765" s="25">
        <v>0</v>
      </c>
      <c r="E765" s="25">
        <v>0</v>
      </c>
      <c r="F765" s="25">
        <f t="shared" si="33"/>
        <v>21136928</v>
      </c>
      <c r="G765" s="25">
        <v>0</v>
      </c>
      <c r="H765" s="26"/>
      <c r="I765" s="26"/>
      <c r="J765" s="25">
        <f t="shared" si="35"/>
        <v>21136928</v>
      </c>
      <c r="K765" s="25">
        <v>21136928</v>
      </c>
      <c r="M765" s="6">
        <f t="shared" si="34"/>
        <v>0</v>
      </c>
      <c r="N765" t="s">
        <v>1591</v>
      </c>
      <c r="O765" s="13">
        <v>75110100</v>
      </c>
    </row>
    <row r="766" spans="1:15" hidden="1" x14ac:dyDescent="0.25">
      <c r="A766" s="24" t="s">
        <v>769</v>
      </c>
      <c r="B766" s="25">
        <v>19781204.390000001</v>
      </c>
      <c r="C766" s="25">
        <v>20318287</v>
      </c>
      <c r="D766" s="25">
        <v>0</v>
      </c>
      <c r="E766" s="25">
        <v>0</v>
      </c>
      <c r="F766" s="25">
        <f t="shared" si="33"/>
        <v>20318287</v>
      </c>
      <c r="G766" s="25">
        <v>0</v>
      </c>
      <c r="H766" s="26"/>
      <c r="I766" s="26"/>
      <c r="J766" s="25">
        <f t="shared" si="35"/>
        <v>20318287</v>
      </c>
      <c r="K766" s="25">
        <v>20318287</v>
      </c>
      <c r="M766" s="6">
        <f t="shared" si="34"/>
        <v>0</v>
      </c>
      <c r="N766" t="s">
        <v>1592</v>
      </c>
      <c r="O766" s="13">
        <v>75120100</v>
      </c>
    </row>
    <row r="767" spans="1:15" hidden="1" x14ac:dyDescent="0.25">
      <c r="A767" s="24" t="s">
        <v>770</v>
      </c>
      <c r="B767" s="25">
        <v>24180822</v>
      </c>
      <c r="C767" s="25">
        <v>24785093</v>
      </c>
      <c r="D767" s="25">
        <v>0</v>
      </c>
      <c r="E767" s="25">
        <v>0</v>
      </c>
      <c r="F767" s="25">
        <f t="shared" si="33"/>
        <v>24785093</v>
      </c>
      <c r="G767" s="25">
        <v>0</v>
      </c>
      <c r="H767" s="26"/>
      <c r="I767" s="26"/>
      <c r="J767" s="25">
        <f t="shared" si="35"/>
        <v>24785093</v>
      </c>
      <c r="K767" s="25">
        <v>24785093</v>
      </c>
      <c r="M767" s="6">
        <f t="shared" si="34"/>
        <v>0</v>
      </c>
      <c r="N767" t="s">
        <v>1593</v>
      </c>
      <c r="O767" s="13">
        <v>75140100</v>
      </c>
    </row>
    <row r="768" spans="1:15" hidden="1" x14ac:dyDescent="0.25">
      <c r="A768" s="24" t="s">
        <v>771</v>
      </c>
      <c r="B768" s="25">
        <v>11061760.190000003</v>
      </c>
      <c r="C768" s="25">
        <v>10438392</v>
      </c>
      <c r="D768" s="25">
        <v>0</v>
      </c>
      <c r="E768" s="25">
        <v>0</v>
      </c>
      <c r="F768" s="25">
        <f t="shared" si="33"/>
        <v>10438392</v>
      </c>
      <c r="G768" s="25">
        <v>0</v>
      </c>
      <c r="H768" s="26"/>
      <c r="I768" s="26"/>
      <c r="J768" s="25">
        <f t="shared" si="35"/>
        <v>10438392</v>
      </c>
      <c r="K768" s="25">
        <v>10438392</v>
      </c>
      <c r="M768" s="6">
        <f t="shared" si="34"/>
        <v>0</v>
      </c>
      <c r="N768" t="s">
        <v>1594</v>
      </c>
      <c r="O768" s="13">
        <v>75150100</v>
      </c>
    </row>
    <row r="769" spans="1:15" hidden="1" x14ac:dyDescent="0.25">
      <c r="A769" s="24" t="s">
        <v>772</v>
      </c>
      <c r="B769" s="25">
        <v>513999.99999999994</v>
      </c>
      <c r="C769" s="25">
        <v>529843</v>
      </c>
      <c r="D769" s="25">
        <v>0</v>
      </c>
      <c r="E769" s="25">
        <v>0</v>
      </c>
      <c r="F769" s="25">
        <f t="shared" si="33"/>
        <v>529843</v>
      </c>
      <c r="G769" s="25">
        <v>0</v>
      </c>
      <c r="H769" s="26"/>
      <c r="I769" s="26"/>
      <c r="J769" s="25">
        <f t="shared" si="35"/>
        <v>529843</v>
      </c>
      <c r="K769" s="25">
        <v>529843</v>
      </c>
      <c r="M769" s="6">
        <f t="shared" si="34"/>
        <v>0</v>
      </c>
      <c r="N769" t="s">
        <v>1595</v>
      </c>
      <c r="O769" s="13">
        <v>75150121</v>
      </c>
    </row>
    <row r="770" spans="1:15" hidden="1" x14ac:dyDescent="0.25">
      <c r="A770" s="24" t="s">
        <v>773</v>
      </c>
      <c r="B770" s="25">
        <v>21935439.629999999</v>
      </c>
      <c r="C770" s="25">
        <v>23015565</v>
      </c>
      <c r="D770" s="25">
        <v>0</v>
      </c>
      <c r="E770" s="25">
        <v>0</v>
      </c>
      <c r="F770" s="25">
        <f t="shared" si="33"/>
        <v>23015565</v>
      </c>
      <c r="G770" s="25">
        <v>0</v>
      </c>
      <c r="H770" s="26"/>
      <c r="I770" s="26"/>
      <c r="J770" s="25">
        <f t="shared" si="35"/>
        <v>23015565</v>
      </c>
      <c r="K770" s="25">
        <v>23015565</v>
      </c>
      <c r="M770" s="6">
        <f t="shared" si="34"/>
        <v>0</v>
      </c>
      <c r="N770" t="s">
        <v>1596</v>
      </c>
      <c r="O770" s="13">
        <v>75160100</v>
      </c>
    </row>
    <row r="771" spans="1:15" hidden="1" x14ac:dyDescent="0.25">
      <c r="A771" s="24" t="s">
        <v>774</v>
      </c>
      <c r="B771" s="25">
        <v>24060201.969999995</v>
      </c>
      <c r="C771" s="25">
        <v>25396615</v>
      </c>
      <c r="D771" s="25">
        <v>0</v>
      </c>
      <c r="E771" s="25">
        <v>0</v>
      </c>
      <c r="F771" s="25">
        <f t="shared" si="33"/>
        <v>25396615</v>
      </c>
      <c r="G771" s="25">
        <v>0</v>
      </c>
      <c r="H771" s="26"/>
      <c r="I771" s="26"/>
      <c r="J771" s="25">
        <f t="shared" si="35"/>
        <v>25396615</v>
      </c>
      <c r="K771" s="25">
        <v>25396615</v>
      </c>
      <c r="M771" s="6">
        <f t="shared" si="34"/>
        <v>0</v>
      </c>
      <c r="N771" t="s">
        <v>1597</v>
      </c>
      <c r="O771" s="13">
        <v>75180100</v>
      </c>
    </row>
    <row r="772" spans="1:15" hidden="1" x14ac:dyDescent="0.25">
      <c r="A772" s="24" t="s">
        <v>775</v>
      </c>
      <c r="B772" s="25">
        <v>0</v>
      </c>
      <c r="C772" s="25">
        <v>1000000</v>
      </c>
      <c r="D772" s="25">
        <v>0</v>
      </c>
      <c r="E772" s="25">
        <v>0</v>
      </c>
      <c r="F772" s="25">
        <f t="shared" si="33"/>
        <v>1000000</v>
      </c>
      <c r="G772" s="25">
        <v>0</v>
      </c>
      <c r="H772" s="26"/>
      <c r="I772" s="26"/>
      <c r="J772" s="25">
        <f t="shared" si="35"/>
        <v>1000000</v>
      </c>
      <c r="K772" s="25">
        <v>1000000</v>
      </c>
      <c r="M772" s="6">
        <f t="shared" si="34"/>
        <v>0</v>
      </c>
      <c r="N772" t="s">
        <v>1598</v>
      </c>
      <c r="O772" s="13">
        <v>75100200</v>
      </c>
    </row>
    <row r="773" spans="1:15" hidden="1" x14ac:dyDescent="0.25">
      <c r="A773" s="24" t="s">
        <v>776</v>
      </c>
      <c r="B773" s="25">
        <v>0</v>
      </c>
      <c r="C773" s="25">
        <v>900000</v>
      </c>
      <c r="D773" s="25">
        <v>0</v>
      </c>
      <c r="E773" s="25">
        <v>0</v>
      </c>
      <c r="F773" s="25">
        <f t="shared" si="33"/>
        <v>900000</v>
      </c>
      <c r="G773" s="25">
        <v>0</v>
      </c>
      <c r="H773" s="26"/>
      <c r="I773" s="26"/>
      <c r="J773" s="25">
        <f t="shared" si="35"/>
        <v>900000</v>
      </c>
      <c r="K773" s="25">
        <v>900000</v>
      </c>
      <c r="M773" s="6">
        <f t="shared" si="34"/>
        <v>0</v>
      </c>
      <c r="N773" t="s">
        <v>1599</v>
      </c>
      <c r="O773" s="13">
        <v>75150120</v>
      </c>
    </row>
    <row r="774" spans="1:15" hidden="1" x14ac:dyDescent="0.25">
      <c r="A774" s="24" t="s">
        <v>777</v>
      </c>
      <c r="B774" s="25">
        <v>128929.88</v>
      </c>
      <c r="C774" s="25">
        <v>250000</v>
      </c>
      <c r="D774" s="25">
        <v>0</v>
      </c>
      <c r="E774" s="25">
        <v>0</v>
      </c>
      <c r="F774" s="25">
        <f t="shared" si="33"/>
        <v>250000</v>
      </c>
      <c r="G774" s="25">
        <v>0</v>
      </c>
      <c r="H774" s="26"/>
      <c r="I774" s="26"/>
      <c r="J774" s="25">
        <f t="shared" si="35"/>
        <v>250000</v>
      </c>
      <c r="K774" s="25">
        <v>200000</v>
      </c>
      <c r="M774" s="6">
        <f t="shared" si="34"/>
        <v>0</v>
      </c>
      <c r="N774" t="s">
        <v>1600</v>
      </c>
      <c r="O774" s="13">
        <v>80000038</v>
      </c>
    </row>
    <row r="775" spans="1:15" hidden="1" x14ac:dyDescent="0.25">
      <c r="A775" s="24" t="s">
        <v>778</v>
      </c>
      <c r="B775" s="25">
        <v>117584.20999999999</v>
      </c>
      <c r="C775" s="25">
        <v>129300</v>
      </c>
      <c r="D775" s="25">
        <v>0</v>
      </c>
      <c r="E775" s="25">
        <v>0</v>
      </c>
      <c r="F775" s="25">
        <f t="shared" si="33"/>
        <v>129300</v>
      </c>
      <c r="G775" s="25">
        <v>0</v>
      </c>
      <c r="H775" s="26"/>
      <c r="I775" s="26"/>
      <c r="J775" s="25">
        <f t="shared" si="35"/>
        <v>129300</v>
      </c>
      <c r="K775" s="25">
        <v>128007.2162</v>
      </c>
      <c r="M775" s="6">
        <f t="shared" si="34"/>
        <v>0</v>
      </c>
      <c r="N775" t="s">
        <v>1601</v>
      </c>
      <c r="O775" s="13">
        <v>80000070</v>
      </c>
    </row>
    <row r="776" spans="1:15" hidden="1" x14ac:dyDescent="0.25">
      <c r="A776" s="24" t="s">
        <v>779</v>
      </c>
      <c r="B776" s="25">
        <v>86577.44</v>
      </c>
      <c r="C776" s="25">
        <v>86882</v>
      </c>
      <c r="D776" s="25">
        <v>0</v>
      </c>
      <c r="E776" s="25">
        <v>0</v>
      </c>
      <c r="F776" s="25">
        <f t="shared" ref="F776:F830" si="36">SUM(C776:E776)</f>
        <v>86882</v>
      </c>
      <c r="G776" s="25">
        <v>0</v>
      </c>
      <c r="H776" s="26"/>
      <c r="I776" s="26"/>
      <c r="J776" s="25">
        <f t="shared" si="35"/>
        <v>86882</v>
      </c>
      <c r="K776" s="25">
        <v>86011.8</v>
      </c>
      <c r="M776" s="6">
        <f t="shared" ref="M776:M831" si="37">H776-G776</f>
        <v>0</v>
      </c>
      <c r="N776" t="s">
        <v>1602</v>
      </c>
      <c r="O776" s="13">
        <v>80000202</v>
      </c>
    </row>
    <row r="777" spans="1:15" x14ac:dyDescent="0.25">
      <c r="A777" s="24" t="s">
        <v>780</v>
      </c>
      <c r="B777" s="25">
        <v>3349178.21</v>
      </c>
      <c r="C777" s="25">
        <v>4650207</v>
      </c>
      <c r="D777" s="25">
        <v>0</v>
      </c>
      <c r="E777" s="25">
        <v>0</v>
      </c>
      <c r="F777" s="25">
        <f t="shared" si="36"/>
        <v>4650207</v>
      </c>
      <c r="G777" s="25">
        <v>-1690900</v>
      </c>
      <c r="H777" s="26">
        <f>VLOOKUP(O777,[1]Sheet1!$E$1:$G$65536,2,FALSE)</f>
        <v>-1690900</v>
      </c>
      <c r="I777" s="26">
        <f>VLOOKUP(O777,[1]Sheet1!$E$1:$G$65536,3,FALSE)</f>
        <v>0</v>
      </c>
      <c r="J777" s="25">
        <f t="shared" ref="J777:J832" si="38">F777+H777</f>
        <v>2959307</v>
      </c>
      <c r="K777" s="25">
        <v>2931313.2914000005</v>
      </c>
      <c r="M777" s="6">
        <f t="shared" si="37"/>
        <v>0</v>
      </c>
      <c r="N777" t="s">
        <v>1603</v>
      </c>
      <c r="O777" s="13">
        <v>80000600</v>
      </c>
    </row>
    <row r="778" spans="1:15" hidden="1" x14ac:dyDescent="0.25">
      <c r="A778" s="24" t="s">
        <v>781</v>
      </c>
      <c r="B778" s="25">
        <v>93220.25</v>
      </c>
      <c r="C778" s="25">
        <v>600000</v>
      </c>
      <c r="D778" s="25">
        <v>0</v>
      </c>
      <c r="E778" s="25">
        <v>0</v>
      </c>
      <c r="F778" s="25">
        <f t="shared" si="36"/>
        <v>600000</v>
      </c>
      <c r="G778" s="25">
        <v>0</v>
      </c>
      <c r="H778" s="26"/>
      <c r="I778" s="26"/>
      <c r="J778" s="25">
        <f t="shared" si="38"/>
        <v>600000</v>
      </c>
      <c r="K778" s="25">
        <v>594999.23640000005</v>
      </c>
      <c r="M778" s="6">
        <f t="shared" si="37"/>
        <v>0</v>
      </c>
      <c r="N778" t="s">
        <v>1604</v>
      </c>
      <c r="O778" s="13">
        <v>80000650</v>
      </c>
    </row>
    <row r="779" spans="1:15" x14ac:dyDescent="0.25">
      <c r="A779" s="24" t="s">
        <v>782</v>
      </c>
      <c r="B779" s="25">
        <v>792669</v>
      </c>
      <c r="C779" s="25">
        <v>1000000</v>
      </c>
      <c r="D779" s="25">
        <v>0</v>
      </c>
      <c r="E779" s="25">
        <v>0</v>
      </c>
      <c r="F779" s="25">
        <f t="shared" si="36"/>
        <v>1000000</v>
      </c>
      <c r="G779" s="25">
        <v>-750000</v>
      </c>
      <c r="H779" s="26">
        <f>VLOOKUP(O779,[1]Sheet1!$E$1:$G$65536,2,FALSE)</f>
        <v>-750000</v>
      </c>
      <c r="I779" s="26">
        <f>VLOOKUP(O779,[1]Sheet1!$E$1:$G$65536,3,FALSE)</f>
        <v>0</v>
      </c>
      <c r="J779" s="25">
        <f t="shared" si="38"/>
        <v>250000</v>
      </c>
      <c r="K779" s="25">
        <v>250000</v>
      </c>
      <c r="M779" s="6">
        <f t="shared" si="37"/>
        <v>0</v>
      </c>
      <c r="N779" t="s">
        <v>1605</v>
      </c>
      <c r="O779" s="13">
        <v>80001001</v>
      </c>
    </row>
    <row r="780" spans="1:15" hidden="1" x14ac:dyDescent="0.25">
      <c r="A780" s="24" t="s">
        <v>783</v>
      </c>
      <c r="B780" s="25">
        <v>148401</v>
      </c>
      <c r="C780" s="25">
        <v>0</v>
      </c>
      <c r="D780" s="25">
        <v>0</v>
      </c>
      <c r="E780" s="25">
        <v>0</v>
      </c>
      <c r="F780" s="25">
        <f t="shared" si="36"/>
        <v>0</v>
      </c>
      <c r="G780" s="25">
        <v>0</v>
      </c>
      <c r="H780" s="26"/>
      <c r="I780" s="26"/>
      <c r="J780" s="25">
        <f t="shared" si="38"/>
        <v>0</v>
      </c>
      <c r="K780" s="25">
        <v>0</v>
      </c>
      <c r="M780" s="6">
        <f t="shared" si="37"/>
        <v>0</v>
      </c>
      <c r="N780" t="s">
        <v>1606</v>
      </c>
      <c r="O780" s="13">
        <v>80001002</v>
      </c>
    </row>
    <row r="781" spans="1:15" hidden="1" x14ac:dyDescent="0.25">
      <c r="A781" s="24" t="s">
        <v>784</v>
      </c>
      <c r="B781" s="25">
        <v>235997.01</v>
      </c>
      <c r="C781" s="25">
        <v>0</v>
      </c>
      <c r="D781" s="25">
        <v>0</v>
      </c>
      <c r="E781" s="25">
        <v>0</v>
      </c>
      <c r="F781" s="25">
        <f t="shared" si="36"/>
        <v>0</v>
      </c>
      <c r="G781" s="25">
        <v>0</v>
      </c>
      <c r="H781" s="26"/>
      <c r="I781" s="26"/>
      <c r="J781" s="25">
        <f t="shared" si="38"/>
        <v>0</v>
      </c>
      <c r="K781" s="25">
        <v>0</v>
      </c>
      <c r="M781" s="6">
        <f t="shared" si="37"/>
        <v>0</v>
      </c>
      <c r="N781" t="s">
        <v>1607</v>
      </c>
      <c r="O781" s="13">
        <v>80001020</v>
      </c>
    </row>
    <row r="782" spans="1:15" x14ac:dyDescent="0.25">
      <c r="A782" s="24" t="s">
        <v>785</v>
      </c>
      <c r="B782" s="25">
        <v>21306700.289999999</v>
      </c>
      <c r="C782" s="25">
        <v>20581825</v>
      </c>
      <c r="D782" s="25">
        <v>0</v>
      </c>
      <c r="E782" s="25">
        <v>0</v>
      </c>
      <c r="F782" s="25">
        <f t="shared" si="36"/>
        <v>20581825</v>
      </c>
      <c r="G782" s="25">
        <v>-150000</v>
      </c>
      <c r="H782" s="26">
        <f>VLOOKUP(O782,[1]Sheet1!$E$1:$G$65536,2,FALSE)</f>
        <v>-150000</v>
      </c>
      <c r="I782" s="26">
        <f>VLOOKUP(O782,[1]Sheet1!$E$1:$G$65536,3,FALSE)</f>
        <v>0</v>
      </c>
      <c r="J782" s="25">
        <f t="shared" si="38"/>
        <v>20431825</v>
      </c>
      <c r="K782" s="25">
        <v>20226007.924199998</v>
      </c>
      <c r="M782" s="6">
        <f t="shared" si="37"/>
        <v>0</v>
      </c>
      <c r="N782" t="s">
        <v>1608</v>
      </c>
      <c r="O782" s="13">
        <v>80001700</v>
      </c>
    </row>
    <row r="783" spans="1:15" hidden="1" x14ac:dyDescent="0.25">
      <c r="A783" s="24" t="s">
        <v>786</v>
      </c>
      <c r="B783" s="25">
        <v>6250312.7599999998</v>
      </c>
      <c r="C783" s="25">
        <v>11462348</v>
      </c>
      <c r="D783" s="25">
        <v>0</v>
      </c>
      <c r="E783" s="25">
        <v>0</v>
      </c>
      <c r="F783" s="25">
        <f t="shared" si="36"/>
        <v>11462348</v>
      </c>
      <c r="G783" s="25">
        <v>0</v>
      </c>
      <c r="H783" s="26"/>
      <c r="I783" s="26"/>
      <c r="J783" s="25">
        <f t="shared" si="38"/>
        <v>11462348</v>
      </c>
      <c r="K783" s="25">
        <v>11462348</v>
      </c>
      <c r="M783" s="6">
        <f t="shared" si="37"/>
        <v>0</v>
      </c>
      <c r="N783" t="s">
        <v>1609</v>
      </c>
      <c r="O783" s="13">
        <v>80001701</v>
      </c>
    </row>
    <row r="784" spans="1:15" hidden="1" x14ac:dyDescent="0.25">
      <c r="A784" s="24" t="s">
        <v>787</v>
      </c>
      <c r="B784" s="25">
        <v>6983335.9299999997</v>
      </c>
      <c r="C784" s="25">
        <v>6000000</v>
      </c>
      <c r="D784" s="25">
        <v>0</v>
      </c>
      <c r="E784" s="25">
        <v>0</v>
      </c>
      <c r="F784" s="25">
        <f t="shared" si="36"/>
        <v>6000000</v>
      </c>
      <c r="G784" s="25">
        <v>0</v>
      </c>
      <c r="H784" s="26"/>
      <c r="I784" s="26"/>
      <c r="J784" s="25">
        <f t="shared" si="38"/>
        <v>6000000</v>
      </c>
      <c r="K784" s="25">
        <v>5998677</v>
      </c>
      <c r="M784" s="6">
        <f t="shared" si="37"/>
        <v>0</v>
      </c>
      <c r="N784" t="s">
        <v>1610</v>
      </c>
      <c r="O784" s="13">
        <v>81000111</v>
      </c>
    </row>
    <row r="785" spans="1:15" x14ac:dyDescent="0.25">
      <c r="A785" s="24" t="s">
        <v>788</v>
      </c>
      <c r="B785" s="25">
        <v>9161493.3699999992</v>
      </c>
      <c r="C785" s="25">
        <v>9673380</v>
      </c>
      <c r="D785" s="25">
        <v>0</v>
      </c>
      <c r="E785" s="25">
        <v>0</v>
      </c>
      <c r="F785" s="25">
        <f t="shared" si="36"/>
        <v>9673380</v>
      </c>
      <c r="G785" s="25">
        <v>-30000</v>
      </c>
      <c r="H785" s="26">
        <f>VLOOKUP(O785,[1]Sheet1!$E$1:$G$65536,2,FALSE)</f>
        <v>-30000</v>
      </c>
      <c r="I785" s="26">
        <f>VLOOKUP(O785,[1]Sheet1!$E$1:$G$65536,3,FALSE)</f>
        <v>0</v>
      </c>
      <c r="J785" s="25">
        <f t="shared" si="38"/>
        <v>9643380</v>
      </c>
      <c r="K785" s="25">
        <v>9550009.0183650032</v>
      </c>
      <c r="M785" s="6">
        <f t="shared" si="37"/>
        <v>0</v>
      </c>
      <c r="N785" t="s">
        <v>1611</v>
      </c>
      <c r="O785" s="13">
        <v>80000105</v>
      </c>
    </row>
    <row r="786" spans="1:15" hidden="1" x14ac:dyDescent="0.25">
      <c r="A786" s="24" t="s">
        <v>789</v>
      </c>
      <c r="B786" s="25">
        <v>2205295.9899999998</v>
      </c>
      <c r="C786" s="25">
        <v>3068761</v>
      </c>
      <c r="D786" s="25">
        <v>0</v>
      </c>
      <c r="E786" s="25">
        <v>0</v>
      </c>
      <c r="F786" s="25">
        <f t="shared" si="36"/>
        <v>3068761</v>
      </c>
      <c r="G786" s="25">
        <v>0</v>
      </c>
      <c r="H786" s="26"/>
      <c r="I786" s="26"/>
      <c r="J786" s="25">
        <f t="shared" si="38"/>
        <v>3068761</v>
      </c>
      <c r="K786" s="25">
        <v>3068760.3878586106</v>
      </c>
      <c r="M786" s="6">
        <f t="shared" si="37"/>
        <v>0</v>
      </c>
      <c r="N786" t="s">
        <v>1612</v>
      </c>
      <c r="O786" s="13">
        <v>80000122</v>
      </c>
    </row>
    <row r="787" spans="1:15" x14ac:dyDescent="0.25">
      <c r="A787" s="24" t="s">
        <v>790</v>
      </c>
      <c r="B787" s="25">
        <v>1599989.91</v>
      </c>
      <c r="C787" s="25">
        <v>1600261</v>
      </c>
      <c r="D787" s="25">
        <v>0</v>
      </c>
      <c r="E787" s="25">
        <v>0</v>
      </c>
      <c r="F787" s="25">
        <f t="shared" si="36"/>
        <v>1600261</v>
      </c>
      <c r="G787" s="25">
        <v>-35000</v>
      </c>
      <c r="H787" s="26">
        <f>VLOOKUP(O787,[1]Sheet1!$E$1:$G$65536,2,FALSE)</f>
        <v>-35000</v>
      </c>
      <c r="I787" s="26">
        <f>VLOOKUP(O787,[1]Sheet1!$E$1:$G$65536,3,FALSE)</f>
        <v>0</v>
      </c>
      <c r="J787" s="25">
        <f t="shared" si="38"/>
        <v>1565261</v>
      </c>
      <c r="K787" s="25">
        <v>1549359.28</v>
      </c>
      <c r="M787" s="6">
        <f t="shared" si="37"/>
        <v>0</v>
      </c>
      <c r="N787" t="s">
        <v>1613</v>
      </c>
      <c r="O787" s="13">
        <v>80000110</v>
      </c>
    </row>
    <row r="788" spans="1:15" hidden="1" x14ac:dyDescent="0.25">
      <c r="A788" s="24" t="s">
        <v>791</v>
      </c>
      <c r="B788" s="25">
        <v>3544948.41</v>
      </c>
      <c r="C788" s="25">
        <v>3500000</v>
      </c>
      <c r="D788" s="25">
        <v>664880.87</v>
      </c>
      <c r="E788" s="25">
        <v>0</v>
      </c>
      <c r="F788" s="25">
        <f t="shared" si="36"/>
        <v>4164880.87</v>
      </c>
      <c r="G788" s="25">
        <v>0</v>
      </c>
      <c r="H788" s="26"/>
      <c r="I788" s="26"/>
      <c r="J788" s="25">
        <f t="shared" si="38"/>
        <v>4164880.87</v>
      </c>
      <c r="K788" s="25">
        <v>4164881.15</v>
      </c>
      <c r="M788" s="6">
        <f t="shared" si="37"/>
        <v>0</v>
      </c>
      <c r="N788" t="s">
        <v>1614</v>
      </c>
      <c r="O788" s="13">
        <v>80000111</v>
      </c>
    </row>
    <row r="789" spans="1:15" hidden="1" x14ac:dyDescent="0.25">
      <c r="A789" s="24" t="s">
        <v>792</v>
      </c>
      <c r="B789" s="25">
        <v>3743164.97</v>
      </c>
      <c r="C789" s="25">
        <v>4138153</v>
      </c>
      <c r="D789" s="25">
        <v>0</v>
      </c>
      <c r="E789" s="25">
        <v>0</v>
      </c>
      <c r="F789" s="25">
        <f t="shared" si="36"/>
        <v>4138153</v>
      </c>
      <c r="G789" s="25">
        <v>0</v>
      </c>
      <c r="H789" s="26"/>
      <c r="I789" s="26"/>
      <c r="J789" s="25">
        <f t="shared" si="38"/>
        <v>4138153</v>
      </c>
      <c r="K789" s="25">
        <v>4138153.3099999996</v>
      </c>
      <c r="M789" s="6">
        <f t="shared" si="37"/>
        <v>0</v>
      </c>
      <c r="N789" t="s">
        <v>1615</v>
      </c>
      <c r="O789" s="13">
        <v>80000125</v>
      </c>
    </row>
    <row r="790" spans="1:15" hidden="1" x14ac:dyDescent="0.25">
      <c r="A790" s="24" t="s">
        <v>793</v>
      </c>
      <c r="B790" s="25">
        <v>39858089.760000005</v>
      </c>
      <c r="C790" s="25">
        <v>40741803</v>
      </c>
      <c r="D790" s="25">
        <v>0</v>
      </c>
      <c r="E790" s="25">
        <v>0</v>
      </c>
      <c r="F790" s="25">
        <f t="shared" si="36"/>
        <v>40741803</v>
      </c>
      <c r="G790" s="25">
        <v>0</v>
      </c>
      <c r="H790" s="26"/>
      <c r="I790" s="26"/>
      <c r="J790" s="25">
        <f t="shared" si="38"/>
        <v>40741803</v>
      </c>
      <c r="K790" s="25">
        <v>40741802.879799999</v>
      </c>
      <c r="M790" s="6">
        <f t="shared" si="37"/>
        <v>0</v>
      </c>
      <c r="N790" t="s">
        <v>1616</v>
      </c>
      <c r="O790" s="13">
        <v>81000002</v>
      </c>
    </row>
    <row r="791" spans="1:15" hidden="1" x14ac:dyDescent="0.25">
      <c r="A791" s="24" t="s">
        <v>794</v>
      </c>
      <c r="B791" s="25">
        <v>52457</v>
      </c>
      <c r="C791" s="25">
        <v>156375</v>
      </c>
      <c r="D791" s="25">
        <v>0</v>
      </c>
      <c r="E791" s="25">
        <v>0</v>
      </c>
      <c r="F791" s="25">
        <f t="shared" si="36"/>
        <v>156375</v>
      </c>
      <c r="G791" s="25">
        <v>0</v>
      </c>
      <c r="H791" s="26"/>
      <c r="I791" s="26"/>
      <c r="J791" s="25">
        <f t="shared" si="38"/>
        <v>156375</v>
      </c>
      <c r="K791" s="25">
        <v>156375</v>
      </c>
      <c r="M791" s="6">
        <f t="shared" si="37"/>
        <v>0</v>
      </c>
      <c r="N791" t="s">
        <v>1617</v>
      </c>
      <c r="O791" s="13">
        <v>81000003</v>
      </c>
    </row>
    <row r="792" spans="1:15" hidden="1" x14ac:dyDescent="0.25">
      <c r="A792" s="24" t="s">
        <v>795</v>
      </c>
      <c r="B792" s="25">
        <v>25240248.359999999</v>
      </c>
      <c r="C792" s="25">
        <v>27500000</v>
      </c>
      <c r="D792" s="25">
        <v>0</v>
      </c>
      <c r="E792" s="25">
        <v>0</v>
      </c>
      <c r="F792" s="25">
        <f t="shared" si="36"/>
        <v>27500000</v>
      </c>
      <c r="G792" s="25">
        <v>0</v>
      </c>
      <c r="H792" s="26"/>
      <c r="I792" s="26"/>
      <c r="J792" s="25">
        <f t="shared" si="38"/>
        <v>27500000</v>
      </c>
      <c r="K792" s="25">
        <v>27500000</v>
      </c>
      <c r="M792" s="6">
        <f t="shared" si="37"/>
        <v>0</v>
      </c>
      <c r="N792" t="s">
        <v>1618</v>
      </c>
      <c r="O792" s="13">
        <v>81000006</v>
      </c>
    </row>
    <row r="793" spans="1:15" hidden="1" x14ac:dyDescent="0.25">
      <c r="A793" s="24" t="s">
        <v>796</v>
      </c>
      <c r="B793" s="25">
        <v>639721.23</v>
      </c>
      <c r="C793" s="25">
        <v>1050000</v>
      </c>
      <c r="D793" s="25">
        <v>0</v>
      </c>
      <c r="E793" s="25">
        <v>0</v>
      </c>
      <c r="F793" s="25">
        <f t="shared" si="36"/>
        <v>1050000</v>
      </c>
      <c r="G793" s="25">
        <v>0</v>
      </c>
      <c r="H793" s="26"/>
      <c r="I793" s="26"/>
      <c r="J793" s="25">
        <f t="shared" si="38"/>
        <v>1050000</v>
      </c>
      <c r="K793" s="25">
        <v>1049999.557</v>
      </c>
      <c r="M793" s="6">
        <f t="shared" si="37"/>
        <v>0</v>
      </c>
      <c r="N793" t="s">
        <v>1619</v>
      </c>
      <c r="O793" s="13">
        <v>81000012</v>
      </c>
    </row>
    <row r="794" spans="1:15" hidden="1" x14ac:dyDescent="0.25">
      <c r="A794" s="24" t="s">
        <v>797</v>
      </c>
      <c r="B794" s="25">
        <v>2450968.77</v>
      </c>
      <c r="C794" s="25">
        <v>3080000</v>
      </c>
      <c r="D794" s="25">
        <v>0</v>
      </c>
      <c r="E794" s="25">
        <v>0</v>
      </c>
      <c r="F794" s="25">
        <f t="shared" si="36"/>
        <v>3080000</v>
      </c>
      <c r="G794" s="25">
        <v>0</v>
      </c>
      <c r="H794" s="26"/>
      <c r="I794" s="26"/>
      <c r="J794" s="25">
        <f t="shared" si="38"/>
        <v>3080000</v>
      </c>
      <c r="K794" s="25">
        <v>3079999.7354000001</v>
      </c>
      <c r="M794" s="6">
        <f t="shared" si="37"/>
        <v>0</v>
      </c>
      <c r="N794" t="s">
        <v>1620</v>
      </c>
      <c r="O794" s="13">
        <v>81000018</v>
      </c>
    </row>
    <row r="795" spans="1:15" hidden="1" x14ac:dyDescent="0.25">
      <c r="A795" s="24" t="s">
        <v>798</v>
      </c>
      <c r="B795" s="25">
        <v>5596827.3899999997</v>
      </c>
      <c r="C795" s="25">
        <v>0</v>
      </c>
      <c r="D795" s="25">
        <v>0</v>
      </c>
      <c r="E795" s="25">
        <v>0</v>
      </c>
      <c r="F795" s="25">
        <f t="shared" si="36"/>
        <v>0</v>
      </c>
      <c r="G795" s="25">
        <v>0</v>
      </c>
      <c r="H795" s="26"/>
      <c r="I795" s="26"/>
      <c r="J795" s="25">
        <f t="shared" si="38"/>
        <v>0</v>
      </c>
      <c r="K795" s="25">
        <v>0</v>
      </c>
      <c r="M795" s="6">
        <f t="shared" si="37"/>
        <v>0</v>
      </c>
      <c r="N795" t="s">
        <v>1621</v>
      </c>
      <c r="O795" s="13">
        <v>81000515</v>
      </c>
    </row>
    <row r="796" spans="1:15" x14ac:dyDescent="0.25">
      <c r="A796" s="24" t="s">
        <v>799</v>
      </c>
      <c r="B796" s="25">
        <v>273227662.04999989</v>
      </c>
      <c r="C796" s="25">
        <v>284896142</v>
      </c>
      <c r="D796" s="25">
        <v>0</v>
      </c>
      <c r="E796" s="25">
        <v>0</v>
      </c>
      <c r="F796" s="25">
        <f t="shared" si="36"/>
        <v>284896142</v>
      </c>
      <c r="G796" s="25">
        <v>-6458001</v>
      </c>
      <c r="H796" s="26">
        <f>VLOOKUP(O796,[1]Sheet1!$E$1:$G$65536,2,FALSE)</f>
        <v>-6458001</v>
      </c>
      <c r="I796" s="26">
        <f>VLOOKUP(O796,[1]Sheet1!$E$1:$G$65536,3,FALSE)</f>
        <v>0</v>
      </c>
      <c r="J796" s="25">
        <f t="shared" si="38"/>
        <v>278438141</v>
      </c>
      <c r="K796" s="25">
        <v>277506025.58487183</v>
      </c>
      <c r="M796" s="6">
        <f t="shared" si="37"/>
        <v>0</v>
      </c>
      <c r="N796" t="s">
        <v>1622</v>
      </c>
      <c r="O796" s="13">
        <v>81001001</v>
      </c>
    </row>
    <row r="797" spans="1:15" x14ac:dyDescent="0.25">
      <c r="A797" s="24" t="s">
        <v>800</v>
      </c>
      <c r="B797" s="25">
        <v>18140610.300000004</v>
      </c>
      <c r="C797" s="25">
        <v>18986121</v>
      </c>
      <c r="D797" s="25">
        <v>0</v>
      </c>
      <c r="E797" s="25">
        <v>0</v>
      </c>
      <c r="F797" s="25">
        <f t="shared" si="36"/>
        <v>18986121</v>
      </c>
      <c r="G797" s="25">
        <v>-324100</v>
      </c>
      <c r="H797" s="26">
        <f>VLOOKUP(O797,[1]Sheet1!$E$1:$G$65536,2,FALSE)</f>
        <v>-324100</v>
      </c>
      <c r="I797" s="26">
        <f>VLOOKUP(O797,[1]Sheet1!$E$1:$G$65536,3,FALSE)</f>
        <v>0</v>
      </c>
      <c r="J797" s="25">
        <f t="shared" si="38"/>
        <v>18662021</v>
      </c>
      <c r="K797" s="25">
        <v>18505978.259868681</v>
      </c>
      <c r="M797" s="6">
        <f t="shared" si="37"/>
        <v>0</v>
      </c>
      <c r="N797" t="s">
        <v>1623</v>
      </c>
      <c r="O797" s="13">
        <v>81001004</v>
      </c>
    </row>
    <row r="798" spans="1:15" hidden="1" x14ac:dyDescent="0.25">
      <c r="A798" s="24" t="s">
        <v>801</v>
      </c>
      <c r="B798" s="25">
        <v>420000</v>
      </c>
      <c r="C798" s="25">
        <v>411600</v>
      </c>
      <c r="D798" s="25">
        <v>0</v>
      </c>
      <c r="E798" s="25">
        <v>0</v>
      </c>
      <c r="F798" s="25">
        <f t="shared" si="36"/>
        <v>411600</v>
      </c>
      <c r="G798" s="25">
        <v>0</v>
      </c>
      <c r="H798" s="26"/>
      <c r="I798" s="26"/>
      <c r="J798" s="25">
        <f t="shared" si="38"/>
        <v>411600</v>
      </c>
      <c r="K798" s="25">
        <v>407484</v>
      </c>
      <c r="M798" s="6">
        <f t="shared" si="37"/>
        <v>0</v>
      </c>
      <c r="N798" t="s">
        <v>1624</v>
      </c>
      <c r="O798" s="13">
        <v>81001005</v>
      </c>
    </row>
    <row r="799" spans="1:15" x14ac:dyDescent="0.25">
      <c r="A799" s="24" t="s">
        <v>802</v>
      </c>
      <c r="B799" s="25">
        <v>4863025.04</v>
      </c>
      <c r="C799" s="25">
        <v>4787750</v>
      </c>
      <c r="D799" s="25">
        <v>0</v>
      </c>
      <c r="E799" s="25">
        <v>0</v>
      </c>
      <c r="F799" s="25">
        <f t="shared" si="36"/>
        <v>4787750</v>
      </c>
      <c r="G799" s="25">
        <v>-100632</v>
      </c>
      <c r="H799" s="26">
        <f>VLOOKUP(O799,[1]Sheet1!$E$1:$G$65536,2,FALSE)</f>
        <v>-100632</v>
      </c>
      <c r="I799" s="26">
        <f>VLOOKUP(O799,[1]Sheet1!$E$1:$G$65536,3,FALSE)</f>
        <v>0</v>
      </c>
      <c r="J799" s="25">
        <f t="shared" si="38"/>
        <v>4687118</v>
      </c>
      <c r="K799" s="25">
        <v>4643152.2576423334</v>
      </c>
      <c r="M799" s="6">
        <f t="shared" si="37"/>
        <v>0</v>
      </c>
      <c r="N799" t="s">
        <v>1625</v>
      </c>
      <c r="O799" s="13">
        <v>82000200</v>
      </c>
    </row>
    <row r="800" spans="1:15" hidden="1" x14ac:dyDescent="0.25">
      <c r="A800" s="24" t="s">
        <v>803</v>
      </c>
      <c r="B800" s="25">
        <v>1207230.27</v>
      </c>
      <c r="C800" s="25">
        <v>1800000</v>
      </c>
      <c r="D800" s="25">
        <v>0</v>
      </c>
      <c r="E800" s="25">
        <v>0</v>
      </c>
      <c r="F800" s="25">
        <f t="shared" si="36"/>
        <v>1800000</v>
      </c>
      <c r="G800" s="25">
        <v>0</v>
      </c>
      <c r="H800" s="26"/>
      <c r="I800" s="26"/>
      <c r="J800" s="25">
        <f t="shared" si="38"/>
        <v>1800000</v>
      </c>
      <c r="K800" s="25">
        <v>1799999.9364</v>
      </c>
      <c r="M800" s="6">
        <f t="shared" si="37"/>
        <v>0</v>
      </c>
      <c r="N800" t="s">
        <v>1626</v>
      </c>
      <c r="O800" s="13">
        <v>82000222</v>
      </c>
    </row>
    <row r="801" spans="1:15" x14ac:dyDescent="0.25">
      <c r="A801" s="24" t="s">
        <v>804</v>
      </c>
      <c r="B801" s="25">
        <v>3669821.9000000004</v>
      </c>
      <c r="C801" s="25">
        <v>3062652</v>
      </c>
      <c r="D801" s="25">
        <v>0</v>
      </c>
      <c r="E801" s="25">
        <v>0</v>
      </c>
      <c r="F801" s="25">
        <f t="shared" si="36"/>
        <v>3062652</v>
      </c>
      <c r="G801" s="25">
        <v>-31922</v>
      </c>
      <c r="H801" s="26">
        <f>VLOOKUP(O801,[1]Sheet1!$E$1:$G$65536,2,FALSE)</f>
        <v>-31922</v>
      </c>
      <c r="I801" s="26">
        <f>VLOOKUP(O801,[1]Sheet1!$E$1:$G$65536,3,FALSE)</f>
        <v>0</v>
      </c>
      <c r="J801" s="25">
        <f t="shared" si="38"/>
        <v>3030730</v>
      </c>
      <c r="K801" s="25">
        <v>2999999.2965567252</v>
      </c>
      <c r="M801" s="6">
        <f t="shared" si="37"/>
        <v>0</v>
      </c>
      <c r="N801" t="s">
        <v>1627</v>
      </c>
      <c r="O801" s="13">
        <v>83111000</v>
      </c>
    </row>
    <row r="802" spans="1:15" hidden="1" x14ac:dyDescent="0.25">
      <c r="A802" s="24" t="s">
        <v>805</v>
      </c>
      <c r="B802" s="25">
        <v>10448845.869999999</v>
      </c>
      <c r="C802" s="25">
        <v>9491889</v>
      </c>
      <c r="D802" s="25">
        <v>226032.13</v>
      </c>
      <c r="E802" s="25">
        <v>0</v>
      </c>
      <c r="F802" s="25">
        <f t="shared" si="36"/>
        <v>9717921.1300000008</v>
      </c>
      <c r="G802" s="25">
        <v>0</v>
      </c>
      <c r="H802" s="26"/>
      <c r="I802" s="26"/>
      <c r="J802" s="25">
        <f t="shared" si="38"/>
        <v>9717921.1300000008</v>
      </c>
      <c r="K802" s="25">
        <v>9491888.8969629426</v>
      </c>
      <c r="M802" s="6">
        <f t="shared" si="37"/>
        <v>0</v>
      </c>
      <c r="N802" t="s">
        <v>1628</v>
      </c>
      <c r="O802" s="13">
        <v>83151020</v>
      </c>
    </row>
    <row r="803" spans="1:15" hidden="1" x14ac:dyDescent="0.25">
      <c r="A803" s="24" t="s">
        <v>806</v>
      </c>
      <c r="B803" s="25">
        <v>150000</v>
      </c>
      <c r="C803" s="25">
        <v>155150</v>
      </c>
      <c r="D803" s="25">
        <v>0</v>
      </c>
      <c r="E803" s="25">
        <v>0</v>
      </c>
      <c r="F803" s="25">
        <f t="shared" si="36"/>
        <v>155150</v>
      </c>
      <c r="G803" s="25">
        <v>0</v>
      </c>
      <c r="H803" s="26"/>
      <c r="I803" s="26"/>
      <c r="J803" s="25">
        <f t="shared" si="38"/>
        <v>155150</v>
      </c>
      <c r="K803" s="25">
        <v>155150.17739999999</v>
      </c>
      <c r="M803" s="6">
        <f t="shared" si="37"/>
        <v>0</v>
      </c>
      <c r="N803" t="s">
        <v>1629</v>
      </c>
      <c r="O803" s="13">
        <v>83151021</v>
      </c>
    </row>
    <row r="804" spans="1:15" hidden="1" x14ac:dyDescent="0.25">
      <c r="A804" s="24" t="s">
        <v>807</v>
      </c>
      <c r="B804" s="25">
        <v>1282151.0000000002</v>
      </c>
      <c r="C804" s="25">
        <v>1479130</v>
      </c>
      <c r="D804" s="25">
        <v>0</v>
      </c>
      <c r="E804" s="25">
        <v>0</v>
      </c>
      <c r="F804" s="25">
        <f t="shared" si="36"/>
        <v>1479130</v>
      </c>
      <c r="G804" s="25">
        <v>0</v>
      </c>
      <c r="H804" s="26"/>
      <c r="I804" s="26"/>
      <c r="J804" s="25">
        <f t="shared" si="38"/>
        <v>1479130</v>
      </c>
      <c r="K804" s="25">
        <v>1479129.6716231997</v>
      </c>
      <c r="M804" s="6">
        <f t="shared" si="37"/>
        <v>0</v>
      </c>
      <c r="N804" t="s">
        <v>1630</v>
      </c>
      <c r="O804" s="13">
        <v>83151022</v>
      </c>
    </row>
    <row r="805" spans="1:15" hidden="1" x14ac:dyDescent="0.25">
      <c r="A805" s="24" t="s">
        <v>808</v>
      </c>
      <c r="B805" s="25">
        <v>254105</v>
      </c>
      <c r="C805" s="25">
        <v>569750</v>
      </c>
      <c r="D805" s="25">
        <v>0</v>
      </c>
      <c r="E805" s="25">
        <v>0</v>
      </c>
      <c r="F805" s="25">
        <f t="shared" si="36"/>
        <v>569750</v>
      </c>
      <c r="G805" s="25">
        <v>0</v>
      </c>
      <c r="H805" s="26"/>
      <c r="I805" s="26"/>
      <c r="J805" s="25">
        <f t="shared" si="38"/>
        <v>569750</v>
      </c>
      <c r="K805" s="25">
        <v>569750.26068139996</v>
      </c>
      <c r="M805" s="6">
        <f t="shared" si="37"/>
        <v>0</v>
      </c>
      <c r="N805" t="s">
        <v>1631</v>
      </c>
      <c r="O805" s="13">
        <v>83151024</v>
      </c>
    </row>
    <row r="806" spans="1:15" hidden="1" x14ac:dyDescent="0.25">
      <c r="A806" s="24" t="s">
        <v>809</v>
      </c>
      <c r="B806" s="25">
        <v>97298.67</v>
      </c>
      <c r="C806" s="25">
        <v>358035</v>
      </c>
      <c r="D806" s="25">
        <v>0</v>
      </c>
      <c r="E806" s="25">
        <v>0</v>
      </c>
      <c r="F806" s="25">
        <f t="shared" si="36"/>
        <v>358035</v>
      </c>
      <c r="G806" s="25">
        <v>0</v>
      </c>
      <c r="H806" s="26"/>
      <c r="I806" s="26"/>
      <c r="J806" s="25">
        <f t="shared" si="38"/>
        <v>358035</v>
      </c>
      <c r="K806" s="25">
        <v>258034.9730238</v>
      </c>
      <c r="M806" s="6">
        <f t="shared" si="37"/>
        <v>0</v>
      </c>
      <c r="N806" t="s">
        <v>1632</v>
      </c>
      <c r="O806" s="13">
        <v>83151025</v>
      </c>
    </row>
    <row r="807" spans="1:15" hidden="1" x14ac:dyDescent="0.25">
      <c r="A807" s="24" t="s">
        <v>810</v>
      </c>
      <c r="B807" s="25">
        <v>22066743.079999998</v>
      </c>
      <c r="C807" s="25">
        <v>24308381</v>
      </c>
      <c r="D807" s="25">
        <v>0</v>
      </c>
      <c r="E807" s="25">
        <v>0</v>
      </c>
      <c r="F807" s="25">
        <f t="shared" si="36"/>
        <v>24308381</v>
      </c>
      <c r="G807" s="25">
        <v>0</v>
      </c>
      <c r="H807" s="26"/>
      <c r="I807" s="26"/>
      <c r="J807" s="25">
        <f t="shared" si="38"/>
        <v>24308381</v>
      </c>
      <c r="K807" s="25">
        <v>24308380.513348948</v>
      </c>
      <c r="M807" s="6">
        <f t="shared" si="37"/>
        <v>0</v>
      </c>
      <c r="N807" t="s">
        <v>1633</v>
      </c>
      <c r="O807" s="13">
        <v>83240000</v>
      </c>
    </row>
    <row r="808" spans="1:15" hidden="1" x14ac:dyDescent="0.25">
      <c r="A808" s="24" t="s">
        <v>811</v>
      </c>
      <c r="B808" s="25">
        <v>3382.34</v>
      </c>
      <c r="C808" s="25">
        <v>8500</v>
      </c>
      <c r="D808" s="25">
        <v>0</v>
      </c>
      <c r="E808" s="25">
        <v>0</v>
      </c>
      <c r="F808" s="25">
        <f t="shared" si="36"/>
        <v>8500</v>
      </c>
      <c r="G808" s="25">
        <v>0</v>
      </c>
      <c r="H808" s="26"/>
      <c r="I808" s="26"/>
      <c r="J808" s="25">
        <f t="shared" si="38"/>
        <v>8500</v>
      </c>
      <c r="K808" s="25">
        <v>8500</v>
      </c>
      <c r="M808" s="6">
        <f t="shared" si="37"/>
        <v>0</v>
      </c>
      <c r="N808" t="s">
        <v>1634</v>
      </c>
      <c r="O808" s="13">
        <v>83240304</v>
      </c>
    </row>
    <row r="809" spans="1:15" x14ac:dyDescent="0.25">
      <c r="A809" s="24" t="s">
        <v>812</v>
      </c>
      <c r="B809" s="25">
        <v>9500102.7600000016</v>
      </c>
      <c r="C809" s="25">
        <v>9912787</v>
      </c>
      <c r="D809" s="25">
        <v>0</v>
      </c>
      <c r="E809" s="25">
        <v>0</v>
      </c>
      <c r="F809" s="25">
        <f t="shared" si="36"/>
        <v>9912787</v>
      </c>
      <c r="G809" s="25">
        <v>-58290</v>
      </c>
      <c r="H809" s="26">
        <f>VLOOKUP(O809,[1]Sheet1!$E$1:$G$65536,2,FALSE)</f>
        <v>-58290</v>
      </c>
      <c r="I809" s="26">
        <f>VLOOKUP(O809,[1]Sheet1!$E$1:$G$65536,3,FALSE)</f>
        <v>0</v>
      </c>
      <c r="J809" s="25">
        <f t="shared" si="38"/>
        <v>9854497</v>
      </c>
      <c r="K809" s="25">
        <v>9770670.9996217396</v>
      </c>
      <c r="M809" s="6">
        <f t="shared" si="37"/>
        <v>0</v>
      </c>
      <c r="N809" t="s">
        <v>1635</v>
      </c>
      <c r="O809" s="13">
        <v>87000001</v>
      </c>
    </row>
    <row r="810" spans="1:15" hidden="1" x14ac:dyDescent="0.25">
      <c r="A810" s="24" t="s">
        <v>813</v>
      </c>
      <c r="B810" s="25">
        <v>339336.5799999999</v>
      </c>
      <c r="C810" s="25">
        <v>600000</v>
      </c>
      <c r="D810" s="25">
        <v>0</v>
      </c>
      <c r="E810" s="25">
        <v>0</v>
      </c>
      <c r="F810" s="25">
        <f t="shared" si="36"/>
        <v>600000</v>
      </c>
      <c r="G810" s="25">
        <v>0</v>
      </c>
      <c r="H810" s="26"/>
      <c r="I810" s="26"/>
      <c r="J810" s="25">
        <f t="shared" si="38"/>
        <v>600000</v>
      </c>
      <c r="K810" s="25">
        <v>600000</v>
      </c>
      <c r="M810" s="6">
        <f t="shared" si="37"/>
        <v>0</v>
      </c>
      <c r="N810" t="s">
        <v>1636</v>
      </c>
      <c r="O810" s="13">
        <v>87001140</v>
      </c>
    </row>
    <row r="811" spans="1:15" hidden="1" x14ac:dyDescent="0.25">
      <c r="A811" s="24" t="s">
        <v>814</v>
      </c>
      <c r="B811" s="25">
        <v>4447.0200000000004</v>
      </c>
      <c r="C811" s="25">
        <v>100000</v>
      </c>
      <c r="D811" s="25">
        <v>0</v>
      </c>
      <c r="E811" s="25">
        <v>0</v>
      </c>
      <c r="F811" s="25">
        <f t="shared" si="36"/>
        <v>100000</v>
      </c>
      <c r="G811" s="25">
        <v>0</v>
      </c>
      <c r="H811" s="26"/>
      <c r="I811" s="26"/>
      <c r="J811" s="25">
        <f t="shared" si="38"/>
        <v>100000</v>
      </c>
      <c r="K811" s="25">
        <v>100000</v>
      </c>
      <c r="M811" s="6">
        <f t="shared" si="37"/>
        <v>0</v>
      </c>
      <c r="N811" t="s">
        <v>1637</v>
      </c>
      <c r="O811" s="13">
        <v>87001145</v>
      </c>
    </row>
    <row r="812" spans="1:15" x14ac:dyDescent="0.25">
      <c r="A812" s="24" t="s">
        <v>815</v>
      </c>
      <c r="B812" s="25">
        <v>14736970.75</v>
      </c>
      <c r="C812" s="25">
        <v>3750000</v>
      </c>
      <c r="D812" s="25">
        <v>0</v>
      </c>
      <c r="E812" s="25">
        <v>0</v>
      </c>
      <c r="F812" s="25">
        <f t="shared" si="36"/>
        <v>3750000</v>
      </c>
      <c r="G812" s="25">
        <v>-30000</v>
      </c>
      <c r="H812" s="26">
        <f>VLOOKUP(O812,[1]Sheet1!$E$1:$G$65536,2,FALSE)</f>
        <v>-30000</v>
      </c>
      <c r="I812" s="26">
        <f>VLOOKUP(O812,[1]Sheet1!$E$1:$G$65536,3,FALSE)</f>
        <v>0</v>
      </c>
      <c r="J812" s="25">
        <f t="shared" si="38"/>
        <v>3720000</v>
      </c>
      <c r="K812" s="25">
        <v>7719222</v>
      </c>
      <c r="M812" s="6">
        <f t="shared" si="37"/>
        <v>0</v>
      </c>
      <c r="N812" t="s">
        <v>1638</v>
      </c>
      <c r="O812" s="13">
        <v>87001150</v>
      </c>
    </row>
    <row r="813" spans="1:15" hidden="1" x14ac:dyDescent="0.25">
      <c r="A813" s="24" t="s">
        <v>816</v>
      </c>
      <c r="B813" s="25">
        <v>954256.16</v>
      </c>
      <c r="C813" s="25">
        <v>1175964</v>
      </c>
      <c r="D813" s="25">
        <v>0</v>
      </c>
      <c r="E813" s="25">
        <v>0</v>
      </c>
      <c r="F813" s="25">
        <f t="shared" si="36"/>
        <v>1175964</v>
      </c>
      <c r="G813" s="25">
        <v>0</v>
      </c>
      <c r="H813" s="26"/>
      <c r="I813" s="26"/>
      <c r="J813" s="25">
        <f t="shared" si="38"/>
        <v>1175964</v>
      </c>
      <c r="K813" s="25">
        <v>1085203</v>
      </c>
      <c r="M813" s="6">
        <f t="shared" si="37"/>
        <v>0</v>
      </c>
      <c r="N813" t="s">
        <v>1639</v>
      </c>
      <c r="O813" s="13">
        <v>87001160</v>
      </c>
    </row>
    <row r="814" spans="1:15" hidden="1" x14ac:dyDescent="0.25">
      <c r="A814" s="24" t="s">
        <v>817</v>
      </c>
      <c r="B814" s="25">
        <v>9123076.3100000005</v>
      </c>
      <c r="C814" s="25">
        <v>1004472</v>
      </c>
      <c r="D814" s="25">
        <v>0</v>
      </c>
      <c r="E814" s="25">
        <v>0</v>
      </c>
      <c r="F814" s="25">
        <f t="shared" si="36"/>
        <v>1004472</v>
      </c>
      <c r="G814" s="25">
        <v>0</v>
      </c>
      <c r="H814" s="26"/>
      <c r="I814" s="26"/>
      <c r="J814" s="25">
        <f t="shared" si="38"/>
        <v>1004472</v>
      </c>
      <c r="K814" s="25">
        <v>994852.51657278463</v>
      </c>
      <c r="M814" s="6">
        <f t="shared" si="37"/>
        <v>0</v>
      </c>
      <c r="N814" t="s">
        <v>1640</v>
      </c>
      <c r="O814" s="13">
        <v>88000001</v>
      </c>
    </row>
    <row r="815" spans="1:15" hidden="1" x14ac:dyDescent="0.25">
      <c r="A815" s="24" t="s">
        <v>818</v>
      </c>
      <c r="B815" s="25">
        <v>481184.06000000006</v>
      </c>
      <c r="C815" s="25">
        <v>497084</v>
      </c>
      <c r="D815" s="25">
        <v>0</v>
      </c>
      <c r="E815" s="25">
        <v>0</v>
      </c>
      <c r="F815" s="25">
        <f t="shared" si="36"/>
        <v>497084</v>
      </c>
      <c r="G815" s="25">
        <v>0</v>
      </c>
      <c r="H815" s="26"/>
      <c r="I815" s="26"/>
      <c r="J815" s="25">
        <f t="shared" si="38"/>
        <v>497084</v>
      </c>
      <c r="K815" s="25">
        <v>497083.59425980004</v>
      </c>
      <c r="M815" s="6">
        <f t="shared" si="37"/>
        <v>0</v>
      </c>
      <c r="N815" t="s">
        <v>1641</v>
      </c>
      <c r="O815" s="13">
        <v>88000100</v>
      </c>
    </row>
    <row r="816" spans="1:15" x14ac:dyDescent="0.25">
      <c r="A816" s="24" t="s">
        <v>819</v>
      </c>
      <c r="B816" s="25">
        <v>566538973.71000004</v>
      </c>
      <c r="C816" s="25">
        <v>568707345</v>
      </c>
      <c r="D816" s="25">
        <v>0</v>
      </c>
      <c r="E816" s="25">
        <v>0</v>
      </c>
      <c r="F816" s="25">
        <f t="shared" si="36"/>
        <v>568707345</v>
      </c>
      <c r="G816" s="25">
        <v>-368000</v>
      </c>
      <c r="H816" s="26">
        <f>VLOOKUP(O816,[1]Sheet1!$E$1:$G$65536,2,FALSE)</f>
        <v>-368000</v>
      </c>
      <c r="I816" s="26">
        <f>VLOOKUP(O816,[1]Sheet1!$E$1:$G$65536,3,FALSE)</f>
        <v>0</v>
      </c>
      <c r="J816" s="25">
        <f t="shared" si="38"/>
        <v>568339345</v>
      </c>
      <c r="K816" s="25">
        <v>583658825.12901199</v>
      </c>
      <c r="M816" s="6">
        <f t="shared" si="37"/>
        <v>0</v>
      </c>
      <c r="N816" t="s">
        <v>1642</v>
      </c>
      <c r="O816" s="13">
        <v>89000001</v>
      </c>
    </row>
    <row r="817" spans="1:17" hidden="1" x14ac:dyDescent="0.25">
      <c r="A817" s="24" t="s">
        <v>820</v>
      </c>
      <c r="B817" s="25">
        <v>4999998.8900000006</v>
      </c>
      <c r="C817" s="25">
        <v>5000000</v>
      </c>
      <c r="D817" s="25">
        <v>0</v>
      </c>
      <c r="E817" s="25">
        <v>0</v>
      </c>
      <c r="F817" s="25">
        <f t="shared" si="36"/>
        <v>5000000</v>
      </c>
      <c r="G817" s="25">
        <v>0</v>
      </c>
      <c r="H817" s="26"/>
      <c r="I817" s="26"/>
      <c r="J817" s="25">
        <f t="shared" si="38"/>
        <v>5000000</v>
      </c>
      <c r="K817" s="25">
        <v>5000000.1721260007</v>
      </c>
      <c r="M817" s="6">
        <f t="shared" si="37"/>
        <v>0</v>
      </c>
      <c r="N817" t="s">
        <v>1643</v>
      </c>
      <c r="O817" s="13">
        <v>89000002</v>
      </c>
    </row>
    <row r="818" spans="1:17" hidden="1" x14ac:dyDescent="0.25">
      <c r="A818" s="24" t="s">
        <v>821</v>
      </c>
      <c r="B818" s="25">
        <v>3431319.5399999996</v>
      </c>
      <c r="C818" s="25">
        <v>4255192</v>
      </c>
      <c r="D818" s="25">
        <v>0</v>
      </c>
      <c r="E818" s="25">
        <v>0</v>
      </c>
      <c r="F818" s="25">
        <f t="shared" si="36"/>
        <v>4255192</v>
      </c>
      <c r="G818" s="25">
        <v>0</v>
      </c>
      <c r="H818" s="26"/>
      <c r="I818" s="26"/>
      <c r="J818" s="25">
        <f t="shared" si="38"/>
        <v>4255192</v>
      </c>
      <c r="K818" s="25">
        <v>4212640.2721999995</v>
      </c>
      <c r="M818" s="6">
        <f t="shared" si="37"/>
        <v>0</v>
      </c>
      <c r="N818" t="s">
        <v>1644</v>
      </c>
      <c r="O818" s="13">
        <v>89000010</v>
      </c>
    </row>
    <row r="819" spans="1:17" hidden="1" x14ac:dyDescent="0.25">
      <c r="A819" s="24" t="s">
        <v>822</v>
      </c>
      <c r="B819" s="25">
        <v>3091962.53</v>
      </c>
      <c r="C819" s="25">
        <v>6600000</v>
      </c>
      <c r="D819" s="25">
        <v>0</v>
      </c>
      <c r="E819" s="25">
        <v>0</v>
      </c>
      <c r="F819" s="25">
        <f t="shared" si="36"/>
        <v>6600000</v>
      </c>
      <c r="G819" s="25">
        <v>0</v>
      </c>
      <c r="H819" s="26"/>
      <c r="I819" s="26"/>
      <c r="J819" s="25">
        <f t="shared" si="38"/>
        <v>6600000</v>
      </c>
      <c r="K819" s="25">
        <v>6600000.2319999998</v>
      </c>
      <c r="M819" s="6">
        <f t="shared" si="37"/>
        <v>0</v>
      </c>
      <c r="N819" t="s">
        <v>1645</v>
      </c>
      <c r="O819" s="13">
        <v>89000011</v>
      </c>
    </row>
    <row r="820" spans="1:17" hidden="1" x14ac:dyDescent="0.25">
      <c r="A820" s="24" t="s">
        <v>823</v>
      </c>
      <c r="B820" s="25">
        <v>10022706.869999999</v>
      </c>
      <c r="C820" s="25">
        <v>13650000</v>
      </c>
      <c r="D820" s="25">
        <v>0</v>
      </c>
      <c r="E820" s="25">
        <v>0</v>
      </c>
      <c r="F820" s="25">
        <f t="shared" si="36"/>
        <v>13650000</v>
      </c>
      <c r="G820" s="25">
        <v>0</v>
      </c>
      <c r="H820" s="26"/>
      <c r="I820" s="26"/>
      <c r="J820" s="25">
        <f t="shared" si="38"/>
        <v>13650000</v>
      </c>
      <c r="K820" s="25">
        <v>13649999.651000001</v>
      </c>
      <c r="M820" s="6">
        <f t="shared" si="37"/>
        <v>0</v>
      </c>
      <c r="N820" t="s">
        <v>1646</v>
      </c>
      <c r="O820" s="13">
        <v>89000021</v>
      </c>
    </row>
    <row r="821" spans="1:17" hidden="1" x14ac:dyDescent="0.25">
      <c r="A821" s="24" t="s">
        <v>824</v>
      </c>
      <c r="B821" s="25">
        <v>8582608.3899999987</v>
      </c>
      <c r="C821" s="25">
        <v>8600000</v>
      </c>
      <c r="D821" s="25">
        <v>0</v>
      </c>
      <c r="E821" s="25">
        <v>0</v>
      </c>
      <c r="F821" s="25">
        <f t="shared" si="36"/>
        <v>8600000</v>
      </c>
      <c r="G821" s="25">
        <v>0</v>
      </c>
      <c r="H821" s="26"/>
      <c r="I821" s="26"/>
      <c r="J821" s="25">
        <f t="shared" si="38"/>
        <v>8600000</v>
      </c>
      <c r="K821" s="25">
        <v>8599999.8785999995</v>
      </c>
      <c r="M821" s="6">
        <f t="shared" si="37"/>
        <v>0</v>
      </c>
      <c r="N821" t="s">
        <v>1647</v>
      </c>
      <c r="O821" s="13">
        <v>89000050</v>
      </c>
    </row>
    <row r="822" spans="1:17" hidden="1" x14ac:dyDescent="0.25">
      <c r="A822" s="24" t="s">
        <v>825</v>
      </c>
      <c r="B822" s="25">
        <v>250000</v>
      </c>
      <c r="C822" s="25">
        <v>250000</v>
      </c>
      <c r="D822" s="25">
        <v>0</v>
      </c>
      <c r="E822" s="25">
        <v>0</v>
      </c>
      <c r="F822" s="25">
        <f t="shared" si="36"/>
        <v>250000</v>
      </c>
      <c r="G822" s="25">
        <v>0</v>
      </c>
      <c r="H822" s="26"/>
      <c r="I822" s="26"/>
      <c r="J822" s="25">
        <f t="shared" si="38"/>
        <v>250000</v>
      </c>
      <c r="K822" s="25">
        <v>247500</v>
      </c>
      <c r="M822" s="6">
        <f t="shared" si="37"/>
        <v>0</v>
      </c>
      <c r="N822" t="s">
        <v>1648</v>
      </c>
      <c r="O822" s="13">
        <v>89001100</v>
      </c>
    </row>
    <row r="823" spans="1:17" hidden="1" x14ac:dyDescent="0.25">
      <c r="A823" s="24" t="s">
        <v>826</v>
      </c>
      <c r="B823" s="25">
        <v>15838965.279999997</v>
      </c>
      <c r="C823" s="25">
        <v>15508501</v>
      </c>
      <c r="D823" s="25">
        <v>0</v>
      </c>
      <c r="E823" s="25">
        <v>0</v>
      </c>
      <c r="F823" s="25">
        <f t="shared" si="36"/>
        <v>15508501</v>
      </c>
      <c r="G823" s="25">
        <v>0</v>
      </c>
      <c r="H823" s="26"/>
      <c r="I823" s="26"/>
      <c r="J823" s="25">
        <f t="shared" si="38"/>
        <v>15508501</v>
      </c>
      <c r="K823" s="25">
        <v>15364340.8858</v>
      </c>
      <c r="M823" s="6">
        <f t="shared" si="37"/>
        <v>0</v>
      </c>
      <c r="N823" t="s">
        <v>1649</v>
      </c>
      <c r="O823" s="13">
        <v>89500001</v>
      </c>
    </row>
    <row r="824" spans="1:17" hidden="1" x14ac:dyDescent="0.25">
      <c r="A824" s="24" t="s">
        <v>827</v>
      </c>
      <c r="B824" s="25">
        <v>213491.06</v>
      </c>
      <c r="C824" s="25">
        <v>216587</v>
      </c>
      <c r="D824" s="25">
        <v>0</v>
      </c>
      <c r="E824" s="25">
        <v>0</v>
      </c>
      <c r="F824" s="25">
        <f t="shared" si="36"/>
        <v>216587</v>
      </c>
      <c r="G824" s="25">
        <v>0</v>
      </c>
      <c r="H824" s="26"/>
      <c r="I824" s="26"/>
      <c r="J824" s="25">
        <f t="shared" si="38"/>
        <v>216587</v>
      </c>
      <c r="K824" s="25">
        <v>214421.4204</v>
      </c>
      <c r="M824" s="6">
        <f t="shared" si="37"/>
        <v>0</v>
      </c>
      <c r="N824" t="s">
        <v>1650</v>
      </c>
      <c r="O824" s="13">
        <v>89500002</v>
      </c>
    </row>
    <row r="825" spans="1:17" hidden="1" x14ac:dyDescent="0.25">
      <c r="A825" s="24" t="s">
        <v>828</v>
      </c>
      <c r="B825" s="25">
        <v>561876.70000000019</v>
      </c>
      <c r="C825" s="25">
        <v>600000</v>
      </c>
      <c r="D825" s="25">
        <v>0</v>
      </c>
      <c r="E825" s="25">
        <v>0</v>
      </c>
      <c r="F825" s="25">
        <f t="shared" si="36"/>
        <v>600000</v>
      </c>
      <c r="G825" s="25">
        <v>0</v>
      </c>
      <c r="H825" s="26"/>
      <c r="I825" s="26"/>
      <c r="J825" s="25">
        <f t="shared" si="38"/>
        <v>600000</v>
      </c>
      <c r="K825" s="25">
        <v>600000</v>
      </c>
      <c r="M825" s="6">
        <f t="shared" si="37"/>
        <v>0</v>
      </c>
      <c r="N825" t="s">
        <v>1651</v>
      </c>
      <c r="O825" s="13">
        <v>89500008</v>
      </c>
    </row>
    <row r="826" spans="1:17" hidden="1" x14ac:dyDescent="0.25">
      <c r="A826" s="24" t="s">
        <v>829</v>
      </c>
      <c r="B826" s="25">
        <v>17853539.069999997</v>
      </c>
      <c r="C826" s="25">
        <v>19694608</v>
      </c>
      <c r="D826" s="25">
        <v>4802624.8600000003</v>
      </c>
      <c r="E826" s="25">
        <v>0</v>
      </c>
      <c r="F826" s="25">
        <f t="shared" si="36"/>
        <v>24497232.859999999</v>
      </c>
      <c r="G826" s="25">
        <v>0</v>
      </c>
      <c r="H826" s="26"/>
      <c r="I826" s="26"/>
      <c r="J826" s="25">
        <f t="shared" si="38"/>
        <v>24497232.859999999</v>
      </c>
      <c r="K826" s="25">
        <v>24497233</v>
      </c>
      <c r="M826" s="6">
        <f t="shared" si="37"/>
        <v>0</v>
      </c>
      <c r="N826" t="s">
        <v>1652</v>
      </c>
      <c r="O826" s="13">
        <v>95000000</v>
      </c>
    </row>
    <row r="827" spans="1:17" hidden="1" x14ac:dyDescent="0.25">
      <c r="A827" s="24" t="s">
        <v>830</v>
      </c>
      <c r="B827" s="25">
        <v>35322703.589999996</v>
      </c>
      <c r="C827" s="25">
        <v>40277604</v>
      </c>
      <c r="D827" s="25">
        <v>22323896.629999999</v>
      </c>
      <c r="E827" s="25">
        <v>0</v>
      </c>
      <c r="F827" s="25">
        <f t="shared" si="36"/>
        <v>62601500.629999995</v>
      </c>
      <c r="G827" s="25">
        <v>0</v>
      </c>
      <c r="H827" s="26"/>
      <c r="I827" s="26"/>
      <c r="J827" s="25">
        <f t="shared" si="38"/>
        <v>62601500.629999995</v>
      </c>
      <c r="K827" s="25">
        <v>62601501</v>
      </c>
      <c r="M827" s="6">
        <f t="shared" si="37"/>
        <v>0</v>
      </c>
      <c r="N827" t="s">
        <v>1653</v>
      </c>
      <c r="O827" s="13">
        <v>96000000</v>
      </c>
    </row>
    <row r="828" spans="1:17" hidden="1" x14ac:dyDescent="0.25">
      <c r="A828" s="24" t="s">
        <v>831</v>
      </c>
      <c r="B828" s="25">
        <v>0</v>
      </c>
      <c r="C828" s="25">
        <v>0</v>
      </c>
      <c r="D828" s="25">
        <v>770392.38</v>
      </c>
      <c r="E828" s="25">
        <v>0</v>
      </c>
      <c r="F828" s="25">
        <f t="shared" si="36"/>
        <v>770392.38</v>
      </c>
      <c r="G828" s="25">
        <v>0</v>
      </c>
      <c r="H828" s="26"/>
      <c r="I828" s="26"/>
      <c r="J828" s="25">
        <f t="shared" si="38"/>
        <v>770392.38</v>
      </c>
      <c r="K828" s="25">
        <v>770392</v>
      </c>
      <c r="M828" s="6">
        <f t="shared" si="37"/>
        <v>0</v>
      </c>
      <c r="N828" t="s">
        <v>1654</v>
      </c>
      <c r="O828" s="13">
        <v>96100000</v>
      </c>
    </row>
    <row r="829" spans="1:17" hidden="1" x14ac:dyDescent="0.25">
      <c r="A829" s="24" t="s">
        <v>832</v>
      </c>
      <c r="B829" s="25">
        <v>8329083.3099999996</v>
      </c>
      <c r="C829" s="25">
        <v>9209887</v>
      </c>
      <c r="D829" s="25">
        <v>2044956.34</v>
      </c>
      <c r="E829" s="25">
        <v>0</v>
      </c>
      <c r="F829" s="25">
        <f t="shared" si="36"/>
        <v>11254843.34</v>
      </c>
      <c r="G829" s="25">
        <v>0</v>
      </c>
      <c r="H829" s="26"/>
      <c r="I829" s="26"/>
      <c r="J829" s="25">
        <f t="shared" si="38"/>
        <v>11254843.34</v>
      </c>
      <c r="K829" s="25">
        <v>11254843</v>
      </c>
      <c r="M829" s="6">
        <f t="shared" si="37"/>
        <v>0</v>
      </c>
      <c r="N829" t="s">
        <v>1655</v>
      </c>
      <c r="O829" s="13">
        <v>97000000</v>
      </c>
    </row>
    <row r="830" spans="1:17" hidden="1" x14ac:dyDescent="0.25">
      <c r="A830" s="24" t="s">
        <v>833</v>
      </c>
      <c r="B830" s="25">
        <v>1972000000</v>
      </c>
      <c r="C830" s="25">
        <v>0</v>
      </c>
      <c r="D830" s="25">
        <v>0</v>
      </c>
      <c r="E830" s="25">
        <v>0</v>
      </c>
      <c r="F830" s="25">
        <f t="shared" si="36"/>
        <v>0</v>
      </c>
      <c r="G830" s="25">
        <v>0</v>
      </c>
      <c r="H830" s="26"/>
      <c r="I830" s="26"/>
      <c r="J830" s="25">
        <f t="shared" si="38"/>
        <v>0</v>
      </c>
      <c r="K830" s="25">
        <v>0</v>
      </c>
      <c r="M830" s="6">
        <f t="shared" si="37"/>
        <v>0</v>
      </c>
      <c r="N830" t="s">
        <v>1656</v>
      </c>
      <c r="O830" s="13">
        <v>15951010</v>
      </c>
    </row>
    <row r="831" spans="1:17" x14ac:dyDescent="0.25">
      <c r="A831" s="27" t="s">
        <v>10</v>
      </c>
      <c r="B831" s="25">
        <v>38522122489.770012</v>
      </c>
      <c r="C831" s="25">
        <v>39249261766</v>
      </c>
      <c r="D831" s="25">
        <v>103876120.51999998</v>
      </c>
      <c r="E831" s="25">
        <v>279190693</v>
      </c>
      <c r="F831" s="25"/>
      <c r="G831" s="25">
        <v>-164011746</v>
      </c>
      <c r="H831" s="26">
        <f>SUM(H8:H830)</f>
        <v>-118541951</v>
      </c>
      <c r="I831" s="26">
        <f>SUM(I8:I830)</f>
        <v>-20683247</v>
      </c>
      <c r="J831" s="26">
        <f>SUM(J8:J830)</f>
        <v>40064439853.129997</v>
      </c>
      <c r="K831" s="25">
        <v>39914368579.536812</v>
      </c>
      <c r="M831" s="6">
        <f t="shared" si="37"/>
        <v>45469795</v>
      </c>
      <c r="O831" s="13"/>
      <c r="P831"/>
      <c r="Q831"/>
    </row>
    <row r="832" spans="1:17" hidden="1" x14ac:dyDescent="0.25">
      <c r="I832" s="3">
        <f>H831-I831</f>
        <v>-97858704</v>
      </c>
      <c r="J832" s="17">
        <f t="shared" si="38"/>
        <v>0</v>
      </c>
    </row>
  </sheetData>
  <autoFilter ref="A7:R832">
    <filterColumn colId="7">
      <customFilters>
        <customFilter operator="notEqual" val=" "/>
      </customFilters>
    </filterColumn>
  </autoFilter>
  <customSheetViews>
    <customSheetView guid="{469BD1C5-FBD3-4F36-A6BD-0AD74B079614}" filter="1" showAutoFilter="1">
      <pane xSplit="1" ySplit="216" topLeftCell="B218" activePane="bottomRight" state="frozen"/>
      <selection pane="bottomRight" activeCell="A241" sqref="A241"/>
      <pageMargins left="0.7" right="0.7" top="0.75" bottom="0.75" header="0.3" footer="0.3"/>
      <pageSetup orientation="portrait" r:id="rId1"/>
      <autoFilter ref="A7:R832">
        <filterColumn colId="7">
          <customFilters>
            <customFilter operator="notEqual" val=" "/>
          </customFilters>
        </filterColumn>
      </autoFilter>
    </customSheetView>
  </customSheetViews>
  <pageMargins left="0.7" right="0.7" top="0.75" bottom="0.75" header="0.3" footer="0.3"/>
  <pageSetup orientation="portrait" r:id="rId2"/>
  <customProperties>
    <customPr name="CellIDs" r:id="rId3"/>
    <customPr name="ConnName" r:id="rId4"/>
    <customPr name="ConnPOV" r:id="rId5"/>
    <customPr name="HyperionPOVXML" r:id="rId6"/>
    <customPr name="HyperionXML" r:id="rId7"/>
    <customPr name="NameConnectionMap" r:id="rId8"/>
    <customPr name="POVPosition" r:id="rId9"/>
    <customPr name="SheetHasParityContent" r:id="rId10"/>
    <customPr name="SheetOptions" r:id="rId11"/>
    <customPr name="ShowPOV" r:id="rId12"/>
    <customPr name="USER_FORMATTING" r:id="rId1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FY17 Budget Savings</vt:lpstr>
      <vt:lpstr>Sheet1</vt:lpstr>
      <vt:lpstr>'FY17 Budget Savings'!Print_Titles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FY17 9C Line Items</dc:title>
  <dc:subject>FY17 9C Line Items</dc:subject>
  <dc:creator>Thompson, Chris (ANF)</dc:creator>
  <cp:keywords>FY17 Budget Cuts; 9C cuts</cp:keywords>
  <cp:lastModifiedBy>itdlocal</cp:lastModifiedBy>
  <cp:lastPrinted>2016-12-06T20:03:33Z</cp:lastPrinted>
  <dcterms:created xsi:type="dcterms:W3CDTF">2016-12-05T23:33:11Z</dcterms:created>
  <dcterms:modified xsi:type="dcterms:W3CDTF">2017-08-09T14:36:26Z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