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060" windowHeight="12225" tabRatio="772" activeTab="2"/>
  </bookViews>
  <sheets>
    <sheet name="Cover Sheet " sheetId="1" r:id="rId1"/>
    <sheet name=" Participants" sheetId="2" r:id="rId2"/>
    <sheet name="Exits" sheetId="3" r:id="rId3"/>
    <sheet name="Characteristics" sheetId="4" r:id="rId4"/>
  </sheets>
  <definedNames>
    <definedName name="_xlnm.Print_Area" localSheetId="1">' Participants'!$A$1:$J$23</definedName>
    <definedName name="_xlnm.Print_Area" localSheetId="3">'Characteristics'!$A$1:$O$21</definedName>
    <definedName name="_xlnm.Print_Area" localSheetId="0">'Cover Sheet '!$A$1:$D$28</definedName>
    <definedName name="_xlnm.Print_Area" localSheetId="2">'Exits'!$A$1:$J$24</definedName>
    <definedName name="_xlnm.Print_Titles" localSheetId="2">'Exits'!$3:$5</definedName>
  </definedNames>
  <calcPr fullCalcOnLoad="1"/>
</workbook>
</file>

<file path=xl/sharedStrings.xml><?xml version="1.0" encoding="utf-8"?>
<sst xmlns="http://schemas.openxmlformats.org/spreadsheetml/2006/main" count="83" uniqueCount="72">
  <si>
    <t>WORKFORCE
INVESTMENT AREA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</si>
  <si>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</si>
  <si>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</si>
  <si>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</si>
  <si>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</si>
  <si>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</si>
  <si>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</si>
  <si>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</si>
  <si>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</si>
  <si>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</si>
  <si>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Franklin/Hampshire</t>
  </si>
  <si>
    <t>STATE TOTALS</t>
  </si>
  <si>
    <t>Female</t>
  </si>
  <si>
    <t>Age 55
or Older</t>
  </si>
  <si>
    <t>Hispanic
or Latino</t>
  </si>
  <si>
    <t>Asian or
Pacific</t>
  </si>
  <si>
    <t>Disabled</t>
  </si>
  <si>
    <t>Less
Than H.S.</t>
  </si>
  <si>
    <t>Limited
English</t>
  </si>
  <si>
    <t>Offender</t>
  </si>
  <si>
    <t>Veteran</t>
  </si>
  <si>
    <t>Single
Parent</t>
  </si>
  <si>
    <t>Low
Income</t>
  </si>
  <si>
    <t>Central Mass</t>
  </si>
  <si>
    <t>Greater Lowell</t>
  </si>
  <si>
    <t>Greater New Bedford</t>
  </si>
  <si>
    <t>Other</t>
  </si>
  <si>
    <t>PARTICIPANT SUMMARIES BY AREA</t>
  </si>
  <si>
    <t>North Central Mass</t>
  </si>
  <si>
    <t>EE Rate at Exit</t>
  </si>
  <si>
    <t>Berkshire</t>
  </si>
  <si>
    <t>Bristol</t>
  </si>
  <si>
    <t>Hampden</t>
  </si>
  <si>
    <t>North Shore</t>
  </si>
  <si>
    <t>Annual
Plan</t>
  </si>
  <si>
    <t>Average
Pre Wage</t>
  </si>
  <si>
    <t>Average
Post Wage</t>
  </si>
  <si>
    <t>TABLE 3 - PARTICIPANT CHARACTERISTICS</t>
  </si>
  <si>
    <t>Table 1 -  Participants and Training Enrollments</t>
  </si>
  <si>
    <t>Table 3 -  Participant Characteristics</t>
  </si>
  <si>
    <t>Table 2 -  Exit and Outcome Summary</t>
  </si>
  <si>
    <t>Data Source:  Crystal Report/MOSES Database</t>
  </si>
  <si>
    <t>TABLE 2 - EXIT &amp; OUTCOME SUMMARY</t>
  </si>
  <si>
    <t>Merrimack Valley</t>
  </si>
  <si>
    <t>Black or
African American</t>
  </si>
  <si>
    <t>New FY Training Enrollments</t>
  </si>
  <si>
    <t>New &amp; Carry-in Training Enrollments</t>
  </si>
  <si>
    <t>Total Participants</t>
  </si>
  <si>
    <t>New FY Enrollments</t>
  </si>
  <si>
    <t>Training Enrollments</t>
  </si>
  <si>
    <t>TABLE 1 - PARTICIPANTS &amp; TRAINING ENROLLMENTS</t>
  </si>
  <si>
    <t>Entered
Employment*</t>
  </si>
  <si>
    <t>Exclusions**</t>
  </si>
  <si>
    <t>Total                        Exits</t>
  </si>
  <si>
    <t>Wage Retention Rate
(post/pre wage)</t>
  </si>
  <si>
    <t>Percentages of Total Particpants</t>
  </si>
  <si>
    <t xml:space="preserve">TAB 9 - TRADE ADJUSTMENT ASSISTANCE </t>
  </si>
  <si>
    <t xml:space="preserve">  *Entered Employments include unsubsidized employment; military; and apprenticeship.</t>
  </si>
  <si>
    <t>WORKFORCE
INVESTMENT             AREA</t>
  </si>
  <si>
    <t>WORKFORCE
INVESTMENT                    AREA</t>
  </si>
  <si>
    <t>Enrollments by Activity (Multiple Counts)</t>
  </si>
  <si>
    <t>*  Occupational Skills training includes workplace training, private sector training programs, skill upgrading &amp; retraining, entrepreneurial training, job readiness training and customized training.</t>
  </si>
  <si>
    <t>Occup
Skills*</t>
  </si>
  <si>
    <t>**Excluded exiters, not counted in the calculation of EE Rate, are those who a) leave the program for medical reasons,</t>
  </si>
  <si>
    <t xml:space="preserve"> b) are institutionalized, or c) transfer to another program.</t>
  </si>
  <si>
    <t>Math or
Reading 
Level &lt; 9.0</t>
  </si>
  <si>
    <t>UI
Claimant</t>
  </si>
  <si>
    <t>South Shore</t>
  </si>
  <si>
    <t>Compiled by Massachusetts Department of Career Services</t>
  </si>
  <si>
    <t>Crystal Report Date:  09/03/2014</t>
  </si>
  <si>
    <t>FY14 PERFORMANCE ENDING JUNE 30, 2014</t>
  </si>
  <si>
    <t>TAB 9 - TRADE ADJUSTMENT ASSISTANCE
FY14 PERFORMANCE ENDING JUNE 30, 2014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</si>
</sst>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&quot;$&quot;* #,##0.0_);_(&quot;$&quot;* \(#,##0.0\);_(&quot;$&quot;* &quot;-&quot;??_);_(@_)"/>
    <numFmt numFmtId="177" formatCode="0;[Red]0"/>
    <numFmt numFmtId="178" formatCode="_(&quot;$&quot;* #,##0_);_(&quot;$&quot;* \(#,##0\);_(&quot;$&quot;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[$-409]dddd\,\ mmmm\ dd\,\ yyyy"/>
    <numFmt numFmtId="185" formatCode="m/d/yy;@"/>
    <numFmt numFmtId="186" formatCode="0[$%-409]"/>
    <numFmt numFmtId="187" formatCode="[$$-409]0.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9" fontId="3" fillId="0" borderId="16" xfId="59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9" fontId="3" fillId="0" borderId="0" xfId="59" applyFont="1" applyAlignment="1">
      <alignment horizontal="center"/>
    </xf>
    <xf numFmtId="9" fontId="3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166" fontId="11" fillId="0" borderId="21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64" fontId="11" fillId="0" borderId="22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11" fillId="0" borderId="23" xfId="0" applyFont="1" applyFill="1" applyBorder="1" applyAlignment="1">
      <alignment horizontal="center" wrapText="1"/>
    </xf>
    <xf numFmtId="1" fontId="11" fillId="0" borderId="24" xfId="0" applyNumberFormat="1" applyFont="1" applyFill="1" applyBorder="1" applyAlignment="1">
      <alignment horizontal="center" wrapText="1"/>
    </xf>
    <xf numFmtId="1" fontId="11" fillId="0" borderId="23" xfId="0" applyNumberFormat="1" applyFont="1" applyFill="1" applyBorder="1" applyAlignment="1">
      <alignment horizontal="center"/>
    </xf>
    <xf numFmtId="166" fontId="11" fillId="0" borderId="23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vertical="center" indent="1"/>
    </xf>
    <xf numFmtId="9" fontId="11" fillId="0" borderId="25" xfId="0" applyNumberFormat="1" applyFont="1" applyFill="1" applyBorder="1" applyAlignment="1">
      <alignment horizontal="center" vertical="center"/>
    </xf>
    <xf numFmtId="9" fontId="11" fillId="0" borderId="26" xfId="0" applyNumberFormat="1" applyFont="1" applyFill="1" applyBorder="1" applyAlignment="1">
      <alignment horizontal="center" vertical="center"/>
    </xf>
    <xf numFmtId="166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9" fontId="11" fillId="0" borderId="25" xfId="59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9" fontId="11" fillId="0" borderId="29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indent="1"/>
    </xf>
    <xf numFmtId="3" fontId="11" fillId="0" borderId="11" xfId="0" applyNumberFormat="1" applyFont="1" applyFill="1" applyBorder="1" applyAlignment="1">
      <alignment horizontal="center" vertical="center"/>
    </xf>
    <xf numFmtId="166" fontId="11" fillId="0" borderId="3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indent="1"/>
    </xf>
    <xf numFmtId="3" fontId="11" fillId="0" borderId="34" xfId="0" applyNumberFormat="1" applyFont="1" applyFill="1" applyBorder="1" applyAlignment="1">
      <alignment horizontal="center" vertical="center"/>
    </xf>
    <xf numFmtId="9" fontId="11" fillId="0" borderId="16" xfId="0" applyNumberFormat="1" applyFont="1" applyFill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 indent="1"/>
    </xf>
    <xf numFmtId="9" fontId="12" fillId="0" borderId="36" xfId="0" applyNumberFormat="1" applyFont="1" applyFill="1" applyBorder="1" applyAlignment="1">
      <alignment horizontal="center" vertical="center"/>
    </xf>
    <xf numFmtId="9" fontId="12" fillId="0" borderId="37" xfId="0" applyNumberFormat="1" applyFont="1" applyFill="1" applyBorder="1" applyAlignment="1">
      <alignment horizontal="center" vertical="center"/>
    </xf>
    <xf numFmtId="166" fontId="12" fillId="0" borderId="38" xfId="0" applyNumberFormat="1" applyFont="1" applyFill="1" applyBorder="1" applyAlignment="1">
      <alignment horizontal="center" vertical="center"/>
    </xf>
    <xf numFmtId="166" fontId="12" fillId="0" borderId="39" xfId="0" applyNumberFormat="1" applyFont="1" applyFill="1" applyBorder="1" applyAlignment="1">
      <alignment horizontal="center" vertical="center"/>
    </xf>
    <xf numFmtId="9" fontId="12" fillId="0" borderId="36" xfId="59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86" fontId="11" fillId="33" borderId="40" xfId="59" applyNumberFormat="1" applyFont="1" applyFill="1" applyBorder="1" applyAlignment="1">
      <alignment horizontal="center" vertical="center"/>
    </xf>
    <xf numFmtId="186" fontId="11" fillId="33" borderId="25" xfId="59" applyNumberFormat="1" applyFont="1" applyFill="1" applyBorder="1" applyAlignment="1">
      <alignment horizontal="center" vertical="center"/>
    </xf>
    <xf numFmtId="186" fontId="11" fillId="33" borderId="41" xfId="59" applyNumberFormat="1" applyFont="1" applyFill="1" applyBorder="1" applyAlignment="1">
      <alignment horizontal="center" vertical="center"/>
    </xf>
    <xf numFmtId="186" fontId="11" fillId="33" borderId="42" xfId="59" applyNumberFormat="1" applyFont="1" applyFill="1" applyBorder="1" applyAlignment="1">
      <alignment horizontal="center" vertical="center"/>
    </xf>
    <xf numFmtId="186" fontId="11" fillId="33" borderId="43" xfId="59" applyNumberFormat="1" applyFont="1" applyFill="1" applyBorder="1" applyAlignment="1">
      <alignment horizontal="center" vertical="center"/>
    </xf>
    <xf numFmtId="186" fontId="11" fillId="33" borderId="44" xfId="59" applyNumberFormat="1" applyFont="1" applyFill="1" applyBorder="1" applyAlignment="1">
      <alignment horizontal="center" vertical="center"/>
    </xf>
    <xf numFmtId="186" fontId="11" fillId="33" borderId="45" xfId="59" applyNumberFormat="1" applyFont="1" applyFill="1" applyBorder="1" applyAlignment="1">
      <alignment horizontal="center" vertical="center"/>
    </xf>
    <xf numFmtId="186" fontId="11" fillId="33" borderId="46" xfId="59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86" fontId="11" fillId="33" borderId="47" xfId="59" applyNumberFormat="1" applyFont="1" applyFill="1" applyBorder="1" applyAlignment="1">
      <alignment horizontal="center" vertical="center"/>
    </xf>
    <xf numFmtId="186" fontId="11" fillId="33" borderId="32" xfId="59" applyNumberFormat="1" applyFont="1" applyFill="1" applyBorder="1" applyAlignment="1">
      <alignment horizontal="center" vertical="center"/>
    </xf>
    <xf numFmtId="186" fontId="11" fillId="33" borderId="48" xfId="59" applyNumberFormat="1" applyFont="1" applyFill="1" applyBorder="1" applyAlignment="1">
      <alignment horizontal="center" vertical="center"/>
    </xf>
    <xf numFmtId="186" fontId="11" fillId="33" borderId="29" xfId="59" applyNumberFormat="1" applyFont="1" applyFill="1" applyBorder="1" applyAlignment="1">
      <alignment horizontal="center" vertical="center"/>
    </xf>
    <xf numFmtId="186" fontId="11" fillId="33" borderId="49" xfId="59" applyNumberFormat="1" applyFont="1" applyFill="1" applyBorder="1" applyAlignment="1">
      <alignment horizontal="center" vertical="center"/>
    </xf>
    <xf numFmtId="186" fontId="11" fillId="33" borderId="50" xfId="59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86" fontId="11" fillId="33" borderId="16" xfId="59" applyNumberFormat="1" applyFont="1" applyFill="1" applyBorder="1" applyAlignment="1">
      <alignment horizontal="center" vertical="center"/>
    </xf>
    <xf numFmtId="186" fontId="11" fillId="33" borderId="15" xfId="59" applyNumberFormat="1" applyFont="1" applyFill="1" applyBorder="1" applyAlignment="1">
      <alignment horizontal="center" vertical="center"/>
    </xf>
    <xf numFmtId="186" fontId="11" fillId="33" borderId="13" xfId="59" applyNumberFormat="1" applyFont="1" applyFill="1" applyBorder="1" applyAlignment="1">
      <alignment horizontal="center" vertical="center"/>
    </xf>
    <xf numFmtId="186" fontId="11" fillId="33" borderId="14" xfId="59" applyNumberFormat="1" applyFont="1" applyFill="1" applyBorder="1" applyAlignment="1">
      <alignment horizontal="center" vertical="center"/>
    </xf>
    <xf numFmtId="186" fontId="11" fillId="33" borderId="51" xfId="59" applyNumberFormat="1" applyFont="1" applyFill="1" applyBorder="1" applyAlignment="1">
      <alignment horizontal="center" vertical="center"/>
    </xf>
    <xf numFmtId="186" fontId="11" fillId="33" borderId="22" xfId="59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186" fontId="11" fillId="33" borderId="52" xfId="59" applyNumberFormat="1" applyFont="1" applyFill="1" applyBorder="1" applyAlignment="1">
      <alignment horizontal="center" vertical="center"/>
    </xf>
    <xf numFmtId="186" fontId="11" fillId="33" borderId="53" xfId="59" applyNumberFormat="1" applyFont="1" applyFill="1" applyBorder="1" applyAlignment="1">
      <alignment horizontal="center" vertical="center"/>
    </xf>
    <xf numFmtId="186" fontId="11" fillId="33" borderId="54" xfId="59" applyNumberFormat="1" applyFont="1" applyFill="1" applyBorder="1" applyAlignment="1">
      <alignment horizontal="center" vertical="center"/>
    </xf>
    <xf numFmtId="186" fontId="11" fillId="33" borderId="36" xfId="59" applyNumberFormat="1" applyFont="1" applyFill="1" applyBorder="1" applyAlignment="1">
      <alignment horizontal="center" vertical="center"/>
    </xf>
    <xf numFmtId="186" fontId="11" fillId="33" borderId="55" xfId="59" applyNumberFormat="1" applyFont="1" applyFill="1" applyBorder="1" applyAlignment="1">
      <alignment horizontal="center" vertical="center"/>
    </xf>
    <xf numFmtId="186" fontId="11" fillId="33" borderId="56" xfId="59" applyNumberFormat="1" applyFont="1" applyFill="1" applyBorder="1" applyAlignment="1">
      <alignment horizontal="center" vertical="center"/>
    </xf>
    <xf numFmtId="186" fontId="11" fillId="33" borderId="38" xfId="59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1" fillId="0" borderId="52" xfId="0" applyFont="1" applyFill="1" applyBorder="1" applyAlignment="1">
      <alignment horizontal="left" indent="1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9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66" fontId="11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vertical="center"/>
    </xf>
    <xf numFmtId="3" fontId="11" fillId="33" borderId="26" xfId="0" applyNumberFormat="1" applyFont="1" applyFill="1" applyBorder="1" applyAlignment="1">
      <alignment horizontal="center" vertical="center"/>
    </xf>
    <xf numFmtId="3" fontId="11" fillId="33" borderId="45" xfId="0" applyNumberFormat="1" applyFont="1" applyFill="1" applyBorder="1" applyAlignment="1">
      <alignment horizontal="center" vertical="center"/>
    </xf>
    <xf numFmtId="3" fontId="11" fillId="33" borderId="32" xfId="0" applyNumberFormat="1" applyFont="1" applyFill="1" applyBorder="1" applyAlignment="1">
      <alignment horizontal="center" vertical="center"/>
    </xf>
    <xf numFmtId="3" fontId="11" fillId="33" borderId="47" xfId="0" applyNumberFormat="1" applyFont="1" applyFill="1" applyBorder="1" applyAlignment="1">
      <alignment horizontal="center" vertical="center"/>
    </xf>
    <xf numFmtId="3" fontId="11" fillId="33" borderId="48" xfId="0" applyNumberFormat="1" applyFont="1" applyFill="1" applyBorder="1" applyAlignment="1">
      <alignment horizontal="center" vertical="center"/>
    </xf>
    <xf numFmtId="3" fontId="11" fillId="33" borderId="49" xfId="0" applyNumberFormat="1" applyFont="1" applyFill="1" applyBorder="1" applyAlignment="1">
      <alignment horizontal="center" vertical="center"/>
    </xf>
    <xf numFmtId="3" fontId="11" fillId="33" borderId="29" xfId="0" applyNumberFormat="1" applyFont="1" applyFill="1" applyBorder="1" applyAlignment="1">
      <alignment horizontal="center" vertical="center"/>
    </xf>
    <xf numFmtId="3" fontId="11" fillId="33" borderId="51" xfId="0" applyNumberFormat="1" applyFont="1" applyFill="1" applyBorder="1" applyAlignment="1">
      <alignment horizontal="center" vertical="center"/>
    </xf>
    <xf numFmtId="3" fontId="11" fillId="33" borderId="59" xfId="0" applyNumberFormat="1" applyFont="1" applyFill="1" applyBorder="1" applyAlignment="1">
      <alignment horizontal="center" vertical="center"/>
    </xf>
    <xf numFmtId="3" fontId="11" fillId="33" borderId="60" xfId="0" applyNumberFormat="1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 vertical="center"/>
    </xf>
    <xf numFmtId="9" fontId="11" fillId="0" borderId="61" xfId="0" applyNumberFormat="1" applyFont="1" applyFill="1" applyBorder="1" applyAlignment="1">
      <alignment horizontal="center" vertical="center"/>
    </xf>
    <xf numFmtId="9" fontId="11" fillId="0" borderId="2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1" fontId="11" fillId="33" borderId="25" xfId="0" applyNumberFormat="1" applyFont="1" applyFill="1" applyBorder="1" applyAlignment="1">
      <alignment horizontal="center" vertical="center"/>
    </xf>
    <xf numFmtId="1" fontId="11" fillId="33" borderId="32" xfId="0" applyNumberFormat="1" applyFont="1" applyFill="1" applyBorder="1" applyAlignment="1">
      <alignment horizontal="center" vertical="center"/>
    </xf>
    <xf numFmtId="1" fontId="11" fillId="33" borderId="26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11" fillId="33" borderId="40" xfId="0" applyNumberFormat="1" applyFont="1" applyFill="1" applyBorder="1" applyAlignment="1">
      <alignment horizontal="center" vertical="center"/>
    </xf>
    <xf numFmtId="1" fontId="11" fillId="33" borderId="44" xfId="0" applyNumberFormat="1" applyFont="1" applyFill="1" applyBorder="1" applyAlignment="1">
      <alignment horizontal="center" vertical="center"/>
    </xf>
    <xf numFmtId="1" fontId="11" fillId="33" borderId="45" xfId="0" applyNumberFormat="1" applyFont="1" applyFill="1" applyBorder="1" applyAlignment="1">
      <alignment horizontal="center" vertical="center"/>
    </xf>
    <xf numFmtId="1" fontId="11" fillId="33" borderId="43" xfId="0" applyNumberFormat="1" applyFont="1" applyFill="1" applyBorder="1" applyAlignment="1">
      <alignment horizontal="center" vertical="center"/>
    </xf>
    <xf numFmtId="1" fontId="11" fillId="33" borderId="47" xfId="0" applyNumberFormat="1" applyFont="1" applyFill="1" applyBorder="1" applyAlignment="1">
      <alignment horizontal="center" vertical="center"/>
    </xf>
    <xf numFmtId="1" fontId="11" fillId="33" borderId="48" xfId="0" applyNumberFormat="1" applyFont="1" applyFill="1" applyBorder="1" applyAlignment="1">
      <alignment horizontal="center" vertical="center"/>
    </xf>
    <xf numFmtId="1" fontId="11" fillId="33" borderId="49" xfId="0" applyNumberFormat="1" applyFont="1" applyFill="1" applyBorder="1" applyAlignment="1">
      <alignment horizontal="center" vertical="center"/>
    </xf>
    <xf numFmtId="1" fontId="11" fillId="33" borderId="29" xfId="0" applyNumberFormat="1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1" fontId="11" fillId="33" borderId="51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33" borderId="33" xfId="0" applyNumberFormat="1" applyFont="1" applyFill="1" applyBorder="1" applyAlignment="1">
      <alignment horizontal="center" vertical="center"/>
    </xf>
    <xf numFmtId="3" fontId="11" fillId="33" borderId="55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0" xfId="0" applyAlignment="1">
      <alignment horizontal="left" indent="1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1" fillId="0" borderId="68" xfId="0" applyFont="1" applyFill="1" applyBorder="1" applyAlignment="1">
      <alignment horizontal="left" vertical="center" wrapText="1" indent="1"/>
    </xf>
    <xf numFmtId="0" fontId="11" fillId="0" borderId="69" xfId="0" applyFont="1" applyFill="1" applyBorder="1" applyAlignment="1">
      <alignment horizontal="left" vertical="center" wrapText="1" indent="1"/>
    </xf>
    <xf numFmtId="0" fontId="11" fillId="0" borderId="70" xfId="0" applyFont="1" applyFill="1" applyBorder="1" applyAlignment="1">
      <alignment horizontal="left" vertical="center" wrapText="1" indent="1"/>
    </xf>
    <xf numFmtId="0" fontId="11" fillId="0" borderId="52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 indent="1"/>
    </xf>
    <xf numFmtId="0" fontId="11" fillId="0" borderId="19" xfId="0" applyFont="1" applyFill="1" applyBorder="1" applyAlignment="1">
      <alignment horizontal="left" vertical="center" wrapText="1" indent="1"/>
    </xf>
    <xf numFmtId="0" fontId="3" fillId="0" borderId="57" xfId="0" applyFont="1" applyBorder="1" applyAlignment="1">
      <alignment horizontal="center" wrapText="1"/>
    </xf>
    <xf numFmtId="0" fontId="3" fillId="0" borderId="46" xfId="0" applyFont="1" applyBorder="1" applyAlignment="1">
      <alignment wrapText="1"/>
    </xf>
    <xf numFmtId="0" fontId="4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4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7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68" xfId="0" applyFont="1" applyFill="1" applyBorder="1" applyAlignment="1">
      <alignment horizontal="left"/>
    </xf>
    <xf numFmtId="0" fontId="11" fillId="0" borderId="69" xfId="0" applyFont="1" applyFill="1" applyBorder="1" applyAlignment="1">
      <alignment horizontal="left"/>
    </xf>
    <xf numFmtId="0" fontId="11" fillId="0" borderId="70" xfId="0" applyFont="1" applyFill="1" applyBorder="1" applyAlignment="1">
      <alignment horizontal="left"/>
    </xf>
    <xf numFmtId="0" fontId="11" fillId="0" borderId="72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164" fontId="11" fillId="0" borderId="24" xfId="0" applyNumberFormat="1" applyFont="1" applyFill="1" applyBorder="1" applyAlignment="1">
      <alignment horizontal="center" wrapText="1"/>
    </xf>
    <xf numFmtId="164" fontId="11" fillId="0" borderId="46" xfId="0" applyNumberFormat="1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wrapText="1"/>
    </xf>
    <xf numFmtId="0" fontId="12" fillId="0" borderId="7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zoomScalePageLayoutView="0" workbookViewId="0" topLeftCell="A1">
      <selection activeCell="A27" sqref="A27:D27"/>
    </sheetView>
  </sheetViews>
  <sheetFormatPr defaultColWidth="9.140625" defaultRowHeight="12.75"/>
  <cols>
    <col min="1" max="1" width="18.7109375" style="24" customWidth="1"/>
    <col min="2" max="2" width="24.421875" style="24" customWidth="1"/>
    <col min="3" max="3" width="63.28125" style="24" customWidth="1"/>
    <col min="4" max="4" width="20.7109375" style="24" customWidth="1"/>
    <col min="5" max="5" width="16.57421875" style="24" customWidth="1"/>
    <col min="6" max="6" width="21.421875" style="24" customWidth="1"/>
    <col min="7" max="7" width="11.57421875" style="24" customWidth="1"/>
    <col min="8" max="8" width="10.421875" style="24" customWidth="1"/>
    <col min="9" max="16384" width="9.140625" style="24" customWidth="1"/>
  </cols>
  <sheetData>
    <row r="1" spans="1:4" ht="18.75" customHeight="1" thickTop="1">
      <c r="A1" s="185"/>
      <c r="B1" s="186"/>
      <c r="C1" s="186"/>
      <c r="D1" s="187"/>
    </row>
    <row r="2" spans="1:4" ht="18.75" customHeight="1">
      <c r="A2" s="30"/>
      <c r="B2" s="31"/>
      <c r="C2" s="31"/>
      <c r="D2" s="32"/>
    </row>
    <row r="3" spans="1:4" ht="18.75" customHeight="1">
      <c r="A3" s="30"/>
      <c r="B3" s="31"/>
      <c r="C3" s="31"/>
      <c r="D3" s="32"/>
    </row>
    <row r="4" spans="1:4" ht="18.75" customHeight="1">
      <c r="A4" s="179"/>
      <c r="B4" s="180"/>
      <c r="C4" s="180"/>
      <c r="D4" s="181"/>
    </row>
    <row r="5" spans="1:4" ht="18.75" customHeight="1">
      <c r="A5" s="182"/>
      <c r="B5" s="183"/>
      <c r="C5" s="183"/>
      <c r="D5" s="184"/>
    </row>
    <row r="6" spans="1:4" ht="18.75" customHeight="1">
      <c r="A6" s="179" t="s">
        <v>56</v>
      </c>
      <c r="B6" s="180"/>
      <c r="C6" s="180"/>
      <c r="D6" s="181"/>
    </row>
    <row r="7" spans="1:4" ht="18.75" customHeight="1">
      <c r="A7" s="27"/>
      <c r="B7" s="28"/>
      <c r="C7" s="28"/>
      <c r="D7" s="29"/>
    </row>
    <row r="8" spans="1:4" ht="16.5" customHeight="1">
      <c r="A8" s="188" t="s">
        <v>70</v>
      </c>
      <c r="B8" s="189"/>
      <c r="C8" s="189"/>
      <c r="D8" s="190"/>
    </row>
    <row r="9" spans="1:4" ht="16.5" customHeight="1">
      <c r="A9" s="27"/>
      <c r="B9" s="28"/>
      <c r="C9" s="28"/>
      <c r="D9" s="29"/>
    </row>
    <row r="10" spans="1:4" ht="18.75" customHeight="1">
      <c r="A10" s="27"/>
      <c r="B10" s="28"/>
      <c r="C10" s="28"/>
      <c r="D10" s="29"/>
    </row>
    <row r="11" spans="1:4" ht="18.75" customHeight="1">
      <c r="A11" s="27"/>
      <c r="B11" s="28"/>
      <c r="C11" s="28"/>
      <c r="D11" s="29"/>
    </row>
    <row r="12" spans="1:4" ht="18.75" customHeight="1">
      <c r="A12" s="182"/>
      <c r="B12" s="183"/>
      <c r="C12" s="183"/>
      <c r="D12" s="184"/>
    </row>
    <row r="13" spans="1:4" ht="20.25">
      <c r="A13" s="179" t="s">
        <v>27</v>
      </c>
      <c r="B13" s="180"/>
      <c r="C13" s="180"/>
      <c r="D13" s="181"/>
    </row>
    <row r="14" spans="1:4" ht="18.75">
      <c r="A14" s="182"/>
      <c r="B14" s="183"/>
      <c r="C14" s="183"/>
      <c r="D14" s="184"/>
    </row>
    <row r="15" spans="1:4" ht="18.75">
      <c r="A15" s="21"/>
      <c r="B15" s="22"/>
      <c r="C15" s="22" t="s">
        <v>38</v>
      </c>
      <c r="D15" s="23"/>
    </row>
    <row r="16" spans="1:4" ht="18.75">
      <c r="A16" s="21"/>
      <c r="B16" s="25"/>
      <c r="C16" s="25"/>
      <c r="D16" s="26"/>
    </row>
    <row r="17" spans="1:4" ht="18.75">
      <c r="A17" s="21"/>
      <c r="B17" s="22"/>
      <c r="C17" s="22" t="s">
        <v>40</v>
      </c>
      <c r="D17" s="23"/>
    </row>
    <row r="18" spans="1:4" ht="18.75">
      <c r="A18" s="21"/>
      <c r="B18" s="25"/>
      <c r="C18" s="25"/>
      <c r="D18" s="26"/>
    </row>
    <row r="19" spans="1:4" ht="18.75">
      <c r="A19" s="21"/>
      <c r="B19" s="22"/>
      <c r="C19" s="22" t="s">
        <v>39</v>
      </c>
      <c r="D19" s="23"/>
    </row>
    <row r="20" spans="1:4" ht="18.75">
      <c r="A20" s="182"/>
      <c r="B20" s="183"/>
      <c r="C20" s="183"/>
      <c r="D20" s="184"/>
    </row>
    <row r="21" spans="1:4" ht="18.75">
      <c r="A21" s="182"/>
      <c r="B21" s="183"/>
      <c r="C21" s="183"/>
      <c r="D21" s="184"/>
    </row>
    <row r="22" spans="1:4" ht="18.75">
      <c r="A22" s="30"/>
      <c r="B22" s="31"/>
      <c r="C22" s="31"/>
      <c r="D22" s="32"/>
    </row>
    <row r="23" spans="1:4" ht="18.75">
      <c r="A23" s="182"/>
      <c r="B23" s="183"/>
      <c r="C23" s="183"/>
      <c r="D23" s="184"/>
    </row>
    <row r="24" spans="1:4" ht="18.75">
      <c r="A24" s="192"/>
      <c r="B24" s="191"/>
      <c r="C24" s="191"/>
      <c r="D24" s="193"/>
    </row>
    <row r="25" spans="1:4" ht="18.75">
      <c r="A25" s="192"/>
      <c r="B25" s="194"/>
      <c r="C25" s="194"/>
      <c r="D25" s="193"/>
    </row>
    <row r="26" spans="1:4" ht="19.5" thickBot="1">
      <c r="A26" s="195"/>
      <c r="B26" s="196"/>
      <c r="C26" s="196"/>
      <c r="D26" s="197"/>
    </row>
    <row r="27" spans="1:4" s="33" customFormat="1" ht="18" customHeight="1" thickTop="1">
      <c r="A27" s="191" t="s">
        <v>41</v>
      </c>
      <c r="B27" s="191"/>
      <c r="C27" s="191"/>
      <c r="D27" s="191"/>
    </row>
    <row r="28" spans="1:5" ht="15" customHeight="1">
      <c r="A28" s="57" t="s">
        <v>68</v>
      </c>
      <c r="B28" s="57"/>
      <c r="C28" s="57"/>
      <c r="D28" s="155" t="s">
        <v>69</v>
      </c>
      <c r="E28" s="33"/>
    </row>
    <row r="29" ht="18.75">
      <c r="E29" s="33"/>
    </row>
  </sheetData>
  <sheetProtection/>
  <mergeCells count="15">
    <mergeCell ref="A20:D20"/>
    <mergeCell ref="A21:D21"/>
    <mergeCell ref="A14:D14"/>
    <mergeCell ref="A23:D23"/>
    <mergeCell ref="A27:D27"/>
    <mergeCell ref="A24:D24"/>
    <mergeCell ref="A25:D25"/>
    <mergeCell ref="A26:D26"/>
    <mergeCell ref="A6:D6"/>
    <mergeCell ref="A13:D13"/>
    <mergeCell ref="A12:D12"/>
    <mergeCell ref="A1:D1"/>
    <mergeCell ref="A4:D4"/>
    <mergeCell ref="A5:D5"/>
    <mergeCell ref="A8:D8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A25" sqref="A25"/>
    </sheetView>
  </sheetViews>
  <sheetFormatPr defaultColWidth="9.140625" defaultRowHeight="12.75"/>
  <cols>
    <col min="1" max="1" width="20.7109375" style="9" customWidth="1"/>
    <col min="2" max="2" width="17.7109375" style="9" customWidth="1"/>
    <col min="3" max="3" width="16.8515625" style="9" customWidth="1"/>
    <col min="4" max="4" width="13.00390625" style="9" customWidth="1"/>
    <col min="5" max="5" width="14.421875" style="9" customWidth="1"/>
    <col min="6" max="6" width="10.28125" style="9" customWidth="1"/>
    <col min="7" max="7" width="9.421875" style="9" customWidth="1"/>
    <col min="8" max="8" width="9.57421875" style="9" customWidth="1"/>
    <col min="9" max="9" width="9.28125" style="9" customWidth="1"/>
    <col min="10" max="10" width="9.57421875" style="10" customWidth="1"/>
    <col min="11" max="16384" width="9.140625" style="9" customWidth="1"/>
  </cols>
  <sheetData>
    <row r="1" spans="1:10" ht="34.5" customHeight="1">
      <c r="A1" s="206" t="s">
        <v>71</v>
      </c>
      <c r="B1" s="207"/>
      <c r="C1" s="207"/>
      <c r="D1" s="207"/>
      <c r="E1" s="207"/>
      <c r="F1" s="207"/>
      <c r="G1" s="207"/>
      <c r="H1" s="207"/>
      <c r="I1" s="207"/>
      <c r="J1" s="208"/>
    </row>
    <row r="2" spans="1:10" ht="21.75" customHeight="1" thickBot="1">
      <c r="A2" s="211" t="s">
        <v>50</v>
      </c>
      <c r="B2" s="212"/>
      <c r="C2" s="212"/>
      <c r="D2" s="212"/>
      <c r="E2" s="212"/>
      <c r="F2" s="212"/>
      <c r="G2" s="212"/>
      <c r="H2" s="212"/>
      <c r="I2" s="212"/>
      <c r="J2" s="213"/>
    </row>
    <row r="3" spans="1:10" ht="21" customHeight="1">
      <c r="A3" s="214" t="s">
        <v>58</v>
      </c>
      <c r="B3" s="119" t="s">
        <v>47</v>
      </c>
      <c r="C3" s="120" t="s">
        <v>48</v>
      </c>
      <c r="D3" s="204" t="s">
        <v>49</v>
      </c>
      <c r="E3" s="205"/>
      <c r="F3" s="204" t="s">
        <v>60</v>
      </c>
      <c r="G3" s="209"/>
      <c r="H3" s="209"/>
      <c r="I3" s="209"/>
      <c r="J3" s="210"/>
    </row>
    <row r="4" spans="1:11" ht="42" customHeight="1" thickBot="1">
      <c r="A4" s="215"/>
      <c r="B4" s="121" t="s">
        <v>1</v>
      </c>
      <c r="C4" s="6" t="s">
        <v>1</v>
      </c>
      <c r="D4" s="122" t="s">
        <v>45</v>
      </c>
      <c r="E4" s="123" t="s">
        <v>46</v>
      </c>
      <c r="F4" s="124" t="s">
        <v>2</v>
      </c>
      <c r="G4" s="122" t="s">
        <v>3</v>
      </c>
      <c r="H4" s="124" t="s">
        <v>62</v>
      </c>
      <c r="I4" s="124" t="s">
        <v>4</v>
      </c>
      <c r="J4" s="123" t="s">
        <v>26</v>
      </c>
      <c r="K4" s="10"/>
    </row>
    <row r="5" spans="1:11" s="4" customFormat="1" ht="21.75" customHeight="1">
      <c r="A5" s="88" t="s">
        <v>30</v>
      </c>
      <c r="B5" s="157">
        <v>15</v>
      </c>
      <c r="C5" s="159">
        <v>13</v>
      </c>
      <c r="D5" s="157">
        <v>5</v>
      </c>
      <c r="E5" s="140">
        <v>7</v>
      </c>
      <c r="F5" s="161">
        <v>0</v>
      </c>
      <c r="G5" s="162">
        <v>0</v>
      </c>
      <c r="H5" s="157">
        <v>7</v>
      </c>
      <c r="I5" s="163">
        <v>0</v>
      </c>
      <c r="J5" s="164">
        <v>0</v>
      </c>
      <c r="K5" s="11"/>
    </row>
    <row r="6" spans="1:11" s="4" customFormat="1" ht="21.75" customHeight="1">
      <c r="A6" s="97" t="s">
        <v>5</v>
      </c>
      <c r="B6" s="158">
        <v>37</v>
      </c>
      <c r="C6" s="159">
        <v>19</v>
      </c>
      <c r="D6" s="158">
        <v>21</v>
      </c>
      <c r="E6" s="140">
        <v>36</v>
      </c>
      <c r="F6" s="165">
        <v>3</v>
      </c>
      <c r="G6" s="166">
        <v>7</v>
      </c>
      <c r="H6" s="158">
        <v>33</v>
      </c>
      <c r="I6" s="167">
        <v>0</v>
      </c>
      <c r="J6" s="168">
        <v>1</v>
      </c>
      <c r="K6" s="11"/>
    </row>
    <row r="7" spans="1:11" s="4" customFormat="1" ht="21.75" customHeight="1">
      <c r="A7" s="88" t="s">
        <v>31</v>
      </c>
      <c r="B7" s="158">
        <v>134</v>
      </c>
      <c r="C7" s="159">
        <v>67</v>
      </c>
      <c r="D7" s="158">
        <v>57</v>
      </c>
      <c r="E7" s="140">
        <v>114</v>
      </c>
      <c r="F7" s="165">
        <v>24</v>
      </c>
      <c r="G7" s="166">
        <v>13</v>
      </c>
      <c r="H7" s="158">
        <v>98</v>
      </c>
      <c r="I7" s="167">
        <v>0</v>
      </c>
      <c r="J7" s="168">
        <v>0</v>
      </c>
      <c r="K7" s="11"/>
    </row>
    <row r="8" spans="1:11" s="4" customFormat="1" ht="21.75" customHeight="1">
      <c r="A8" s="88" t="s">
        <v>8</v>
      </c>
      <c r="B8" s="158">
        <v>35</v>
      </c>
      <c r="C8" s="139">
        <v>20</v>
      </c>
      <c r="D8" s="158">
        <v>18</v>
      </c>
      <c r="E8" s="140">
        <v>31</v>
      </c>
      <c r="F8" s="165">
        <v>9</v>
      </c>
      <c r="G8" s="166">
        <v>2</v>
      </c>
      <c r="H8" s="158">
        <v>23</v>
      </c>
      <c r="I8" s="167">
        <v>0</v>
      </c>
      <c r="J8" s="168">
        <v>0</v>
      </c>
      <c r="K8" s="11"/>
    </row>
    <row r="9" spans="1:11" s="4" customFormat="1" ht="21.75" customHeight="1">
      <c r="A9" s="88" t="s">
        <v>9</v>
      </c>
      <c r="B9" s="156">
        <v>2</v>
      </c>
      <c r="C9" s="139">
        <v>0</v>
      </c>
      <c r="D9" s="141">
        <v>0</v>
      </c>
      <c r="E9" s="140">
        <v>1</v>
      </c>
      <c r="F9" s="142">
        <v>0</v>
      </c>
      <c r="G9" s="143">
        <v>0</v>
      </c>
      <c r="H9" s="141">
        <v>1</v>
      </c>
      <c r="I9" s="144">
        <v>0</v>
      </c>
      <c r="J9" s="145">
        <v>0</v>
      </c>
      <c r="K9" s="11"/>
    </row>
    <row r="10" spans="1:11" s="4" customFormat="1" ht="21.75" customHeight="1">
      <c r="A10" s="88" t="s">
        <v>23</v>
      </c>
      <c r="B10" s="158">
        <v>45</v>
      </c>
      <c r="C10" s="159">
        <v>19</v>
      </c>
      <c r="D10" s="158">
        <v>15</v>
      </c>
      <c r="E10" s="140">
        <v>37</v>
      </c>
      <c r="F10" s="165">
        <v>6</v>
      </c>
      <c r="G10" s="166">
        <v>1</v>
      </c>
      <c r="H10" s="158">
        <v>37</v>
      </c>
      <c r="I10" s="167">
        <v>0</v>
      </c>
      <c r="J10" s="168">
        <v>0</v>
      </c>
      <c r="K10" s="11"/>
    </row>
    <row r="11" spans="1:11" s="4" customFormat="1" ht="21.75" customHeight="1">
      <c r="A11" s="88" t="s">
        <v>10</v>
      </c>
      <c r="B11" s="158">
        <v>42</v>
      </c>
      <c r="C11" s="159">
        <v>23</v>
      </c>
      <c r="D11" s="158">
        <v>17</v>
      </c>
      <c r="E11" s="140">
        <v>34</v>
      </c>
      <c r="F11" s="165">
        <v>2</v>
      </c>
      <c r="G11" s="166">
        <v>1</v>
      </c>
      <c r="H11" s="158">
        <v>33</v>
      </c>
      <c r="I11" s="167">
        <v>0</v>
      </c>
      <c r="J11" s="168">
        <v>0</v>
      </c>
      <c r="K11" s="11"/>
    </row>
    <row r="12" spans="1:11" s="4" customFormat="1" ht="21.75" customHeight="1">
      <c r="A12" s="88" t="s">
        <v>24</v>
      </c>
      <c r="B12" s="158">
        <v>59</v>
      </c>
      <c r="C12" s="159">
        <v>36</v>
      </c>
      <c r="D12" s="158">
        <v>33</v>
      </c>
      <c r="E12" s="140">
        <v>55</v>
      </c>
      <c r="F12" s="165">
        <v>3</v>
      </c>
      <c r="G12" s="166">
        <v>7</v>
      </c>
      <c r="H12" s="158">
        <v>46</v>
      </c>
      <c r="I12" s="167">
        <v>0</v>
      </c>
      <c r="J12" s="168">
        <v>1</v>
      </c>
      <c r="K12" s="11"/>
    </row>
    <row r="13" spans="1:11" s="4" customFormat="1" ht="21.75" customHeight="1">
      <c r="A13" s="88" t="s">
        <v>25</v>
      </c>
      <c r="B13" s="158">
        <v>29</v>
      </c>
      <c r="C13" s="159">
        <v>16</v>
      </c>
      <c r="D13" s="158">
        <v>15</v>
      </c>
      <c r="E13" s="140">
        <v>26</v>
      </c>
      <c r="F13" s="165">
        <v>1</v>
      </c>
      <c r="G13" s="166">
        <v>0</v>
      </c>
      <c r="H13" s="158">
        <v>25</v>
      </c>
      <c r="I13" s="167">
        <v>1</v>
      </c>
      <c r="J13" s="168">
        <v>0</v>
      </c>
      <c r="K13" s="11"/>
    </row>
    <row r="14" spans="1:11" s="4" customFormat="1" ht="21.75" customHeight="1">
      <c r="A14" s="88" t="s">
        <v>32</v>
      </c>
      <c r="B14" s="158">
        <v>220</v>
      </c>
      <c r="C14" s="159">
        <v>87</v>
      </c>
      <c r="D14" s="158">
        <v>72</v>
      </c>
      <c r="E14" s="140">
        <v>188</v>
      </c>
      <c r="F14" s="165">
        <v>42</v>
      </c>
      <c r="G14" s="166">
        <v>40</v>
      </c>
      <c r="H14" s="158">
        <v>141</v>
      </c>
      <c r="I14" s="167">
        <v>0</v>
      </c>
      <c r="J14" s="168">
        <v>0</v>
      </c>
      <c r="K14" s="11"/>
    </row>
    <row r="15" spans="1:11" s="4" customFormat="1" ht="21.75" customHeight="1">
      <c r="A15" s="88" t="s">
        <v>43</v>
      </c>
      <c r="B15" s="158">
        <v>255</v>
      </c>
      <c r="C15" s="159">
        <v>148</v>
      </c>
      <c r="D15" s="158">
        <v>159</v>
      </c>
      <c r="E15" s="140">
        <v>253</v>
      </c>
      <c r="F15" s="165">
        <v>32</v>
      </c>
      <c r="G15" s="166">
        <v>143</v>
      </c>
      <c r="H15" s="158">
        <v>127</v>
      </c>
      <c r="I15" s="167">
        <v>0</v>
      </c>
      <c r="J15" s="168">
        <v>0</v>
      </c>
      <c r="K15" s="11"/>
    </row>
    <row r="16" spans="1:11" s="4" customFormat="1" ht="21.75" customHeight="1">
      <c r="A16" s="88" t="s">
        <v>6</v>
      </c>
      <c r="B16" s="158">
        <v>72</v>
      </c>
      <c r="C16" s="159">
        <v>35</v>
      </c>
      <c r="D16" s="158">
        <v>33</v>
      </c>
      <c r="E16" s="140">
        <v>68</v>
      </c>
      <c r="F16" s="165">
        <v>3</v>
      </c>
      <c r="G16" s="166">
        <v>1</v>
      </c>
      <c r="H16" s="158">
        <v>66</v>
      </c>
      <c r="I16" s="167">
        <v>0</v>
      </c>
      <c r="J16" s="168">
        <v>0</v>
      </c>
      <c r="K16" s="11"/>
    </row>
    <row r="17" spans="1:11" s="4" customFormat="1" ht="21.75" customHeight="1">
      <c r="A17" s="88" t="s">
        <v>7</v>
      </c>
      <c r="B17" s="158">
        <v>56</v>
      </c>
      <c r="C17" s="159">
        <v>22</v>
      </c>
      <c r="D17" s="158">
        <v>19</v>
      </c>
      <c r="E17" s="140">
        <v>47</v>
      </c>
      <c r="F17" s="165">
        <v>1</v>
      </c>
      <c r="G17" s="166">
        <v>1</v>
      </c>
      <c r="H17" s="158">
        <v>45</v>
      </c>
      <c r="I17" s="167">
        <v>0</v>
      </c>
      <c r="J17" s="168">
        <v>0</v>
      </c>
      <c r="K17" s="11"/>
    </row>
    <row r="18" spans="1:11" s="4" customFormat="1" ht="21.75" customHeight="1">
      <c r="A18" s="88" t="s">
        <v>28</v>
      </c>
      <c r="B18" s="158">
        <v>45</v>
      </c>
      <c r="C18" s="159">
        <v>12</v>
      </c>
      <c r="D18" s="158">
        <v>9</v>
      </c>
      <c r="E18" s="140">
        <v>40</v>
      </c>
      <c r="F18" s="165">
        <v>3</v>
      </c>
      <c r="G18" s="166">
        <v>6</v>
      </c>
      <c r="H18" s="158">
        <v>39</v>
      </c>
      <c r="I18" s="167">
        <v>0</v>
      </c>
      <c r="J18" s="168">
        <v>0</v>
      </c>
      <c r="K18" s="11"/>
    </row>
    <row r="19" spans="1:11" s="4" customFormat="1" ht="21.75" customHeight="1">
      <c r="A19" s="88" t="s">
        <v>33</v>
      </c>
      <c r="B19" s="158">
        <v>15</v>
      </c>
      <c r="C19" s="159">
        <v>2</v>
      </c>
      <c r="D19" s="158">
        <v>1</v>
      </c>
      <c r="E19" s="140">
        <v>13</v>
      </c>
      <c r="F19" s="165">
        <v>0</v>
      </c>
      <c r="G19" s="166">
        <v>0</v>
      </c>
      <c r="H19" s="158">
        <v>13</v>
      </c>
      <c r="I19" s="167">
        <v>0</v>
      </c>
      <c r="J19" s="168">
        <v>0</v>
      </c>
      <c r="K19" s="11"/>
    </row>
    <row r="20" spans="1:11" s="4" customFormat="1" ht="21.75" customHeight="1" thickBot="1">
      <c r="A20" s="104" t="s">
        <v>67</v>
      </c>
      <c r="B20" s="177">
        <v>42</v>
      </c>
      <c r="C20" s="160">
        <v>30</v>
      </c>
      <c r="D20" s="171">
        <v>19</v>
      </c>
      <c r="E20" s="146">
        <v>29</v>
      </c>
      <c r="F20" s="169">
        <v>0</v>
      </c>
      <c r="G20" s="170">
        <v>2</v>
      </c>
      <c r="H20" s="171">
        <v>27</v>
      </c>
      <c r="I20" s="172">
        <v>0</v>
      </c>
      <c r="J20" s="160">
        <v>0</v>
      </c>
      <c r="K20" s="11"/>
    </row>
    <row r="21" spans="1:11" s="4" customFormat="1" ht="21.75" customHeight="1" thickBot="1">
      <c r="A21" s="111" t="s">
        <v>11</v>
      </c>
      <c r="B21" s="178">
        <f>SUM(B5:B20)</f>
        <v>1103</v>
      </c>
      <c r="C21" s="148">
        <f aca="true" t="shared" si="0" ref="C21:J21">SUM(C5:C20)</f>
        <v>549</v>
      </c>
      <c r="D21" s="147">
        <f>SUM(D5:D20)</f>
        <v>493</v>
      </c>
      <c r="E21" s="149">
        <f>SUM(E5:E20)</f>
        <v>979</v>
      </c>
      <c r="F21" s="147">
        <f t="shared" si="0"/>
        <v>129</v>
      </c>
      <c r="G21" s="147">
        <f t="shared" si="0"/>
        <v>224</v>
      </c>
      <c r="H21" s="147">
        <f t="shared" si="0"/>
        <v>761</v>
      </c>
      <c r="I21" s="147">
        <f t="shared" si="0"/>
        <v>1</v>
      </c>
      <c r="J21" s="150">
        <f t="shared" si="0"/>
        <v>2</v>
      </c>
      <c r="K21" s="11"/>
    </row>
    <row r="22" spans="1:11" s="4" customFormat="1" ht="18.75" customHeight="1">
      <c r="A22" s="198" t="s">
        <v>61</v>
      </c>
      <c r="B22" s="199"/>
      <c r="C22" s="199"/>
      <c r="D22" s="199"/>
      <c r="E22" s="199"/>
      <c r="F22" s="199"/>
      <c r="G22" s="199"/>
      <c r="H22" s="199"/>
      <c r="I22" s="199"/>
      <c r="J22" s="200"/>
      <c r="K22" s="11"/>
    </row>
    <row r="23" spans="1:10" ht="12.75" customHeight="1" thickBot="1">
      <c r="A23" s="201"/>
      <c r="B23" s="202"/>
      <c r="C23" s="202"/>
      <c r="D23" s="202"/>
      <c r="E23" s="202"/>
      <c r="F23" s="202"/>
      <c r="G23" s="202"/>
      <c r="H23" s="202"/>
      <c r="I23" s="202"/>
      <c r="J23" s="203"/>
    </row>
    <row r="26" ht="12.75">
      <c r="E26" s="56"/>
    </row>
  </sheetData>
  <sheetProtection/>
  <mergeCells count="6">
    <mergeCell ref="A22:J23"/>
    <mergeCell ref="D3:E3"/>
    <mergeCell ref="A1:J1"/>
    <mergeCell ref="F3:J3"/>
    <mergeCell ref="A2:J2"/>
    <mergeCell ref="A3:A4"/>
  </mergeCells>
  <printOptions horizontalCentered="1" verticalCentered="1"/>
  <pageMargins left="0.3" right="0.3" top="0.33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21.140625" style="48" customWidth="1"/>
    <col min="2" max="2" width="10.28125" style="38" customWidth="1"/>
    <col min="3" max="3" width="14.421875" style="34" customWidth="1"/>
    <col min="4" max="4" width="13.28125" style="39" customWidth="1"/>
    <col min="5" max="5" width="7.7109375" style="40" customWidth="1"/>
    <col min="6" max="6" width="7.421875" style="40" customWidth="1"/>
    <col min="7" max="7" width="10.7109375" style="34" customWidth="1"/>
    <col min="8" max="8" width="10.8515625" style="34" customWidth="1"/>
    <col min="9" max="9" width="10.00390625" style="34" customWidth="1"/>
    <col min="10" max="10" width="11.8515625" style="34" customWidth="1"/>
    <col min="11" max="11" width="10.8515625" style="34" customWidth="1"/>
    <col min="12" max="12" width="10.8515625" style="41" customWidth="1"/>
    <col min="13" max="13" width="15.00390625" style="42" customWidth="1"/>
    <col min="14" max="14" width="8.57421875" style="34" customWidth="1"/>
    <col min="15" max="15" width="9.7109375" style="45" customWidth="1"/>
    <col min="16" max="16384" width="9.140625" style="34" customWidth="1"/>
  </cols>
  <sheetData>
    <row r="1" spans="1:11" s="9" customFormat="1" ht="33.75" customHeight="1">
      <c r="A1" s="206" t="str">
        <f>' Participants'!A1:J1</f>
        <v>TAB 9 - TRADE ADJUSTMENT ASSISTANCE
FY14 PERFORMANCE ENDING JUNE 30, 2014</v>
      </c>
      <c r="B1" s="216"/>
      <c r="C1" s="216"/>
      <c r="D1" s="216"/>
      <c r="E1" s="216"/>
      <c r="F1" s="216"/>
      <c r="G1" s="216"/>
      <c r="H1" s="216"/>
      <c r="I1" s="216"/>
      <c r="J1" s="217"/>
      <c r="K1" s="46"/>
    </row>
    <row r="2" spans="1:11" s="9" customFormat="1" ht="19.5" customHeight="1" thickBot="1">
      <c r="A2" s="211" t="s">
        <v>42</v>
      </c>
      <c r="B2" s="218"/>
      <c r="C2" s="218"/>
      <c r="D2" s="218"/>
      <c r="E2" s="218"/>
      <c r="F2" s="218"/>
      <c r="G2" s="218"/>
      <c r="H2" s="218"/>
      <c r="I2" s="218"/>
      <c r="J2" s="219"/>
      <c r="K2" s="47"/>
    </row>
    <row r="3" spans="1:15" ht="40.5" customHeight="1">
      <c r="A3" s="230" t="s">
        <v>59</v>
      </c>
      <c r="B3" s="58" t="s">
        <v>53</v>
      </c>
      <c r="C3" s="59" t="s">
        <v>51</v>
      </c>
      <c r="D3" s="60" t="s">
        <v>52</v>
      </c>
      <c r="E3" s="228" t="s">
        <v>29</v>
      </c>
      <c r="F3" s="229"/>
      <c r="G3" s="61" t="s">
        <v>35</v>
      </c>
      <c r="H3" s="61" t="s">
        <v>36</v>
      </c>
      <c r="I3" s="226" t="s">
        <v>54</v>
      </c>
      <c r="J3" s="227"/>
      <c r="L3" s="34"/>
      <c r="M3" s="34"/>
      <c r="O3" s="34"/>
    </row>
    <row r="4" spans="1:15" ht="35.25" customHeight="1" thickBot="1">
      <c r="A4" s="231"/>
      <c r="B4" s="51" t="s">
        <v>1</v>
      </c>
      <c r="C4" s="51" t="s">
        <v>1</v>
      </c>
      <c r="D4" s="51" t="s">
        <v>1</v>
      </c>
      <c r="E4" s="52" t="s">
        <v>34</v>
      </c>
      <c r="F4" s="51" t="s">
        <v>1</v>
      </c>
      <c r="G4" s="51" t="s">
        <v>1</v>
      </c>
      <c r="H4" s="53" t="s">
        <v>1</v>
      </c>
      <c r="I4" s="54" t="s">
        <v>34</v>
      </c>
      <c r="J4" s="55" t="s">
        <v>1</v>
      </c>
      <c r="L4" s="34"/>
      <c r="M4" s="34"/>
      <c r="O4" s="34"/>
    </row>
    <row r="5" spans="1:15" ht="21.75" customHeight="1">
      <c r="A5" s="62" t="str">
        <f>' Participants'!A5</f>
        <v>Berkshire</v>
      </c>
      <c r="B5" s="173">
        <v>11</v>
      </c>
      <c r="C5" s="176">
        <v>2</v>
      </c>
      <c r="D5" s="68">
        <v>0</v>
      </c>
      <c r="E5" s="63">
        <v>0.65</v>
      </c>
      <c r="F5" s="64">
        <f>IF(B5-D5&gt;0,C5/(B5-D5),0)</f>
        <v>0.18181818181818182</v>
      </c>
      <c r="G5" s="65">
        <v>19.46</v>
      </c>
      <c r="H5" s="66">
        <v>14.1</v>
      </c>
      <c r="I5" s="67">
        <v>0.85</v>
      </c>
      <c r="J5" s="153">
        <f>+IF(H5&gt;0,H5/G5,0)</f>
        <v>0.724563206577595</v>
      </c>
      <c r="L5" s="34"/>
      <c r="M5" s="34"/>
      <c r="O5" s="34"/>
    </row>
    <row r="6" spans="1:10" s="35" customFormat="1" ht="21.75" customHeight="1">
      <c r="A6" s="62" t="str">
        <f>' Participants'!A6</f>
        <v>Boston</v>
      </c>
      <c r="B6" s="173">
        <v>16</v>
      </c>
      <c r="C6" s="176">
        <v>5</v>
      </c>
      <c r="D6" s="68">
        <v>0</v>
      </c>
      <c r="E6" s="63">
        <v>0.65</v>
      </c>
      <c r="F6" s="70">
        <f aca="true" t="shared" si="0" ref="F6:F19">IF(B6-D6&gt;0,C6/(B6-D6),0)</f>
        <v>0.3125</v>
      </c>
      <c r="G6" s="131">
        <v>28.547179487179488</v>
      </c>
      <c r="H6" s="71">
        <v>20.68215384615384</v>
      </c>
      <c r="I6" s="67">
        <v>0.85</v>
      </c>
      <c r="J6" s="153">
        <f aca="true" t="shared" si="1" ref="J6:J21">+IF(H6&gt;0,H6/G6,0)</f>
        <v>0.7244902725133381</v>
      </c>
    </row>
    <row r="7" spans="1:10" s="35" customFormat="1" ht="21.75" customHeight="1">
      <c r="A7" s="72" t="str">
        <f>' Participants'!A7</f>
        <v>Bristol</v>
      </c>
      <c r="B7" s="173">
        <v>59</v>
      </c>
      <c r="C7" s="176">
        <v>43</v>
      </c>
      <c r="D7" s="73">
        <v>1</v>
      </c>
      <c r="E7" s="63">
        <v>0.65</v>
      </c>
      <c r="F7" s="70">
        <f t="shared" si="0"/>
        <v>0.7413793103448276</v>
      </c>
      <c r="G7" s="74">
        <v>22.1818980612883</v>
      </c>
      <c r="H7" s="71">
        <v>19.90127608825283</v>
      </c>
      <c r="I7" s="67">
        <v>0.85</v>
      </c>
      <c r="J7" s="153">
        <f t="shared" si="1"/>
        <v>0.8971854452340308</v>
      </c>
    </row>
    <row r="8" spans="1:10" s="35" customFormat="1" ht="21.75" customHeight="1">
      <c r="A8" s="72" t="str">
        <f>' Participants'!A8</f>
        <v>Brockton</v>
      </c>
      <c r="B8" s="173">
        <v>19</v>
      </c>
      <c r="C8" s="69">
        <v>12</v>
      </c>
      <c r="D8" s="73">
        <v>0</v>
      </c>
      <c r="E8" s="63">
        <v>0.65</v>
      </c>
      <c r="F8" s="70">
        <f t="shared" si="0"/>
        <v>0.631578947368421</v>
      </c>
      <c r="G8" s="74">
        <v>26.087846153846158</v>
      </c>
      <c r="H8" s="71">
        <v>23.035256410256412</v>
      </c>
      <c r="I8" s="67">
        <v>0.85</v>
      </c>
      <c r="J8" s="153">
        <f t="shared" si="1"/>
        <v>0.8829880502365773</v>
      </c>
    </row>
    <row r="9" spans="1:10" s="35" customFormat="1" ht="21.75" customHeight="1">
      <c r="A9" s="72" t="str">
        <f>' Participants'!A9</f>
        <v>Cape Cod &amp; Islands</v>
      </c>
      <c r="B9" s="68">
        <v>2</v>
      </c>
      <c r="C9" s="69">
        <v>2</v>
      </c>
      <c r="D9" s="73">
        <v>0</v>
      </c>
      <c r="E9" s="63">
        <v>0.65</v>
      </c>
      <c r="F9" s="70">
        <f t="shared" si="0"/>
        <v>1</v>
      </c>
      <c r="G9" s="74">
        <v>33.17307692307693</v>
      </c>
      <c r="H9" s="71">
        <v>21.75</v>
      </c>
      <c r="I9" s="67">
        <v>0.85</v>
      </c>
      <c r="J9" s="153">
        <f t="shared" si="1"/>
        <v>0.6556521739130434</v>
      </c>
    </row>
    <row r="10" spans="1:10" s="35" customFormat="1" ht="21.75" customHeight="1">
      <c r="A10" s="72" t="str">
        <f>' Participants'!A10</f>
        <v>Central Mass</v>
      </c>
      <c r="B10" s="174">
        <v>29</v>
      </c>
      <c r="C10" s="75">
        <v>24</v>
      </c>
      <c r="D10" s="73">
        <v>0</v>
      </c>
      <c r="E10" s="63">
        <v>0.65</v>
      </c>
      <c r="F10" s="70">
        <f t="shared" si="0"/>
        <v>0.8275862068965517</v>
      </c>
      <c r="G10" s="74">
        <v>26.22225741578683</v>
      </c>
      <c r="H10" s="71">
        <v>19.19709935897436</v>
      </c>
      <c r="I10" s="67">
        <v>0.85</v>
      </c>
      <c r="J10" s="153">
        <f t="shared" si="1"/>
        <v>0.7320917896037795</v>
      </c>
    </row>
    <row r="11" spans="1:12" s="35" customFormat="1" ht="21.75" customHeight="1">
      <c r="A11" s="72" t="str">
        <f>' Participants'!A11</f>
        <v>Franklin/Hampshire</v>
      </c>
      <c r="B11" s="173">
        <v>31</v>
      </c>
      <c r="C11" s="69">
        <v>18</v>
      </c>
      <c r="D11" s="73">
        <v>0</v>
      </c>
      <c r="E11" s="63">
        <v>0.65</v>
      </c>
      <c r="F11" s="70">
        <f t="shared" si="0"/>
        <v>0.5806451612903226</v>
      </c>
      <c r="G11" s="74">
        <v>17.44816911764706</v>
      </c>
      <c r="H11" s="71">
        <v>11.121666666666668</v>
      </c>
      <c r="I11" s="67">
        <v>0.85</v>
      </c>
      <c r="J11" s="153">
        <f t="shared" si="1"/>
        <v>0.6374116729197808</v>
      </c>
      <c r="K11" s="36"/>
      <c r="L11" s="36"/>
    </row>
    <row r="12" spans="1:12" s="35" customFormat="1" ht="21.75" customHeight="1">
      <c r="A12" s="72" t="str">
        <f>' Participants'!A12</f>
        <v>Greater Lowell</v>
      </c>
      <c r="B12" s="173">
        <v>34</v>
      </c>
      <c r="C12" s="69">
        <v>29</v>
      </c>
      <c r="D12" s="73">
        <v>0</v>
      </c>
      <c r="E12" s="63">
        <v>0.65</v>
      </c>
      <c r="F12" s="70">
        <f t="shared" si="0"/>
        <v>0.8529411764705882</v>
      </c>
      <c r="G12" s="74">
        <v>17.35121301775148</v>
      </c>
      <c r="H12" s="71">
        <v>16.28103769793425</v>
      </c>
      <c r="I12" s="67">
        <v>0.85</v>
      </c>
      <c r="J12" s="153">
        <f t="shared" si="1"/>
        <v>0.9383227375099153</v>
      </c>
      <c r="K12" s="36"/>
      <c r="L12" s="36"/>
    </row>
    <row r="13" spans="1:12" s="35" customFormat="1" ht="21.75" customHeight="1">
      <c r="A13" s="72" t="str">
        <f>' Participants'!A13</f>
        <v>Greater New Bedford</v>
      </c>
      <c r="B13" s="175">
        <v>14</v>
      </c>
      <c r="C13" s="77">
        <v>7</v>
      </c>
      <c r="D13" s="76">
        <v>0</v>
      </c>
      <c r="E13" s="63">
        <v>0.65</v>
      </c>
      <c r="F13" s="70">
        <f t="shared" si="0"/>
        <v>0.5</v>
      </c>
      <c r="G13" s="74">
        <v>24.504783734783736</v>
      </c>
      <c r="H13" s="71">
        <v>15.64006105006105</v>
      </c>
      <c r="I13" s="67">
        <v>0.85</v>
      </c>
      <c r="J13" s="153">
        <f t="shared" si="1"/>
        <v>0.6382452185391253</v>
      </c>
      <c r="K13" s="36"/>
      <c r="L13" s="36"/>
    </row>
    <row r="14" spans="1:12" s="35" customFormat="1" ht="21.75" customHeight="1">
      <c r="A14" s="72" t="str">
        <f>' Participants'!A14</f>
        <v>Hampden</v>
      </c>
      <c r="B14" s="174">
        <v>124</v>
      </c>
      <c r="C14" s="75">
        <v>50</v>
      </c>
      <c r="D14" s="73">
        <v>3</v>
      </c>
      <c r="E14" s="63">
        <v>0.65</v>
      </c>
      <c r="F14" s="70">
        <f t="shared" si="0"/>
        <v>0.4132231404958678</v>
      </c>
      <c r="G14" s="74">
        <v>19.410278232405894</v>
      </c>
      <c r="H14" s="71">
        <v>14.221884615384615</v>
      </c>
      <c r="I14" s="67">
        <v>0.85</v>
      </c>
      <c r="J14" s="153">
        <f t="shared" si="1"/>
        <v>0.7326986478555914</v>
      </c>
      <c r="K14" s="36"/>
      <c r="L14" s="36"/>
    </row>
    <row r="15" spans="1:12" s="35" customFormat="1" ht="21.75" customHeight="1">
      <c r="A15" s="72" t="str">
        <f>' Participants'!A15</f>
        <v>Merrimack Valley</v>
      </c>
      <c r="B15" s="174">
        <v>111</v>
      </c>
      <c r="C15" s="75">
        <v>64</v>
      </c>
      <c r="D15" s="76">
        <v>0</v>
      </c>
      <c r="E15" s="63">
        <v>0.65</v>
      </c>
      <c r="F15" s="70">
        <f t="shared" si="0"/>
        <v>0.5765765765765766</v>
      </c>
      <c r="G15" s="74">
        <v>18.957331309041834</v>
      </c>
      <c r="H15" s="71">
        <v>14.981816620879123</v>
      </c>
      <c r="I15" s="67">
        <v>0.85</v>
      </c>
      <c r="J15" s="153">
        <f t="shared" si="1"/>
        <v>0.7902914380007401</v>
      </c>
      <c r="K15" s="36"/>
      <c r="L15" s="36"/>
    </row>
    <row r="16" spans="1:12" s="35" customFormat="1" ht="21.75" customHeight="1">
      <c r="A16" s="72" t="str">
        <f>' Participants'!A16</f>
        <v>Metro North</v>
      </c>
      <c r="B16" s="174">
        <v>28</v>
      </c>
      <c r="C16" s="69">
        <v>20</v>
      </c>
      <c r="D16" s="73">
        <v>1</v>
      </c>
      <c r="E16" s="63">
        <v>0.65</v>
      </c>
      <c r="F16" s="70">
        <f t="shared" si="0"/>
        <v>0.7407407407407407</v>
      </c>
      <c r="G16" s="74">
        <v>29.45217338217338</v>
      </c>
      <c r="H16" s="71">
        <v>28.1664886039886</v>
      </c>
      <c r="I16" s="67">
        <v>0.85</v>
      </c>
      <c r="J16" s="153">
        <f t="shared" si="1"/>
        <v>0.9563466926022183</v>
      </c>
      <c r="K16" s="36"/>
      <c r="L16" s="36"/>
    </row>
    <row r="17" spans="1:10" s="35" customFormat="1" ht="21.75" customHeight="1">
      <c r="A17" s="72" t="str">
        <f>' Participants'!A17</f>
        <v>Metro South/West</v>
      </c>
      <c r="B17" s="174">
        <v>37</v>
      </c>
      <c r="C17" s="69">
        <v>23</v>
      </c>
      <c r="D17" s="73">
        <v>3</v>
      </c>
      <c r="E17" s="63">
        <v>0.65</v>
      </c>
      <c r="F17" s="70">
        <f t="shared" si="0"/>
        <v>0.6764705882352942</v>
      </c>
      <c r="G17" s="74">
        <v>32.18397435897435</v>
      </c>
      <c r="H17" s="71">
        <v>28.328008175399482</v>
      </c>
      <c r="I17" s="67">
        <v>0.85</v>
      </c>
      <c r="J17" s="153">
        <f t="shared" si="1"/>
        <v>0.8801898690147429</v>
      </c>
    </row>
    <row r="18" spans="1:10" s="35" customFormat="1" ht="21.75" customHeight="1">
      <c r="A18" s="72" t="str">
        <f>' Participants'!A18</f>
        <v>North Central Mass</v>
      </c>
      <c r="B18" s="175">
        <v>35</v>
      </c>
      <c r="C18" s="75">
        <v>25</v>
      </c>
      <c r="D18" s="73">
        <v>0</v>
      </c>
      <c r="E18" s="63">
        <v>0.65</v>
      </c>
      <c r="F18" s="70">
        <f t="shared" si="0"/>
        <v>0.7142857142857143</v>
      </c>
      <c r="G18" s="74">
        <v>19.28369755244755</v>
      </c>
      <c r="H18" s="71">
        <v>16.211476923076923</v>
      </c>
      <c r="I18" s="67">
        <v>0.85</v>
      </c>
      <c r="J18" s="153">
        <f t="shared" si="1"/>
        <v>0.8406830110763333</v>
      </c>
    </row>
    <row r="19" spans="1:12" s="35" customFormat="1" ht="21.75" customHeight="1">
      <c r="A19" s="72" t="str">
        <f>' Participants'!A19</f>
        <v>North Shore</v>
      </c>
      <c r="B19" s="76">
        <v>13</v>
      </c>
      <c r="C19" s="75">
        <v>9</v>
      </c>
      <c r="D19" s="73">
        <v>0</v>
      </c>
      <c r="E19" s="63">
        <v>0.65</v>
      </c>
      <c r="F19" s="70">
        <f t="shared" si="0"/>
        <v>0.6923076923076923</v>
      </c>
      <c r="G19" s="74">
        <v>27.29058608058608</v>
      </c>
      <c r="H19" s="71">
        <v>19.39777777777778</v>
      </c>
      <c r="I19" s="67">
        <v>0.85</v>
      </c>
      <c r="J19" s="153">
        <f>+IF(G19&gt;0,H19/G19,0)</f>
        <v>0.7107864125929098</v>
      </c>
      <c r="K19" s="36"/>
      <c r="L19" s="36"/>
    </row>
    <row r="20" spans="1:12" s="35" customFormat="1" ht="21.75" customHeight="1" thickBot="1">
      <c r="A20" s="78" t="str">
        <f>' Participants'!A20</f>
        <v>South Shore</v>
      </c>
      <c r="B20" s="76">
        <v>13</v>
      </c>
      <c r="C20" s="75">
        <v>9</v>
      </c>
      <c r="D20" s="79">
        <v>0</v>
      </c>
      <c r="E20" s="80">
        <v>0.65</v>
      </c>
      <c r="F20" s="81">
        <f>IF(B20-D20&gt;0,C20/(B20-D20),0)</f>
        <v>0.6923076923076923</v>
      </c>
      <c r="G20" s="74">
        <v>29.2421978021978</v>
      </c>
      <c r="H20" s="71">
        <v>21.99418803418803</v>
      </c>
      <c r="I20" s="67">
        <v>0.85</v>
      </c>
      <c r="J20" s="154">
        <f t="shared" si="1"/>
        <v>0.7521386792799473</v>
      </c>
      <c r="K20" s="36"/>
      <c r="L20" s="36"/>
    </row>
    <row r="21" spans="1:12" s="50" customFormat="1" ht="21.75" customHeight="1" thickBot="1">
      <c r="A21" s="82" t="s">
        <v>11</v>
      </c>
      <c r="B21" s="151">
        <f>SUM(B5:B20)</f>
        <v>576</v>
      </c>
      <c r="C21" s="152">
        <f>SUM(C5:C20)</f>
        <v>342</v>
      </c>
      <c r="D21" s="151">
        <f>SUM(D5:D20)</f>
        <v>8</v>
      </c>
      <c r="E21" s="83">
        <v>0.65</v>
      </c>
      <c r="F21" s="84">
        <f>IF(B21-D21&gt;0,C21/(B21-D21),0)</f>
        <v>0.602112676056338</v>
      </c>
      <c r="G21" s="85">
        <v>21.962525577470632</v>
      </c>
      <c r="H21" s="86">
        <v>18.16508389812483</v>
      </c>
      <c r="I21" s="87">
        <v>0.85</v>
      </c>
      <c r="J21" s="84">
        <f t="shared" si="1"/>
        <v>0.8270944902966326</v>
      </c>
      <c r="K21" s="49"/>
      <c r="L21" s="49"/>
    </row>
    <row r="22" spans="1:15" s="135" customFormat="1" ht="15">
      <c r="A22" s="220" t="s">
        <v>57</v>
      </c>
      <c r="B22" s="221"/>
      <c r="C22" s="221"/>
      <c r="D22" s="221"/>
      <c r="E22" s="221"/>
      <c r="F22" s="221"/>
      <c r="G22" s="221"/>
      <c r="H22" s="221"/>
      <c r="I22" s="221"/>
      <c r="J22" s="222"/>
      <c r="K22" s="132"/>
      <c r="L22" s="133"/>
      <c r="M22" s="134"/>
      <c r="N22" s="132"/>
      <c r="O22" s="132"/>
    </row>
    <row r="23" spans="1:15" s="135" customFormat="1" ht="15">
      <c r="A23" s="223" t="s">
        <v>63</v>
      </c>
      <c r="B23" s="224"/>
      <c r="C23" s="224"/>
      <c r="D23" s="224"/>
      <c r="E23" s="224"/>
      <c r="F23" s="224"/>
      <c r="G23" s="224"/>
      <c r="H23" s="224"/>
      <c r="I23" s="224"/>
      <c r="J23" s="225"/>
      <c r="K23" s="132"/>
      <c r="L23" s="133"/>
      <c r="M23" s="134"/>
      <c r="N23" s="132"/>
      <c r="O23" s="132"/>
    </row>
    <row r="24" spans="1:13" s="138" customFormat="1" ht="15.75" thickBot="1">
      <c r="A24" s="125" t="s">
        <v>64</v>
      </c>
      <c r="B24" s="126"/>
      <c r="C24" s="127"/>
      <c r="D24" s="128"/>
      <c r="E24" s="129"/>
      <c r="F24" s="129"/>
      <c r="G24" s="127"/>
      <c r="H24" s="127"/>
      <c r="I24" s="127"/>
      <c r="J24" s="130"/>
      <c r="K24" s="135"/>
      <c r="L24" s="136"/>
      <c r="M24" s="137"/>
    </row>
    <row r="25" spans="1:13" s="35" customFormat="1" ht="29.25" customHeight="1">
      <c r="A25" s="48"/>
      <c r="B25" s="38"/>
      <c r="C25" s="34"/>
      <c r="D25" s="39"/>
      <c r="E25" s="40"/>
      <c r="F25" s="40"/>
      <c r="G25" s="34"/>
      <c r="H25" s="34"/>
      <c r="I25" s="34"/>
      <c r="J25" s="34"/>
      <c r="K25" s="34"/>
      <c r="L25" s="41"/>
      <c r="M25" s="42"/>
    </row>
    <row r="26" spans="1:13" s="35" customFormat="1" ht="29.25" customHeight="1">
      <c r="A26" s="48"/>
      <c r="B26" s="38"/>
      <c r="C26" s="34"/>
      <c r="D26" s="39"/>
      <c r="E26" s="40"/>
      <c r="F26" s="40"/>
      <c r="G26" s="34"/>
      <c r="H26" s="34"/>
      <c r="I26" s="34"/>
      <c r="J26" s="34"/>
      <c r="K26" s="34"/>
      <c r="L26" s="41"/>
      <c r="M26" s="42"/>
    </row>
    <row r="27" spans="1:13" s="35" customFormat="1" ht="29.25" customHeight="1">
      <c r="A27" s="48"/>
      <c r="B27" s="38"/>
      <c r="C27" s="34"/>
      <c r="D27" s="39"/>
      <c r="E27" s="40"/>
      <c r="F27" s="40"/>
      <c r="G27" s="34"/>
      <c r="H27" s="34"/>
      <c r="I27" s="34"/>
      <c r="J27" s="34"/>
      <c r="K27" s="34"/>
      <c r="L27" s="41"/>
      <c r="M27" s="42"/>
    </row>
    <row r="28" spans="1:15" s="35" customFormat="1" ht="29.25" customHeight="1">
      <c r="A28" s="48"/>
      <c r="B28" s="38"/>
      <c r="C28" s="34"/>
      <c r="D28" s="39"/>
      <c r="E28" s="40"/>
      <c r="F28" s="40"/>
      <c r="G28" s="34"/>
      <c r="H28" s="34"/>
      <c r="I28" s="34"/>
      <c r="J28" s="34"/>
      <c r="K28" s="34"/>
      <c r="L28" s="41"/>
      <c r="M28" s="42"/>
      <c r="N28" s="43"/>
      <c r="O28" s="36"/>
    </row>
    <row r="29" spans="1:15" s="35" customFormat="1" ht="29.25" customHeight="1">
      <c r="A29" s="48"/>
      <c r="B29" s="38"/>
      <c r="C29" s="34"/>
      <c r="D29" s="39"/>
      <c r="E29" s="40"/>
      <c r="F29" s="40"/>
      <c r="G29" s="34"/>
      <c r="H29" s="34"/>
      <c r="I29" s="34"/>
      <c r="J29" s="34"/>
      <c r="K29" s="34"/>
      <c r="L29" s="41"/>
      <c r="M29" s="42"/>
      <c r="N29" s="43"/>
      <c r="O29" s="36"/>
    </row>
    <row r="30" spans="1:15" s="35" customFormat="1" ht="29.25" customHeight="1">
      <c r="A30" s="48"/>
      <c r="B30" s="38"/>
      <c r="C30" s="34"/>
      <c r="D30" s="39"/>
      <c r="E30" s="40"/>
      <c r="F30" s="40"/>
      <c r="G30" s="34"/>
      <c r="H30" s="34"/>
      <c r="I30" s="34"/>
      <c r="J30" s="34"/>
      <c r="K30" s="34"/>
      <c r="L30" s="41"/>
      <c r="M30" s="42"/>
      <c r="N30" s="43"/>
      <c r="O30" s="36"/>
    </row>
    <row r="31" spans="1:15" s="35" customFormat="1" ht="29.25" customHeight="1">
      <c r="A31" s="48"/>
      <c r="B31" s="38"/>
      <c r="C31" s="34"/>
      <c r="D31" s="39"/>
      <c r="E31" s="40"/>
      <c r="F31" s="40"/>
      <c r="G31" s="34"/>
      <c r="H31" s="34"/>
      <c r="I31" s="34"/>
      <c r="J31" s="34"/>
      <c r="K31" s="34"/>
      <c r="L31" s="41"/>
      <c r="M31" s="42"/>
      <c r="N31" s="36"/>
      <c r="O31" s="36"/>
    </row>
    <row r="32" spans="1:15" s="35" customFormat="1" ht="29.25" customHeight="1">
      <c r="A32" s="48"/>
      <c r="B32" s="38"/>
      <c r="C32" s="34"/>
      <c r="D32" s="39"/>
      <c r="E32" s="40"/>
      <c r="F32" s="40"/>
      <c r="G32" s="34"/>
      <c r="H32" s="34"/>
      <c r="I32" s="34"/>
      <c r="J32" s="34"/>
      <c r="K32" s="34"/>
      <c r="L32" s="41"/>
      <c r="M32" s="42"/>
      <c r="N32" s="36"/>
      <c r="O32" s="36"/>
    </row>
    <row r="33" spans="1:13" s="35" customFormat="1" ht="29.25" customHeight="1">
      <c r="A33" s="48"/>
      <c r="B33" s="38"/>
      <c r="C33" s="34"/>
      <c r="D33" s="39"/>
      <c r="E33" s="40"/>
      <c r="F33" s="40"/>
      <c r="G33" s="34"/>
      <c r="H33" s="34"/>
      <c r="I33" s="34"/>
      <c r="J33" s="34"/>
      <c r="K33" s="34"/>
      <c r="L33" s="41"/>
      <c r="M33" s="42"/>
    </row>
    <row r="34" spans="1:13" s="35" customFormat="1" ht="29.25" customHeight="1">
      <c r="A34" s="48"/>
      <c r="B34" s="38"/>
      <c r="C34" s="34"/>
      <c r="D34" s="39"/>
      <c r="E34" s="40"/>
      <c r="F34" s="40"/>
      <c r="G34" s="34"/>
      <c r="H34" s="34"/>
      <c r="I34" s="34"/>
      <c r="J34" s="34"/>
      <c r="K34" s="34"/>
      <c r="L34" s="41"/>
      <c r="M34" s="42"/>
    </row>
    <row r="35" spans="1:15" s="35" customFormat="1" ht="29.25" customHeight="1">
      <c r="A35" s="48"/>
      <c r="B35" s="38"/>
      <c r="C35" s="34"/>
      <c r="D35" s="39"/>
      <c r="E35" s="40"/>
      <c r="F35" s="40"/>
      <c r="G35" s="34"/>
      <c r="H35" s="34"/>
      <c r="I35" s="34"/>
      <c r="J35" s="34"/>
      <c r="K35" s="34"/>
      <c r="L35" s="41"/>
      <c r="M35" s="42"/>
      <c r="N35" s="36"/>
      <c r="O35" s="36"/>
    </row>
    <row r="36" spans="1:13" s="35" customFormat="1" ht="14.25" customHeight="1">
      <c r="A36" s="48"/>
      <c r="B36" s="38"/>
      <c r="C36" s="34"/>
      <c r="D36" s="39"/>
      <c r="E36" s="40"/>
      <c r="F36" s="40"/>
      <c r="G36" s="34"/>
      <c r="H36" s="34"/>
      <c r="I36" s="34"/>
      <c r="J36" s="34"/>
      <c r="K36" s="34"/>
      <c r="L36" s="41"/>
      <c r="M36" s="42"/>
    </row>
    <row r="37" spans="14:15" ht="18.75" customHeight="1">
      <c r="N37" s="37"/>
      <c r="O37" s="37"/>
    </row>
    <row r="38" spans="14:15" ht="18" customHeight="1">
      <c r="N38" s="37"/>
      <c r="O38" s="37"/>
    </row>
    <row r="39" spans="14:15" ht="26.25" customHeight="1">
      <c r="N39" s="44"/>
      <c r="O39" s="37"/>
    </row>
  </sheetData>
  <sheetProtection/>
  <mergeCells count="7">
    <mergeCell ref="A1:J1"/>
    <mergeCell ref="A2:J2"/>
    <mergeCell ref="A22:J22"/>
    <mergeCell ref="A23:J23"/>
    <mergeCell ref="I3:J3"/>
    <mergeCell ref="E3:F3"/>
    <mergeCell ref="A3:A4"/>
  </mergeCells>
  <printOptions horizontalCentered="1" verticalCentered="1"/>
  <pageMargins left="0.5" right="0.5" top="0.39" bottom="0.31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selection activeCell="A26" sqref="A26"/>
    </sheetView>
  </sheetViews>
  <sheetFormatPr defaultColWidth="9.140625" defaultRowHeight="12.75"/>
  <cols>
    <col min="1" max="1" width="17.7109375" style="13" customWidth="1"/>
    <col min="2" max="2" width="8.140625" style="19" customWidth="1"/>
    <col min="3" max="3" width="6.57421875" style="13" customWidth="1"/>
    <col min="4" max="4" width="7.8515625" style="13" customWidth="1"/>
    <col min="5" max="5" width="9.140625" style="13" customWidth="1"/>
    <col min="6" max="6" width="7.00390625" style="13" customWidth="1"/>
    <col min="7" max="7" width="8.57421875" style="13" customWidth="1"/>
    <col min="8" max="8" width="7.57421875" style="13" customWidth="1"/>
    <col min="9" max="9" width="8.28125" style="13" customWidth="1"/>
    <col min="10" max="10" width="8.421875" style="13" customWidth="1"/>
    <col min="11" max="12" width="9.00390625" style="13" customWidth="1"/>
    <col min="13" max="13" width="7.57421875" style="13" customWidth="1"/>
    <col min="14" max="14" width="7.00390625" style="13" customWidth="1"/>
    <col min="15" max="15" width="7.57421875" style="13" customWidth="1"/>
    <col min="16" max="17" width="9.140625" style="13" customWidth="1"/>
    <col min="18" max="18" width="8.8515625" style="13" customWidth="1"/>
    <col min="19" max="16384" width="9.140625" style="13" customWidth="1"/>
  </cols>
  <sheetData>
    <row r="1" spans="1:29" ht="34.5" customHeight="1">
      <c r="A1" s="206" t="str">
        <f>+' Participants'!A1:I1</f>
        <v>TAB 9 - TRADE ADJUSTMENT ASSISTANCE
FY14 PERFORMANCE ENDING JUNE 30, 2014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21.75" customHeight="1" thickBot="1">
      <c r="A2" s="211" t="s">
        <v>37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12.75" customHeight="1">
      <c r="A3" s="214" t="s">
        <v>0</v>
      </c>
      <c r="B3" s="234" t="s">
        <v>55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43.5" customHeight="1" thickBot="1">
      <c r="A4" s="231"/>
      <c r="B4" s="8" t="s">
        <v>12</v>
      </c>
      <c r="C4" s="5" t="s">
        <v>13</v>
      </c>
      <c r="D4" s="5" t="s">
        <v>14</v>
      </c>
      <c r="E4" s="5" t="s">
        <v>44</v>
      </c>
      <c r="F4" s="5" t="s">
        <v>15</v>
      </c>
      <c r="G4" s="6" t="s">
        <v>16</v>
      </c>
      <c r="H4" s="7" t="s">
        <v>17</v>
      </c>
      <c r="I4" s="5" t="s">
        <v>66</v>
      </c>
      <c r="J4" s="5" t="s">
        <v>18</v>
      </c>
      <c r="K4" s="5" t="s">
        <v>65</v>
      </c>
      <c r="L4" s="5" t="s">
        <v>19</v>
      </c>
      <c r="M4" s="7" t="s">
        <v>20</v>
      </c>
      <c r="N4" s="5" t="s">
        <v>21</v>
      </c>
      <c r="O4" s="6" t="s">
        <v>22</v>
      </c>
      <c r="P4" s="12"/>
      <c r="Q4" s="12"/>
      <c r="R4" s="14"/>
      <c r="S4" s="14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s="4" customFormat="1" ht="21.75" customHeight="1">
      <c r="A5" s="2" t="str">
        <f>' Participants'!A5</f>
        <v>Berkshire</v>
      </c>
      <c r="B5" s="89">
        <v>0</v>
      </c>
      <c r="C5" s="90">
        <v>60</v>
      </c>
      <c r="D5" s="91">
        <v>0</v>
      </c>
      <c r="E5" s="92">
        <v>0</v>
      </c>
      <c r="F5" s="92">
        <v>0</v>
      </c>
      <c r="G5" s="93">
        <v>0</v>
      </c>
      <c r="H5" s="92">
        <v>0</v>
      </c>
      <c r="I5" s="94">
        <v>66.66666666666669</v>
      </c>
      <c r="J5" s="90">
        <v>0</v>
      </c>
      <c r="K5" s="94">
        <v>0</v>
      </c>
      <c r="L5" s="91">
        <v>0</v>
      </c>
      <c r="M5" s="95">
        <v>13.333333333333336</v>
      </c>
      <c r="N5" s="94">
        <v>0</v>
      </c>
      <c r="O5" s="96">
        <v>0</v>
      </c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29" s="4" customFormat="1" ht="21.75" customHeight="1">
      <c r="A6" s="1" t="str">
        <f>' Participants'!A6</f>
        <v>Boston</v>
      </c>
      <c r="B6" s="98">
        <v>54.054054054054056</v>
      </c>
      <c r="C6" s="99">
        <v>35.13513513513514</v>
      </c>
      <c r="D6" s="100">
        <v>5.405405405405405</v>
      </c>
      <c r="E6" s="99">
        <v>10.81081081081081</v>
      </c>
      <c r="F6" s="99">
        <v>35.13513513513514</v>
      </c>
      <c r="G6" s="101">
        <v>0</v>
      </c>
      <c r="H6" s="99">
        <v>8.108108108108109</v>
      </c>
      <c r="I6" s="100">
        <v>78.37837837837837</v>
      </c>
      <c r="J6" s="99">
        <v>16.216216216216218</v>
      </c>
      <c r="K6" s="100">
        <v>10.81081081081081</v>
      </c>
      <c r="L6" s="100">
        <v>0</v>
      </c>
      <c r="M6" s="102">
        <v>5.405405405405405</v>
      </c>
      <c r="N6" s="100">
        <v>0</v>
      </c>
      <c r="O6" s="103">
        <v>8.108108108108109</v>
      </c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4" customFormat="1" ht="21.75" customHeight="1">
      <c r="A7" s="2" t="str">
        <f>' Participants'!A7</f>
        <v>Bristol</v>
      </c>
      <c r="B7" s="98">
        <v>53.78787878787879</v>
      </c>
      <c r="C7" s="99">
        <v>40.90909090909091</v>
      </c>
      <c r="D7" s="100">
        <v>9.090909090909092</v>
      </c>
      <c r="E7" s="99">
        <v>3.787878787878788</v>
      </c>
      <c r="F7" s="99">
        <v>6.8181818181818175</v>
      </c>
      <c r="G7" s="101">
        <v>1.5151515151515154</v>
      </c>
      <c r="H7" s="99">
        <v>30.303030303030305</v>
      </c>
      <c r="I7" s="100">
        <v>91.66666666666669</v>
      </c>
      <c r="J7" s="99">
        <v>6.8181818181818175</v>
      </c>
      <c r="K7" s="100">
        <v>40.90909090909091</v>
      </c>
      <c r="L7" s="100">
        <v>0</v>
      </c>
      <c r="M7" s="102">
        <v>2.272727272727273</v>
      </c>
      <c r="N7" s="100">
        <v>5.303030303030303</v>
      </c>
      <c r="O7" s="103">
        <v>3.787878787878788</v>
      </c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4" customFormat="1" ht="21.75" customHeight="1">
      <c r="A8" s="2" t="str">
        <f>' Participants'!A8</f>
        <v>Brockton</v>
      </c>
      <c r="B8" s="98">
        <v>20.58823529411765</v>
      </c>
      <c r="C8" s="99">
        <v>35.294117647058826</v>
      </c>
      <c r="D8" s="100">
        <v>0</v>
      </c>
      <c r="E8" s="99">
        <v>20.58823529411765</v>
      </c>
      <c r="F8" s="99">
        <v>5.882352941176472</v>
      </c>
      <c r="G8" s="101">
        <v>2.941176470588236</v>
      </c>
      <c r="H8" s="99">
        <v>20.58823529411765</v>
      </c>
      <c r="I8" s="100">
        <v>73.52941176470588</v>
      </c>
      <c r="J8" s="99">
        <v>2.941176470588236</v>
      </c>
      <c r="K8" s="100">
        <v>11.764705882352944</v>
      </c>
      <c r="L8" s="100">
        <v>0</v>
      </c>
      <c r="M8" s="102">
        <v>5.882352941176472</v>
      </c>
      <c r="N8" s="100">
        <v>17.647058823529413</v>
      </c>
      <c r="O8" s="103">
        <v>17.647058823529413</v>
      </c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4" customFormat="1" ht="21.75" customHeight="1">
      <c r="A9" s="2" t="str">
        <f>' Participants'!A9</f>
        <v>Cape Cod &amp; Islands</v>
      </c>
      <c r="B9" s="98">
        <v>0</v>
      </c>
      <c r="C9" s="99">
        <v>100</v>
      </c>
      <c r="D9" s="100">
        <v>0</v>
      </c>
      <c r="E9" s="99">
        <v>0</v>
      </c>
      <c r="F9" s="99">
        <v>0</v>
      </c>
      <c r="G9" s="101">
        <v>0</v>
      </c>
      <c r="H9" s="99">
        <v>0</v>
      </c>
      <c r="I9" s="100">
        <v>50</v>
      </c>
      <c r="J9" s="99">
        <v>0</v>
      </c>
      <c r="K9" s="100">
        <v>0</v>
      </c>
      <c r="L9" s="100">
        <v>0</v>
      </c>
      <c r="M9" s="102">
        <v>100</v>
      </c>
      <c r="N9" s="100">
        <v>0</v>
      </c>
      <c r="O9" s="103">
        <v>0</v>
      </c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4" customFormat="1" ht="21.75" customHeight="1">
      <c r="A10" s="2" t="str">
        <f>' Participants'!A10</f>
        <v>Central Mass</v>
      </c>
      <c r="B10" s="98">
        <v>28.888888888888886</v>
      </c>
      <c r="C10" s="99">
        <v>28.888888888888886</v>
      </c>
      <c r="D10" s="100">
        <v>2.2222222222222223</v>
      </c>
      <c r="E10" s="99">
        <v>4.444444444444445</v>
      </c>
      <c r="F10" s="99">
        <v>13.333333333333336</v>
      </c>
      <c r="G10" s="101">
        <v>4.444444444444445</v>
      </c>
      <c r="H10" s="99">
        <v>2.2222222222222223</v>
      </c>
      <c r="I10" s="100">
        <v>93.33333333333331</v>
      </c>
      <c r="J10" s="99">
        <v>2.2222222222222223</v>
      </c>
      <c r="K10" s="100">
        <v>6.666666666666668</v>
      </c>
      <c r="L10" s="100">
        <v>0</v>
      </c>
      <c r="M10" s="102">
        <v>4.444444444444445</v>
      </c>
      <c r="N10" s="100">
        <v>2.2222222222222223</v>
      </c>
      <c r="O10" s="103">
        <v>24.444444444444443</v>
      </c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4" customFormat="1" ht="21.75" customHeight="1">
      <c r="A11" s="2" t="str">
        <f>' Participants'!A11</f>
        <v>Franklin/Hampshire</v>
      </c>
      <c r="B11" s="98">
        <v>59.52380952380953</v>
      </c>
      <c r="C11" s="99">
        <v>42.857142857142854</v>
      </c>
      <c r="D11" s="100">
        <v>2.380952380952381</v>
      </c>
      <c r="E11" s="99">
        <v>0</v>
      </c>
      <c r="F11" s="99">
        <v>4.761904761904762</v>
      </c>
      <c r="G11" s="101">
        <v>2.380952380952381</v>
      </c>
      <c r="H11" s="99">
        <v>2.380952380952381</v>
      </c>
      <c r="I11" s="100">
        <v>76.19047619047619</v>
      </c>
      <c r="J11" s="99">
        <v>0</v>
      </c>
      <c r="K11" s="100">
        <v>0</v>
      </c>
      <c r="L11" s="100">
        <v>0</v>
      </c>
      <c r="M11" s="102">
        <v>4.761904761904762</v>
      </c>
      <c r="N11" s="100">
        <v>7.142857142857143</v>
      </c>
      <c r="O11" s="103">
        <v>7.142857142857143</v>
      </c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4" customFormat="1" ht="21.75" customHeight="1">
      <c r="A12" s="2" t="str">
        <f>' Participants'!A12</f>
        <v>Greater Lowell</v>
      </c>
      <c r="B12" s="98">
        <v>32.758620689655174</v>
      </c>
      <c r="C12" s="99">
        <v>32.758620689655174</v>
      </c>
      <c r="D12" s="100">
        <v>8.620689655172415</v>
      </c>
      <c r="E12" s="99">
        <v>5.172413793103448</v>
      </c>
      <c r="F12" s="99">
        <v>34.48275862068966</v>
      </c>
      <c r="G12" s="101">
        <v>1.7241379310344827</v>
      </c>
      <c r="H12" s="99">
        <v>17.24137931034483</v>
      </c>
      <c r="I12" s="100">
        <v>79.3103448275862</v>
      </c>
      <c r="J12" s="99">
        <v>17.24137931034483</v>
      </c>
      <c r="K12" s="100">
        <v>37.931034482758626</v>
      </c>
      <c r="L12" s="100">
        <v>0</v>
      </c>
      <c r="M12" s="102">
        <v>5.172413793103448</v>
      </c>
      <c r="N12" s="100">
        <v>12.068965517241379</v>
      </c>
      <c r="O12" s="103">
        <v>6.896551724137931</v>
      </c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4" customFormat="1" ht="21.75" customHeight="1">
      <c r="A13" s="2" t="str">
        <f>' Participants'!A13</f>
        <v>Greater New Bedford</v>
      </c>
      <c r="B13" s="98">
        <v>31.034482758620687</v>
      </c>
      <c r="C13" s="99">
        <v>13.793103448275861</v>
      </c>
      <c r="D13" s="100">
        <v>0</v>
      </c>
      <c r="E13" s="99">
        <v>0</v>
      </c>
      <c r="F13" s="99">
        <v>0</v>
      </c>
      <c r="G13" s="101">
        <v>0</v>
      </c>
      <c r="H13" s="99">
        <v>6.896551724137931</v>
      </c>
      <c r="I13" s="100">
        <v>89.65517241379311</v>
      </c>
      <c r="J13" s="99">
        <v>0</v>
      </c>
      <c r="K13" s="100">
        <v>3.4482758620689653</v>
      </c>
      <c r="L13" s="100">
        <v>0</v>
      </c>
      <c r="M13" s="102">
        <v>10.344827586206897</v>
      </c>
      <c r="N13" s="100">
        <v>6.896551724137931</v>
      </c>
      <c r="O13" s="103">
        <v>0</v>
      </c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4" customFormat="1" ht="21.75" customHeight="1">
      <c r="A14" s="2" t="str">
        <f>' Participants'!A14</f>
        <v>Hampden</v>
      </c>
      <c r="B14" s="98">
        <v>51.598173515981735</v>
      </c>
      <c r="C14" s="99">
        <v>34.24657534246575</v>
      </c>
      <c r="D14" s="100">
        <v>17.35159817351598</v>
      </c>
      <c r="E14" s="99">
        <v>6.8493150684931505</v>
      </c>
      <c r="F14" s="99">
        <v>4.109589041095891</v>
      </c>
      <c r="G14" s="101">
        <v>2.2831050228310503</v>
      </c>
      <c r="H14" s="99">
        <v>14.15525114155251</v>
      </c>
      <c r="I14" s="100">
        <v>86.30136986301369</v>
      </c>
      <c r="J14" s="99">
        <v>15.98173515981735</v>
      </c>
      <c r="K14" s="100">
        <v>51.598173515981735</v>
      </c>
      <c r="L14" s="100">
        <v>0</v>
      </c>
      <c r="M14" s="102">
        <v>4.109589041095891</v>
      </c>
      <c r="N14" s="100">
        <v>6.8493150684931505</v>
      </c>
      <c r="O14" s="103">
        <v>32.42009132420091</v>
      </c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4" customFormat="1" ht="21.75" customHeight="1">
      <c r="A15" s="2" t="str">
        <f>' Participants'!A15</f>
        <v>Merrimack Valley</v>
      </c>
      <c r="B15" s="98">
        <v>52.549019607843135</v>
      </c>
      <c r="C15" s="99">
        <v>29.41176470588235</v>
      </c>
      <c r="D15" s="100">
        <v>68.23529411764706</v>
      </c>
      <c r="E15" s="99">
        <v>2.3529411764705883</v>
      </c>
      <c r="F15" s="99">
        <v>7.0588235294117645</v>
      </c>
      <c r="G15" s="101">
        <v>0</v>
      </c>
      <c r="H15" s="99">
        <v>32.94117647058823</v>
      </c>
      <c r="I15" s="100">
        <v>81.56862745098039</v>
      </c>
      <c r="J15" s="99">
        <v>56.470588235294116</v>
      </c>
      <c r="K15" s="100">
        <v>24.70588235294118</v>
      </c>
      <c r="L15" s="100">
        <v>0</v>
      </c>
      <c r="M15" s="102">
        <v>2.7450980392156863</v>
      </c>
      <c r="N15" s="100">
        <v>17.647058823529413</v>
      </c>
      <c r="O15" s="103">
        <v>14.901960784313726</v>
      </c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4" customFormat="1" ht="21.75" customHeight="1">
      <c r="A16" s="2" t="str">
        <f>' Participants'!A16</f>
        <v>Metro North</v>
      </c>
      <c r="B16" s="98">
        <v>32.394366197183096</v>
      </c>
      <c r="C16" s="99">
        <v>33.80281690140845</v>
      </c>
      <c r="D16" s="100">
        <v>0</v>
      </c>
      <c r="E16" s="99">
        <v>11.267605633802816</v>
      </c>
      <c r="F16" s="99">
        <v>14.084507042253522</v>
      </c>
      <c r="G16" s="101">
        <v>4.225352112676056</v>
      </c>
      <c r="H16" s="99">
        <v>1.408450704225352</v>
      </c>
      <c r="I16" s="100">
        <v>81.69014084507042</v>
      </c>
      <c r="J16" s="99">
        <v>0</v>
      </c>
      <c r="K16" s="100">
        <v>23.943661971830984</v>
      </c>
      <c r="L16" s="100">
        <v>0</v>
      </c>
      <c r="M16" s="102">
        <v>9.859154929577464</v>
      </c>
      <c r="N16" s="100">
        <v>11.267605633802816</v>
      </c>
      <c r="O16" s="103">
        <v>0</v>
      </c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4" customFormat="1" ht="21.75" customHeight="1">
      <c r="A17" s="2" t="str">
        <f>' Participants'!A17</f>
        <v>Metro South/West</v>
      </c>
      <c r="B17" s="98">
        <v>48.214285714285715</v>
      </c>
      <c r="C17" s="99">
        <v>48.214285714285715</v>
      </c>
      <c r="D17" s="100">
        <v>0</v>
      </c>
      <c r="E17" s="99">
        <v>5.357142857142857</v>
      </c>
      <c r="F17" s="99">
        <v>19.642857142857142</v>
      </c>
      <c r="G17" s="101">
        <v>5.357142857142857</v>
      </c>
      <c r="H17" s="99">
        <v>1.7857142857142858</v>
      </c>
      <c r="I17" s="100">
        <v>82.14285714285714</v>
      </c>
      <c r="J17" s="99">
        <v>1.7857142857142858</v>
      </c>
      <c r="K17" s="100">
        <v>1.7857142857142858</v>
      </c>
      <c r="L17" s="100">
        <v>0</v>
      </c>
      <c r="M17" s="102">
        <v>3.5714285714285716</v>
      </c>
      <c r="N17" s="100">
        <v>10.714285714285714</v>
      </c>
      <c r="O17" s="103">
        <v>3.5714285714285716</v>
      </c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s="4" customFormat="1" ht="21.75" customHeight="1">
      <c r="A18" s="2" t="str">
        <f>' Participants'!A18</f>
        <v>North Central Mass</v>
      </c>
      <c r="B18" s="98">
        <v>39.53488372093023</v>
      </c>
      <c r="C18" s="99">
        <v>16.27906976744186</v>
      </c>
      <c r="D18" s="100">
        <v>16.27906976744186</v>
      </c>
      <c r="E18" s="99">
        <v>6.976744186046512</v>
      </c>
      <c r="F18" s="99">
        <v>6.976744186046512</v>
      </c>
      <c r="G18" s="101">
        <v>2.3255813953488373</v>
      </c>
      <c r="H18" s="99">
        <v>2.3255813953488373</v>
      </c>
      <c r="I18" s="100">
        <v>90.69767441860466</v>
      </c>
      <c r="J18" s="99">
        <v>0</v>
      </c>
      <c r="K18" s="100">
        <v>41.86046511627907</v>
      </c>
      <c r="L18" s="100">
        <v>0</v>
      </c>
      <c r="M18" s="102">
        <v>6.976744186046512</v>
      </c>
      <c r="N18" s="100">
        <v>11.627906976744184</v>
      </c>
      <c r="O18" s="103">
        <v>0</v>
      </c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4" customFormat="1" ht="21.75" customHeight="1">
      <c r="A19" s="2" t="str">
        <f>' Participants'!A19</f>
        <v>North Shore</v>
      </c>
      <c r="B19" s="98">
        <v>66.66666666666669</v>
      </c>
      <c r="C19" s="99">
        <v>33.33333333333334</v>
      </c>
      <c r="D19" s="100">
        <v>6.666666666666668</v>
      </c>
      <c r="E19" s="99">
        <v>0</v>
      </c>
      <c r="F19" s="99">
        <v>0</v>
      </c>
      <c r="G19" s="101">
        <v>0</v>
      </c>
      <c r="H19" s="99">
        <v>0</v>
      </c>
      <c r="I19" s="100">
        <v>53.33333333333334</v>
      </c>
      <c r="J19" s="99">
        <v>0</v>
      </c>
      <c r="K19" s="100">
        <v>6.666666666666668</v>
      </c>
      <c r="L19" s="100">
        <v>0</v>
      </c>
      <c r="M19" s="102">
        <v>13.333333333333336</v>
      </c>
      <c r="N19" s="100">
        <v>13.333333333333336</v>
      </c>
      <c r="O19" s="103">
        <v>6.666666666666668</v>
      </c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4" customFormat="1" ht="21.75" customHeight="1" thickBot="1">
      <c r="A20" s="3" t="str">
        <f>' Participants'!A20</f>
        <v>South Shore</v>
      </c>
      <c r="B20" s="105">
        <v>60.975609756097555</v>
      </c>
      <c r="C20" s="106">
        <v>53.65853658536585</v>
      </c>
      <c r="D20" s="107">
        <v>0</v>
      </c>
      <c r="E20" s="106">
        <v>2.4390243902439024</v>
      </c>
      <c r="F20" s="106">
        <v>41.46341463414634</v>
      </c>
      <c r="G20" s="108">
        <v>4.878048780487805</v>
      </c>
      <c r="H20" s="106">
        <v>9.75609756097561</v>
      </c>
      <c r="I20" s="107">
        <v>82.92682926829268</v>
      </c>
      <c r="J20" s="106">
        <v>14.634146341463415</v>
      </c>
      <c r="K20" s="107">
        <v>0</v>
      </c>
      <c r="L20" s="107">
        <v>0</v>
      </c>
      <c r="M20" s="109">
        <v>4.878048780487805</v>
      </c>
      <c r="N20" s="107">
        <v>4.878048780487805</v>
      </c>
      <c r="O20" s="110">
        <v>0</v>
      </c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4" customFormat="1" ht="21.75" customHeight="1" thickBot="1">
      <c r="A21" s="111" t="s">
        <v>11</v>
      </c>
      <c r="B21" s="112">
        <v>46.89213893967093</v>
      </c>
      <c r="C21" s="113">
        <v>34.643510054844604</v>
      </c>
      <c r="D21" s="114">
        <v>22.029250457038394</v>
      </c>
      <c r="E21" s="113">
        <v>5.210237659963437</v>
      </c>
      <c r="F21" s="115">
        <v>10.968921389396707</v>
      </c>
      <c r="G21" s="115">
        <v>1.9195612431444244</v>
      </c>
      <c r="H21" s="116">
        <v>17.0018281535649</v>
      </c>
      <c r="I21" s="113">
        <v>83.54661791590493</v>
      </c>
      <c r="J21" s="117">
        <v>19.45205479452055</v>
      </c>
      <c r="K21" s="113">
        <v>27.513711151736747</v>
      </c>
      <c r="L21" s="117">
        <v>0</v>
      </c>
      <c r="M21" s="113">
        <v>4.844606946983546</v>
      </c>
      <c r="N21" s="115">
        <v>9.963436928702011</v>
      </c>
      <c r="O21" s="118">
        <v>13.150684931506849</v>
      </c>
      <c r="P21" s="15"/>
      <c r="Q21" s="16"/>
      <c r="R21" s="17"/>
      <c r="S21" s="18"/>
      <c r="T21" s="18"/>
      <c r="U21" s="18"/>
      <c r="V21" s="18"/>
      <c r="W21" s="18"/>
      <c r="X21" s="16"/>
      <c r="Y21" s="16"/>
      <c r="Z21" s="16"/>
      <c r="AA21" s="16"/>
      <c r="AB21" s="16"/>
      <c r="AC21" s="16"/>
    </row>
    <row r="22" ht="12.75">
      <c r="A22" s="20"/>
    </row>
  </sheetData>
  <sheetProtection/>
  <mergeCells count="4">
    <mergeCell ref="A1:O1"/>
    <mergeCell ref="B3:O3"/>
    <mergeCell ref="A2:O2"/>
    <mergeCell ref="A3:A4"/>
  </mergeCells>
  <printOptions horizontalCentered="1" verticalCentered="1"/>
  <pageMargins left="0.51" right="0.5" top="0.75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Participant Summary</dc:title>
  <dc:subject/>
  <dc:creator>Joan Boucher</dc:creator>
  <cp:keywords/>
  <dc:description/>
  <cp:lastModifiedBy>Boucher, Joan (DWD)</cp:lastModifiedBy>
  <cp:lastPrinted>2010-11-17T20:12:11Z</cp:lastPrinted>
  <dcterms:created xsi:type="dcterms:W3CDTF">2002-10-30T15:58:39Z</dcterms:created>
  <dcterms:modified xsi:type="dcterms:W3CDTF">2014-10-22T19:35:48Z</dcterms:modified>
  <cp:category/>
  <cp:version/>
  <cp:contentType/>
  <cp:contentStatus/>
</cp:coreProperties>
</file>