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40" windowHeight="10170" tabRatio="847" activeTab="0"/>
  </bookViews>
  <sheets>
    <sheet name="Cover Sheet" sheetId="1" r:id="rId1"/>
    <sheet name="1. Plan and Actual" sheetId="2" r:id="rId2"/>
    <sheet name="2.Populations" sheetId="3" r:id="rId3"/>
    <sheet name="3. Job Seeker Services" sheetId="4" r:id="rId4"/>
    <sheet name="4. Ethnicity" sheetId="5" r:id="rId5"/>
    <sheet name="5.Gender&amp;Age" sheetId="6" r:id="rId6"/>
    <sheet name="6. Education" sheetId="7" r:id="rId7"/>
    <sheet name="7. mnth to mnth" sheetId="8" r:id="rId8"/>
    <sheet name="8. yr to yr" sheetId="9" r:id="rId9"/>
  </sheets>
  <definedNames>
    <definedName name="_xlnm.Print_Area" localSheetId="1">'1. Plan and Actual'!$A$1:$P$35</definedName>
    <definedName name="_xlnm.Print_Area" localSheetId="2">'2.Populations'!$A$1:$L$35</definedName>
    <definedName name="_xlnm.Print_Area" localSheetId="3">'3. Job Seeker Services'!$A$1:$J$34</definedName>
    <definedName name="_xlnm.Print_Area" localSheetId="4">'4. Ethnicity'!$A$1:$P$34</definedName>
    <definedName name="_xlnm.Print_Area" localSheetId="5">'5.Gender&amp;Age'!$A$1:$N$34</definedName>
    <definedName name="_xlnm.Print_Area" localSheetId="6">'6. Education'!$A$1:$P$33</definedName>
    <definedName name="_xlnm.Print_Area" localSheetId="7">'7. mnth to mnth'!$A$1:$M$29</definedName>
    <definedName name="_xlnm.Print_Area" localSheetId="8">'8. yr to yr'!$A$1:$G$39</definedName>
    <definedName name="_xlnm.Print_Area" localSheetId="0">'Cover Sheet'!$A$1:$G$29</definedName>
  </definedNames>
  <calcPr fullCalcOnLoad="1"/>
</workbook>
</file>

<file path=xl/sharedStrings.xml><?xml version="1.0" encoding="utf-8"?>
<sst xmlns="http://schemas.openxmlformats.org/spreadsheetml/2006/main" count="418" uniqueCount="157">
  <si>
    <t>TAB 3 - JOB SEEKERS</t>
  </si>
  <si>
    <t>a</t>
  </si>
  <si>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</si>
  <si>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</si>
  <si>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</si>
  <si>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</si>
  <si>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</si>
  <si>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</si>
  <si>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</si>
  <si>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</si>
  <si>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</si>
  <si>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</si>
  <si>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</si>
  <si>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 West</t>
  </si>
  <si>
    <t>North Central Mass</t>
  </si>
  <si>
    <t>North Shore</t>
  </si>
  <si>
    <t>Rapid Response</t>
  </si>
  <si>
    <t>Statewide All Offices**</t>
  </si>
  <si>
    <t>Plan</t>
  </si>
  <si>
    <t>Actual</t>
  </si>
  <si>
    <t>% of Plan</t>
  </si>
  <si>
    <t>b</t>
  </si>
  <si>
    <t>Total Customers Served</t>
  </si>
  <si>
    <t>*</t>
  </si>
  <si>
    <t>c</t>
  </si>
  <si>
    <t xml:space="preserve"> Self Identified Persons with Disabilities</t>
  </si>
  <si>
    <t>d</t>
  </si>
  <si>
    <t>Unemployment Insurance Claimants</t>
  </si>
  <si>
    <t>e</t>
  </si>
  <si>
    <t>Veterans</t>
  </si>
  <si>
    <t>Table 1 - Planned versus Actual</t>
  </si>
  <si>
    <t>* Rapid Response serves employees affected by plant closings and mass layoffs.  Planning data is not applicable.</t>
  </si>
  <si>
    <t xml:space="preserve">    a) Individuals receiving services in more than one area are counted in each area but are counted only once in the statewide total.  </t>
  </si>
  <si>
    <t xml:space="preserve">    b) Individuals receiving Rapid Response services are not included in the WIB counts.</t>
  </si>
  <si>
    <t>New to Career Center</t>
  </si>
  <si>
    <t>% of Total Served</t>
  </si>
  <si>
    <t>Total Unemployed Customers</t>
  </si>
  <si>
    <t>Persons with Disabilities</t>
  </si>
  <si>
    <t>f</t>
  </si>
  <si>
    <t>Claimants</t>
  </si>
  <si>
    <t>g</t>
  </si>
  <si>
    <t>Table 2 - Populations Served</t>
  </si>
  <si>
    <t>Populations Served</t>
  </si>
  <si>
    <t>Assessment/Testing</t>
  </si>
  <si>
    <t>Workshops</t>
  </si>
  <si>
    <t>Counseling</t>
  </si>
  <si>
    <t>Resource Room</t>
  </si>
  <si>
    <t>Job Search</t>
  </si>
  <si>
    <t>Job Development</t>
  </si>
  <si>
    <t>h</t>
  </si>
  <si>
    <t>Job Referrals</t>
  </si>
  <si>
    <t>i</t>
  </si>
  <si>
    <t>Training Services</t>
  </si>
  <si>
    <t>j</t>
  </si>
  <si>
    <t>Referrals to Other Non CC Services</t>
  </si>
  <si>
    <t>Table 3 - Services Provided</t>
  </si>
  <si>
    <t>Male</t>
  </si>
  <si>
    <t>Female</t>
  </si>
  <si>
    <t>White</t>
  </si>
  <si>
    <t>Black or African American</t>
  </si>
  <si>
    <t>Hispanic or Latino</t>
  </si>
  <si>
    <t>American Indian, Alaskan Native</t>
  </si>
  <si>
    <t>Asian</t>
  </si>
  <si>
    <t>Hawaiian Native, Pacific Islander</t>
  </si>
  <si>
    <t>Other</t>
  </si>
  <si>
    <t>k</t>
  </si>
  <si>
    <t>Information Not Available</t>
  </si>
  <si>
    <t>l</t>
  </si>
  <si>
    <t>18 and under</t>
  </si>
  <si>
    <t>19-21</t>
  </si>
  <si>
    <t>22-45</t>
  </si>
  <si>
    <t>46-54</t>
  </si>
  <si>
    <t>55 and over</t>
  </si>
  <si>
    <t>Less than High School</t>
  </si>
  <si>
    <t>High School Diploma or GED</t>
  </si>
  <si>
    <t>Some College/ Voc Degrees</t>
  </si>
  <si>
    <t>Associate Degree</t>
  </si>
  <si>
    <t>Bachelors Degree</t>
  </si>
  <si>
    <t>m</t>
  </si>
  <si>
    <t>n</t>
  </si>
  <si>
    <t>Advanced Degree</t>
  </si>
  <si>
    <t>o</t>
  </si>
  <si>
    <t>p</t>
  </si>
  <si>
    <t>All Job Seekers Cumulative</t>
  </si>
  <si>
    <t>Total Job Seekers Served per Month</t>
  </si>
  <si>
    <t>Unemployed Job Seekers Cumulative</t>
  </si>
  <si>
    <t>As a Percent of Job Seekers Served</t>
  </si>
  <si>
    <t>Persons with Disabilities Cumulative</t>
  </si>
  <si>
    <t>UI Claimants Cumulative</t>
  </si>
  <si>
    <t>Veterans Cumulative</t>
  </si>
  <si>
    <t>Rapid Response Cumulative</t>
  </si>
  <si>
    <t xml:space="preserve"> Table 7 - Month to Month Trend Analysis</t>
  </si>
  <si>
    <t>SUMMARY BY AREA</t>
  </si>
  <si>
    <t>STATEWIDE TREND ANALYSIS</t>
  </si>
  <si>
    <t xml:space="preserve">Table 7: Month to Month </t>
  </si>
  <si>
    <t>Rev. 7/30/2004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</si>
  <si>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</si>
  <si>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</si>
  <si>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</si>
  <si>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</si>
  <si>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</si>
  <si>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</si>
  <si>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</si>
  <si>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</si>
  <si>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</si>
  <si>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</si>
  <si>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</si>
  <si>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</si>
  <si>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Job Seekers Served</t>
  </si>
  <si>
    <t>Disabled</t>
  </si>
  <si>
    <t>Unemployed</t>
  </si>
  <si>
    <t>Gender</t>
  </si>
  <si>
    <t>Ethnicity</t>
  </si>
  <si>
    <t>Hispanic</t>
  </si>
  <si>
    <t>Black</t>
  </si>
  <si>
    <t>Native Alaskan, American</t>
  </si>
  <si>
    <t>Pacific Islander</t>
  </si>
  <si>
    <t>Information not available</t>
  </si>
  <si>
    <t>Education</t>
  </si>
  <si>
    <t>Less than HS</t>
  </si>
  <si>
    <t>HS/GED</t>
  </si>
  <si>
    <t>Some Coll/Voc Degrees</t>
  </si>
  <si>
    <t>Associate</t>
  </si>
  <si>
    <t>Bachelors</t>
  </si>
  <si>
    <t>Advanced</t>
  </si>
  <si>
    <t>Information not available*</t>
  </si>
  <si>
    <t>Percentage of
YTD Customers</t>
  </si>
  <si>
    <t>Year to Year Change</t>
  </si>
  <si>
    <t>Rapid Response*</t>
  </si>
  <si>
    <t>Percent Change
by Category</t>
  </si>
  <si>
    <t>*The extract that pulls profiled claimant information from the UI database selects limited fields for import to MOSES.  Educational information is not included.</t>
  </si>
  <si>
    <t xml:space="preserve">o </t>
  </si>
  <si>
    <t>% of Area Total</t>
  </si>
  <si>
    <t>% of  Area Total</t>
  </si>
  <si>
    <t>Table 6 - Education</t>
  </si>
  <si>
    <t>Table 4 - Ethnicity</t>
  </si>
  <si>
    <t xml:space="preserve">Table 5 - Gender and Age </t>
  </si>
  <si>
    <t>Table 8 - Year to Year Trend Analysis</t>
  </si>
  <si>
    <t>Table 8: Year to Year</t>
  </si>
  <si>
    <t>Merrimack Valley</t>
  </si>
  <si>
    <t xml:space="preserve">    c) Other Workforce Development Systems (e.g., CBO's) are not included in the WIB counts. </t>
  </si>
  <si>
    <t>Data Source: OSCCAR Statewide All Offices and OSCCAR Statewide Rapid Response.</t>
  </si>
  <si>
    <t>OSCCAR Summary by WIB Area</t>
  </si>
  <si>
    <t>Table 1 - Planned versus Actual Job Seekers Served</t>
  </si>
  <si>
    <t>* Rapid Response serves employees affected by plant closings and mass layoffs.</t>
  </si>
  <si>
    <t xml:space="preserve">**The Statewide All Offices total is not equal to the sum of the 16 WIB counts for the following reasons:  </t>
  </si>
  <si>
    <t>Table 5 - Gender &amp; Age</t>
  </si>
  <si>
    <t>OSCCAR is the One-Stop Career Center Activity Report</t>
  </si>
  <si>
    <t>South Shore</t>
  </si>
  <si>
    <r>
      <t xml:space="preserve">Compiled by Department of Career Services from WIB Plans; monthly </t>
    </r>
    <r>
      <rPr>
        <i/>
        <sz val="10"/>
        <rFont val="Times New Roman"/>
        <family val="1"/>
      </rPr>
      <t>WIB Area OSCCARs,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Statewide All Offices OSCCAR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Statewide Rapid Response OSCCAR</t>
    </r>
    <r>
      <rPr>
        <sz val="10"/>
        <rFont val="Times New Roman"/>
        <family val="1"/>
      </rPr>
      <t>.</t>
    </r>
  </si>
  <si>
    <t>FY11 to FY12
Change by Category</t>
  </si>
  <si>
    <t>OSCCAR Report Date 6/30/2012</t>
  </si>
  <si>
    <t>FY11 Qtr 4</t>
  </si>
  <si>
    <t>6/30/11
YTD Customers</t>
  </si>
  <si>
    <t>6/30/12
YTD Customers</t>
  </si>
  <si>
    <t>FY12 Qtr 4</t>
  </si>
  <si>
    <t>FY12 Annual Performance Ending June 30,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</si>
</sst>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  <numFmt numFmtId="166" formatCode="[$-409]h:mm:ss\ AM/PM"/>
  </numFmts>
  <fonts count="29">
    <font>
      <sz val="10"/>
      <name val="Arial"/>
      <family val="0"/>
    </font>
    <font>
      <sz val="14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8"/>
      <name val="Times New Roman"/>
      <family val="1"/>
    </font>
    <font>
      <sz val="10.5"/>
      <color indexed="22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ck">
        <color indexed="12"/>
      </left>
      <right>
        <color indexed="63"/>
      </right>
      <top style="thick">
        <color indexed="12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>
        <color indexed="12"/>
      </top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n"/>
      <right style="thick">
        <color indexed="12"/>
      </right>
      <top style="thin"/>
      <bottom style="thin"/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ck">
        <color indexed="12"/>
      </right>
      <top style="thick">
        <color indexed="12"/>
      </top>
      <bottom style="thin">
        <color indexed="8"/>
      </bottom>
    </border>
    <border>
      <left style="thick">
        <color indexed="12"/>
      </left>
      <right style="thin"/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>
        <color indexed="63"/>
      </left>
      <right style="thin"/>
      <top style="thick">
        <color indexed="12"/>
      </top>
      <bottom style="thin"/>
    </border>
    <border>
      <left style="thick">
        <color indexed="12"/>
      </left>
      <right style="thin"/>
      <top>
        <color indexed="63"/>
      </top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medium"/>
      <right style="thin"/>
      <top style="thick">
        <color indexed="12"/>
      </top>
      <bottom style="thin"/>
    </border>
    <border>
      <left style="thick">
        <color indexed="12"/>
      </left>
      <right>
        <color indexed="63"/>
      </right>
      <top style="medium"/>
      <bottom style="thin"/>
    </border>
    <border>
      <left style="thick">
        <color indexed="12"/>
      </left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>
        <color indexed="8"/>
      </right>
      <top style="thick">
        <color indexed="12"/>
      </top>
      <bottom style="thin">
        <color indexed="8"/>
      </bottom>
    </border>
    <border>
      <left style="thick">
        <color indexed="12"/>
      </left>
      <right style="thin"/>
      <top style="thin"/>
      <bottom>
        <color indexed="63"/>
      </bottom>
    </border>
    <border>
      <left style="thin"/>
      <right style="thick">
        <color indexed="39"/>
      </right>
      <top style="thick">
        <color indexed="12"/>
      </top>
      <bottom style="thin"/>
    </border>
    <border>
      <left style="thin"/>
      <right style="thick">
        <color indexed="39"/>
      </right>
      <top style="thin"/>
      <bottom style="thin"/>
    </border>
    <border>
      <left style="thin"/>
      <right style="thick">
        <color indexed="12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2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12"/>
      </bottom>
    </border>
    <border>
      <left style="thin">
        <color indexed="8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12"/>
      </left>
      <right style="thin"/>
      <top style="thin">
        <color indexed="8"/>
      </top>
      <bottom style="thin">
        <color indexed="8"/>
      </bottom>
    </border>
    <border>
      <left style="thick">
        <color indexed="12"/>
      </left>
      <right style="thin"/>
      <top style="thin">
        <color indexed="8"/>
      </top>
      <bottom style="thick">
        <color indexed="12"/>
      </bottom>
    </border>
    <border>
      <left style="thin"/>
      <right>
        <color indexed="63"/>
      </right>
      <top style="thin"/>
      <bottom style="thick">
        <color indexed="12"/>
      </bottom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ck">
        <color indexed="12"/>
      </bottom>
    </border>
    <border>
      <left style="thin"/>
      <right style="medium"/>
      <top style="thick">
        <color indexed="12"/>
      </top>
      <bottom style="thin"/>
    </border>
    <border>
      <left style="thin"/>
      <right style="medium"/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thin"/>
      <right style="thick">
        <color indexed="12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12"/>
      </right>
      <top style="thin">
        <color indexed="8"/>
      </top>
      <bottom>
        <color indexed="63"/>
      </bottom>
    </border>
    <border>
      <left style="thick">
        <color indexed="12"/>
      </left>
      <right style="thin"/>
      <top style="medium"/>
      <bottom style="thin">
        <color indexed="8"/>
      </bottom>
    </border>
    <border>
      <left style="thin"/>
      <right style="thick">
        <color indexed="12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ck">
        <color indexed="12"/>
      </right>
      <top style="medium"/>
      <bottom style="thin">
        <color indexed="8"/>
      </bottom>
    </border>
    <border>
      <left style="thick">
        <color indexed="12"/>
      </left>
      <right style="thin"/>
      <top style="medium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37" fontId="3" fillId="0" borderId="2" xfId="15" applyNumberFormat="1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9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9" fontId="3" fillId="0" borderId="9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9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 wrapText="1"/>
    </xf>
    <xf numFmtId="3" fontId="3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1"/>
    </xf>
    <xf numFmtId="0" fontId="3" fillId="0" borderId="19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3" fillId="0" borderId="20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1" fillId="3" borderId="22" xfId="0" applyFont="1" applyFill="1" applyBorder="1" applyAlignment="1">
      <alignment/>
    </xf>
    <xf numFmtId="0" fontId="20" fillId="0" borderId="23" xfId="0" applyFont="1" applyBorder="1" applyAlignment="1">
      <alignment/>
    </xf>
    <xf numFmtId="0" fontId="21" fillId="3" borderId="23" xfId="0" applyFont="1" applyFill="1" applyBorder="1" applyAlignment="1">
      <alignment/>
    </xf>
    <xf numFmtId="0" fontId="4" fillId="0" borderId="24" xfId="0" applyFont="1" applyBorder="1" applyAlignment="1">
      <alignment horizontal="center" wrapText="1"/>
    </xf>
    <xf numFmtId="165" fontId="20" fillId="3" borderId="7" xfId="0" applyNumberFormat="1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165" fontId="20" fillId="0" borderId="9" xfId="0" applyNumberFormat="1" applyFont="1" applyBorder="1" applyAlignment="1">
      <alignment horizontal="center"/>
    </xf>
    <xf numFmtId="165" fontId="20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2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165" fontId="20" fillId="0" borderId="30" xfId="0" applyNumberFormat="1" applyFont="1" applyBorder="1" applyAlignment="1">
      <alignment horizontal="center"/>
    </xf>
    <xf numFmtId="3" fontId="20" fillId="0" borderId="31" xfId="0" applyNumberFormat="1" applyFont="1" applyBorder="1" applyAlignment="1">
      <alignment horizontal="center"/>
    </xf>
    <xf numFmtId="165" fontId="20" fillId="0" borderId="32" xfId="0" applyNumberFormat="1" applyFont="1" applyBorder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3" fontId="20" fillId="3" borderId="13" xfId="0" applyNumberFormat="1" applyFont="1" applyFill="1" applyBorder="1" applyAlignment="1">
      <alignment horizontal="center"/>
    </xf>
    <xf numFmtId="3" fontId="20" fillId="3" borderId="31" xfId="0" applyNumberFormat="1" applyFont="1" applyFill="1" applyBorder="1" applyAlignment="1">
      <alignment horizontal="center"/>
    </xf>
    <xf numFmtId="0" fontId="20" fillId="3" borderId="33" xfId="0" applyFont="1" applyFill="1" applyBorder="1" applyAlignment="1">
      <alignment/>
    </xf>
    <xf numFmtId="3" fontId="23" fillId="3" borderId="13" xfId="0" applyNumberFormat="1" applyFont="1" applyFill="1" applyBorder="1" applyAlignment="1">
      <alignment horizontal="center"/>
    </xf>
    <xf numFmtId="3" fontId="20" fillId="0" borderId="14" xfId="0" applyNumberFormat="1" applyFont="1" applyBorder="1" applyAlignment="1">
      <alignment horizontal="center"/>
    </xf>
    <xf numFmtId="3" fontId="20" fillId="0" borderId="34" xfId="0" applyNumberFormat="1" applyFont="1" applyBorder="1" applyAlignment="1">
      <alignment horizontal="center"/>
    </xf>
    <xf numFmtId="165" fontId="20" fillId="0" borderId="3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9" fontId="3" fillId="0" borderId="2" xfId="21" applyFont="1" applyBorder="1" applyAlignment="1">
      <alignment horizontal="center"/>
    </xf>
    <xf numFmtId="3" fontId="26" fillId="0" borderId="2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 wrapText="1"/>
    </xf>
    <xf numFmtId="9" fontId="3" fillId="0" borderId="8" xfId="2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3" fontId="3" fillId="0" borderId="2" xfId="15" applyNumberFormat="1" applyFont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165" fontId="23" fillId="3" borderId="7" xfId="0" applyNumberFormat="1" applyFont="1" applyFill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3" fontId="20" fillId="0" borderId="37" xfId="0" applyNumberFormat="1" applyFont="1" applyBorder="1" applyAlignment="1">
      <alignment horizontal="center"/>
    </xf>
    <xf numFmtId="3" fontId="20" fillId="3" borderId="37" xfId="0" applyNumberFormat="1" applyFont="1" applyFill="1" applyBorder="1" applyAlignment="1">
      <alignment horizontal="center"/>
    </xf>
    <xf numFmtId="3" fontId="20" fillId="0" borderId="38" xfId="0" applyNumberFormat="1" applyFont="1" applyBorder="1" applyAlignment="1">
      <alignment horizontal="center"/>
    </xf>
    <xf numFmtId="3" fontId="26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 wrapText="1"/>
    </xf>
    <xf numFmtId="3" fontId="3" fillId="0" borderId="24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9" fontId="3" fillId="0" borderId="39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9" fontId="3" fillId="0" borderId="41" xfId="0" applyNumberFormat="1" applyFont="1" applyBorder="1" applyAlignment="1">
      <alignment horizontal="center"/>
    </xf>
    <xf numFmtId="9" fontId="3" fillId="0" borderId="44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3" fontId="26" fillId="0" borderId="2" xfId="0" applyNumberFormat="1" applyFont="1" applyBorder="1" applyAlignment="1">
      <alignment horizontal="center"/>
    </xf>
    <xf numFmtId="3" fontId="26" fillId="0" borderId="7" xfId="0" applyNumberFormat="1" applyFont="1" applyBorder="1" applyAlignment="1">
      <alignment horizontal="center"/>
    </xf>
    <xf numFmtId="3" fontId="26" fillId="0" borderId="13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3" fontId="26" fillId="0" borderId="2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3" fontId="21" fillId="0" borderId="49" xfId="0" applyNumberFormat="1" applyFont="1" applyBorder="1" applyAlignment="1">
      <alignment horizontal="center"/>
    </xf>
    <xf numFmtId="165" fontId="21" fillId="0" borderId="50" xfId="0" applyNumberFormat="1" applyFont="1" applyBorder="1" applyAlignment="1">
      <alignment horizontal="center"/>
    </xf>
    <xf numFmtId="3" fontId="21" fillId="0" borderId="51" xfId="0" applyNumberFormat="1" applyFont="1" applyBorder="1" applyAlignment="1">
      <alignment horizontal="center"/>
    </xf>
    <xf numFmtId="165" fontId="21" fillId="0" borderId="52" xfId="0" applyNumberFormat="1" applyFont="1" applyBorder="1" applyAlignment="1">
      <alignment horizontal="center"/>
    </xf>
    <xf numFmtId="3" fontId="21" fillId="0" borderId="53" xfId="0" applyNumberFormat="1" applyFont="1" applyBorder="1" applyAlignment="1">
      <alignment horizontal="center"/>
    </xf>
    <xf numFmtId="9" fontId="3" fillId="0" borderId="0" xfId="21" applyFont="1" applyAlignment="1">
      <alignment horizontal="center"/>
    </xf>
    <xf numFmtId="3" fontId="26" fillId="0" borderId="54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24" fillId="0" borderId="18" xfId="0" applyFont="1" applyFill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990725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990725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990725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990725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990725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990725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1990725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1990725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1990725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1990725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21" name="TextBox 2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22" name="TextBox 2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23" name="TextBox 2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24" name="TextBox 2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25" name="TextBox 2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26" name="TextBox 2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27" name="TextBox 2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28" name="TextBox 2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29" name="TextBox 3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30" name="TextBox 3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00025"/>
    <xdr:sp>
      <xdr:nvSpPr>
        <xdr:cNvPr id="31" name="TextBox 32"/>
        <xdr:cNvSpPr txBox="1">
          <a:spLocks noChangeArrowheads="1"/>
        </xdr:cNvSpPr>
      </xdr:nvSpPr>
      <xdr:spPr>
        <a:xfrm>
          <a:off x="1619250" y="689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00025"/>
    <xdr:sp>
      <xdr:nvSpPr>
        <xdr:cNvPr id="32" name="TextBox 33"/>
        <xdr:cNvSpPr txBox="1">
          <a:spLocks noChangeArrowheads="1"/>
        </xdr:cNvSpPr>
      </xdr:nvSpPr>
      <xdr:spPr>
        <a:xfrm>
          <a:off x="1619250" y="689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00025"/>
    <xdr:sp>
      <xdr:nvSpPr>
        <xdr:cNvPr id="33" name="TextBox 34"/>
        <xdr:cNvSpPr txBox="1">
          <a:spLocks noChangeArrowheads="1"/>
        </xdr:cNvSpPr>
      </xdr:nvSpPr>
      <xdr:spPr>
        <a:xfrm>
          <a:off x="1619250" y="689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00025"/>
    <xdr:sp>
      <xdr:nvSpPr>
        <xdr:cNvPr id="34" name="TextBox 35"/>
        <xdr:cNvSpPr txBox="1">
          <a:spLocks noChangeArrowheads="1"/>
        </xdr:cNvSpPr>
      </xdr:nvSpPr>
      <xdr:spPr>
        <a:xfrm>
          <a:off x="1619250" y="689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00025"/>
    <xdr:sp>
      <xdr:nvSpPr>
        <xdr:cNvPr id="35" name="TextBox 36"/>
        <xdr:cNvSpPr txBox="1">
          <a:spLocks noChangeArrowheads="1"/>
        </xdr:cNvSpPr>
      </xdr:nvSpPr>
      <xdr:spPr>
        <a:xfrm>
          <a:off x="1619250" y="689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00025"/>
    <xdr:sp>
      <xdr:nvSpPr>
        <xdr:cNvPr id="36" name="TextBox 37"/>
        <xdr:cNvSpPr txBox="1">
          <a:spLocks noChangeArrowheads="1"/>
        </xdr:cNvSpPr>
      </xdr:nvSpPr>
      <xdr:spPr>
        <a:xfrm>
          <a:off x="1619250" y="689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00025"/>
    <xdr:sp>
      <xdr:nvSpPr>
        <xdr:cNvPr id="37" name="TextBox 38"/>
        <xdr:cNvSpPr txBox="1">
          <a:spLocks noChangeArrowheads="1"/>
        </xdr:cNvSpPr>
      </xdr:nvSpPr>
      <xdr:spPr>
        <a:xfrm>
          <a:off x="1619250" y="689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00025"/>
    <xdr:sp>
      <xdr:nvSpPr>
        <xdr:cNvPr id="38" name="TextBox 39"/>
        <xdr:cNvSpPr txBox="1">
          <a:spLocks noChangeArrowheads="1"/>
        </xdr:cNvSpPr>
      </xdr:nvSpPr>
      <xdr:spPr>
        <a:xfrm>
          <a:off x="1619250" y="689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00025"/>
    <xdr:sp>
      <xdr:nvSpPr>
        <xdr:cNvPr id="39" name="TextBox 40"/>
        <xdr:cNvSpPr txBox="1">
          <a:spLocks noChangeArrowheads="1"/>
        </xdr:cNvSpPr>
      </xdr:nvSpPr>
      <xdr:spPr>
        <a:xfrm>
          <a:off x="1619250" y="689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200025"/>
    <xdr:sp>
      <xdr:nvSpPr>
        <xdr:cNvPr id="40" name="TextBox 41"/>
        <xdr:cNvSpPr txBox="1">
          <a:spLocks noChangeArrowheads="1"/>
        </xdr:cNvSpPr>
      </xdr:nvSpPr>
      <xdr:spPr>
        <a:xfrm>
          <a:off x="1619250" y="689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41" name="TextBox 4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42" name="TextBox 4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43" name="TextBox 4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44" name="TextBox 4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45" name="TextBox 4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46" name="TextBox 4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47" name="TextBox 4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48" name="TextBox 4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49" name="TextBox 5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50" name="TextBox 5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51" name="TextBox 5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52" name="TextBox 5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53" name="TextBox 5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54" name="TextBox 5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55" name="TextBox 5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56" name="TextBox 5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57" name="TextBox 5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58" name="TextBox 5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59" name="TextBox 6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>
      <xdr:nvSpPr>
        <xdr:cNvPr id="60" name="TextBox 6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9"/>
  <sheetViews>
    <sheetView tabSelected="1" workbookViewId="0" topLeftCell="A1">
      <selection activeCell="E9" sqref="E9"/>
    </sheetView>
  </sheetViews>
  <sheetFormatPr defaultColWidth="9.140625" defaultRowHeight="12.75"/>
  <cols>
    <col min="1" max="1" width="1.7109375" style="2" customWidth="1"/>
    <col min="2" max="2" width="0.85546875" style="2" customWidth="1"/>
    <col min="3" max="3" width="18.7109375" style="2" customWidth="1"/>
    <col min="4" max="4" width="20.7109375" style="2" customWidth="1"/>
    <col min="5" max="5" width="63.28125" style="2" customWidth="1"/>
    <col min="6" max="6" width="20.7109375" style="2" customWidth="1"/>
    <col min="7" max="7" width="0.85546875" style="2" customWidth="1"/>
    <col min="8" max="8" width="1.7109375" style="2" customWidth="1"/>
    <col min="9" max="9" width="16.57421875" style="2" customWidth="1"/>
    <col min="10" max="10" width="21.421875" style="2" customWidth="1"/>
    <col min="11" max="11" width="11.57421875" style="2" customWidth="1"/>
    <col min="12" max="12" width="10.421875" style="2" customWidth="1"/>
    <col min="13" max="14" width="9.140625" style="2" customWidth="1"/>
    <col min="15" max="15" width="11.00390625" style="2" customWidth="1"/>
    <col min="16" max="16384" width="9.140625" style="2" customWidth="1"/>
  </cols>
  <sheetData>
    <row r="1" ht="13.5" thickBot="1"/>
    <row r="2" spans="2:7" ht="4.5" customHeight="1" thickBot="1" thickTop="1">
      <c r="B2" s="47"/>
      <c r="C2" s="48"/>
      <c r="D2" s="48"/>
      <c r="E2" s="48"/>
      <c r="F2" s="48"/>
      <c r="G2" s="48"/>
    </row>
    <row r="3" spans="2:7" ht="15.75" customHeight="1" thickBot="1" thickTop="1">
      <c r="B3" s="47"/>
      <c r="C3" s="49"/>
      <c r="D3" s="49"/>
      <c r="E3" s="49"/>
      <c r="F3" s="82"/>
      <c r="G3" s="85"/>
    </row>
    <row r="4" spans="2:7" ht="18" customHeight="1" thickBot="1" thickTop="1">
      <c r="B4" s="47"/>
      <c r="C4" s="86"/>
      <c r="D4" s="81"/>
      <c r="E4" s="81"/>
      <c r="F4" s="81"/>
      <c r="G4" s="85"/>
    </row>
    <row r="5" spans="2:7" ht="21.75" thickBot="1" thickTop="1">
      <c r="B5" s="47"/>
      <c r="C5" s="163" t="s">
        <v>0</v>
      </c>
      <c r="D5" s="164"/>
      <c r="E5" s="164"/>
      <c r="F5" s="164"/>
      <c r="G5" s="85"/>
    </row>
    <row r="6" spans="2:7" ht="23.25" customHeight="1" thickBot="1" thickTop="1">
      <c r="B6" s="47"/>
      <c r="C6" s="87"/>
      <c r="D6" s="165" t="s">
        <v>142</v>
      </c>
      <c r="E6" s="166"/>
      <c r="F6" s="83"/>
      <c r="G6" s="85"/>
    </row>
    <row r="7" spans="2:7" ht="17.25" thickBot="1" thickTop="1">
      <c r="B7" s="47"/>
      <c r="C7" s="87"/>
      <c r="D7" s="165" t="s">
        <v>156</v>
      </c>
      <c r="E7" s="166"/>
      <c r="F7" s="83"/>
      <c r="G7" s="85"/>
    </row>
    <row r="8" spans="2:7" ht="16.5" customHeight="1" thickBot="1" thickTop="1">
      <c r="B8" s="47"/>
      <c r="C8" s="87"/>
      <c r="D8" s="50"/>
      <c r="E8" s="51"/>
      <c r="F8" s="83"/>
      <c r="G8" s="85"/>
    </row>
    <row r="9" spans="2:7" ht="20.25" thickBot="1" thickTop="1">
      <c r="B9" s="47"/>
      <c r="C9" s="87"/>
      <c r="D9" s="50"/>
      <c r="E9" s="52" t="s">
        <v>92</v>
      </c>
      <c r="F9" s="83"/>
      <c r="G9" s="85"/>
    </row>
    <row r="10" spans="2:7" ht="20.25" thickBot="1" thickTop="1">
      <c r="B10" s="47"/>
      <c r="C10" s="87"/>
      <c r="D10" s="50"/>
      <c r="E10" s="52"/>
      <c r="F10" s="83"/>
      <c r="G10" s="85"/>
    </row>
    <row r="11" spans="2:20" ht="20.25" thickBot="1" thickTop="1">
      <c r="B11" s="47"/>
      <c r="C11" s="87"/>
      <c r="D11" s="53"/>
      <c r="E11" s="52" t="s">
        <v>143</v>
      </c>
      <c r="F11" s="56"/>
      <c r="G11" s="85"/>
      <c r="S11" s="46"/>
      <c r="T11" s="46"/>
    </row>
    <row r="12" spans="2:7" ht="20.25" thickBot="1" thickTop="1">
      <c r="B12" s="47"/>
      <c r="C12" s="87"/>
      <c r="D12" s="53"/>
      <c r="E12" s="52" t="s">
        <v>41</v>
      </c>
      <c r="F12" s="56"/>
      <c r="G12" s="85"/>
    </row>
    <row r="13" spans="2:7" ht="20.25" thickBot="1" thickTop="1">
      <c r="B13" s="47"/>
      <c r="C13" s="87"/>
      <c r="D13" s="54"/>
      <c r="E13" s="52" t="s">
        <v>55</v>
      </c>
      <c r="F13" s="56"/>
      <c r="G13" s="85"/>
    </row>
    <row r="14" spans="2:7" ht="20.25" thickBot="1" thickTop="1">
      <c r="B14" s="47"/>
      <c r="C14" s="87"/>
      <c r="D14" s="54"/>
      <c r="E14" s="52" t="s">
        <v>135</v>
      </c>
      <c r="F14" s="56"/>
      <c r="G14" s="85"/>
    </row>
    <row r="15" spans="2:7" ht="20.25" thickBot="1" thickTop="1">
      <c r="B15" s="47"/>
      <c r="C15" s="87"/>
      <c r="D15" s="54"/>
      <c r="E15" s="52" t="s">
        <v>146</v>
      </c>
      <c r="F15" s="56"/>
      <c r="G15" s="85"/>
    </row>
    <row r="16" spans="2:7" ht="20.25" thickBot="1" thickTop="1">
      <c r="B16" s="47"/>
      <c r="C16" s="87"/>
      <c r="D16" s="54"/>
      <c r="E16" s="52" t="s">
        <v>134</v>
      </c>
      <c r="F16" s="56"/>
      <c r="G16" s="85"/>
    </row>
    <row r="17" spans="2:7" ht="20.25" thickBot="1" thickTop="1">
      <c r="B17" s="47"/>
      <c r="C17" s="87"/>
      <c r="D17" s="54"/>
      <c r="E17" s="52"/>
      <c r="F17" s="56"/>
      <c r="G17" s="85"/>
    </row>
    <row r="18" spans="2:7" ht="24.75" customHeight="1" thickBot="1" thickTop="1">
      <c r="B18" s="47"/>
      <c r="C18" s="56"/>
      <c r="D18" s="53"/>
      <c r="E18" s="55" t="s">
        <v>93</v>
      </c>
      <c r="F18" s="84"/>
      <c r="G18" s="85"/>
    </row>
    <row r="19" spans="2:7" ht="24.75" customHeight="1" thickBot="1" thickTop="1">
      <c r="B19" s="47"/>
      <c r="C19" s="56"/>
      <c r="D19" s="53"/>
      <c r="E19" s="55"/>
      <c r="F19" s="84"/>
      <c r="G19" s="85"/>
    </row>
    <row r="20" spans="2:7" ht="20.25" thickBot="1" thickTop="1">
      <c r="B20" s="47"/>
      <c r="C20" s="87"/>
      <c r="D20" s="54"/>
      <c r="E20" s="52" t="s">
        <v>94</v>
      </c>
      <c r="F20" s="56"/>
      <c r="G20" s="85"/>
    </row>
    <row r="21" spans="2:7" ht="20.25" thickBot="1" thickTop="1">
      <c r="B21" s="47"/>
      <c r="C21" s="87"/>
      <c r="D21" s="54"/>
      <c r="E21" s="52" t="s">
        <v>138</v>
      </c>
      <c r="F21" s="56"/>
      <c r="G21" s="85"/>
    </row>
    <row r="22" spans="2:7" ht="20.25" thickBot="1" thickTop="1">
      <c r="B22" s="47"/>
      <c r="C22" s="87"/>
      <c r="D22" s="53"/>
      <c r="E22" s="52"/>
      <c r="F22" s="56"/>
      <c r="G22" s="85"/>
    </row>
    <row r="23" spans="2:7" ht="14.25" thickBot="1" thickTop="1">
      <c r="B23" s="47"/>
      <c r="C23" s="56"/>
      <c r="D23" s="56"/>
      <c r="E23" s="57"/>
      <c r="F23" s="56"/>
      <c r="G23" s="85"/>
    </row>
    <row r="24" spans="2:7" ht="14.25" thickBot="1" thickTop="1">
      <c r="B24" s="47"/>
      <c r="C24" s="58"/>
      <c r="D24" s="58"/>
      <c r="E24" s="58"/>
      <c r="F24" s="58"/>
      <c r="G24" s="85"/>
    </row>
    <row r="25" spans="2:7" ht="4.5" customHeight="1" thickTop="1">
      <c r="B25" s="47"/>
      <c r="C25" s="48" t="s">
        <v>95</v>
      </c>
      <c r="D25" s="48"/>
      <c r="E25" s="48"/>
      <c r="F25" s="48"/>
      <c r="G25" s="85"/>
    </row>
    <row r="26" s="56" customFormat="1" ht="12.75" customHeight="1">
      <c r="C26" s="59" t="s">
        <v>147</v>
      </c>
    </row>
    <row r="27" spans="1:9" ht="26.25" customHeight="1">
      <c r="A27" s="56"/>
      <c r="B27" s="56"/>
      <c r="C27" s="161" t="s">
        <v>149</v>
      </c>
      <c r="D27" s="162"/>
      <c r="E27" s="162"/>
      <c r="F27" s="162"/>
      <c r="G27" s="56"/>
      <c r="H27" s="56"/>
      <c r="I27" s="56"/>
    </row>
    <row r="28" spans="1:9" ht="12.75">
      <c r="A28" s="56"/>
      <c r="B28" s="56"/>
      <c r="C28" s="56"/>
      <c r="D28" s="56"/>
      <c r="E28" s="56"/>
      <c r="F28" s="133" t="s">
        <v>151</v>
      </c>
      <c r="G28" s="56"/>
      <c r="H28" s="56"/>
      <c r="I28" s="56"/>
    </row>
    <row r="29" spans="1:9" ht="12.75">
      <c r="A29" s="56"/>
      <c r="B29" s="56"/>
      <c r="C29" s="56"/>
      <c r="D29" s="56"/>
      <c r="E29" s="56"/>
      <c r="F29" s="56"/>
      <c r="G29" s="56"/>
      <c r="H29" s="56"/>
      <c r="I29" s="56"/>
    </row>
  </sheetData>
  <mergeCells count="4">
    <mergeCell ref="C27:F27"/>
    <mergeCell ref="C5:F5"/>
    <mergeCell ref="D6:E6"/>
    <mergeCell ref="D7:E7"/>
  </mergeCells>
  <printOptions horizontalCentered="1" verticalCentered="1"/>
  <pageMargins left="0.5" right="0.5" top="1" bottom="0.75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4">
      <selection activeCell="A5" sqref="A5:P5"/>
    </sheetView>
  </sheetViews>
  <sheetFormatPr defaultColWidth="9.140625" defaultRowHeight="12.75"/>
  <cols>
    <col min="1" max="1" width="18.7109375" style="3" customWidth="1"/>
    <col min="2" max="16" width="6.7109375" style="3" customWidth="1"/>
    <col min="17" max="16384" width="9.140625" style="3" customWidth="1"/>
  </cols>
  <sheetData>
    <row r="1" spans="1:16" ht="18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8" ht="15.75">
      <c r="A2" s="152" t="s">
        <v>142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0"/>
      <c r="R2" s="10"/>
    </row>
    <row r="3" spans="1:18" ht="15.75">
      <c r="A3" s="152" t="s">
        <v>156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1"/>
      <c r="R3" s="11"/>
    </row>
    <row r="5" spans="1:18" ht="18.75">
      <c r="A5" s="168" t="s">
        <v>30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2"/>
      <c r="R5" s="12"/>
    </row>
    <row r="6" ht="6.75" customHeight="1" thickBot="1"/>
    <row r="7" spans="1:16" ht="13.5" thickTop="1">
      <c r="A7" s="27" t="s">
        <v>1</v>
      </c>
      <c r="B7" s="156" t="s">
        <v>21</v>
      </c>
      <c r="C7" s="156"/>
      <c r="D7" s="156"/>
      <c r="E7" s="153" t="s">
        <v>24</v>
      </c>
      <c r="F7" s="154"/>
      <c r="G7" s="155"/>
      <c r="H7" s="153" t="s">
        <v>26</v>
      </c>
      <c r="I7" s="154"/>
      <c r="J7" s="155"/>
      <c r="K7" s="153" t="s">
        <v>28</v>
      </c>
      <c r="L7" s="154"/>
      <c r="M7" s="155"/>
      <c r="N7" s="156" t="s">
        <v>38</v>
      </c>
      <c r="O7" s="156"/>
      <c r="P7" s="157"/>
    </row>
    <row r="8" spans="1:16" ht="25.5" customHeight="1">
      <c r="A8" s="28"/>
      <c r="B8" s="160" t="s">
        <v>22</v>
      </c>
      <c r="C8" s="160"/>
      <c r="D8" s="160"/>
      <c r="E8" s="170" t="s">
        <v>110</v>
      </c>
      <c r="F8" s="171"/>
      <c r="G8" s="172"/>
      <c r="H8" s="158" t="s">
        <v>25</v>
      </c>
      <c r="I8" s="158"/>
      <c r="J8" s="158"/>
      <c r="K8" s="158" t="s">
        <v>27</v>
      </c>
      <c r="L8" s="158"/>
      <c r="M8" s="158"/>
      <c r="N8" s="160" t="s">
        <v>29</v>
      </c>
      <c r="O8" s="160"/>
      <c r="P8" s="169"/>
    </row>
    <row r="9" spans="1:16" ht="25.5">
      <c r="A9" s="104"/>
      <c r="B9" s="101" t="s">
        <v>18</v>
      </c>
      <c r="C9" s="101" t="s">
        <v>19</v>
      </c>
      <c r="D9" s="6" t="s">
        <v>20</v>
      </c>
      <c r="E9" s="101" t="s">
        <v>18</v>
      </c>
      <c r="F9" s="101" t="s">
        <v>19</v>
      </c>
      <c r="G9" s="6" t="s">
        <v>20</v>
      </c>
      <c r="H9" s="101" t="s">
        <v>18</v>
      </c>
      <c r="I9" s="101" t="s">
        <v>19</v>
      </c>
      <c r="J9" s="6" t="s">
        <v>20</v>
      </c>
      <c r="K9" s="101" t="s">
        <v>18</v>
      </c>
      <c r="L9" s="101" t="s">
        <v>19</v>
      </c>
      <c r="M9" s="6" t="s">
        <v>20</v>
      </c>
      <c r="N9" s="101" t="s">
        <v>18</v>
      </c>
      <c r="O9" s="101" t="s">
        <v>19</v>
      </c>
      <c r="P9" s="24" t="s">
        <v>20</v>
      </c>
    </row>
    <row r="10" spans="1:16" ht="13.5" customHeight="1">
      <c r="A10" s="29" t="s">
        <v>2</v>
      </c>
      <c r="B10" s="4">
        <v>4490</v>
      </c>
      <c r="C10" s="134">
        <v>4255</v>
      </c>
      <c r="D10" s="5">
        <f>C10/B10</f>
        <v>0.9476614699331849</v>
      </c>
      <c r="E10" s="7">
        <v>4235</v>
      </c>
      <c r="F10" s="134">
        <v>4051</v>
      </c>
      <c r="G10" s="102">
        <f>F10/E10</f>
        <v>0.9565525383707202</v>
      </c>
      <c r="H10" s="7">
        <v>300</v>
      </c>
      <c r="I10" s="134">
        <v>243</v>
      </c>
      <c r="J10" s="102">
        <f>I10/H10</f>
        <v>0.81</v>
      </c>
      <c r="K10" s="4">
        <v>2205</v>
      </c>
      <c r="L10" s="134">
        <v>1961</v>
      </c>
      <c r="M10" s="5">
        <f>L10/K10</f>
        <v>0.8893424036281179</v>
      </c>
      <c r="N10" s="4">
        <v>325</v>
      </c>
      <c r="O10" s="134">
        <v>358</v>
      </c>
      <c r="P10" s="16">
        <f>O10/N10</f>
        <v>1.1015384615384616</v>
      </c>
    </row>
    <row r="11" spans="1:16" ht="13.5" customHeight="1">
      <c r="A11" s="29" t="s">
        <v>3</v>
      </c>
      <c r="B11" s="4">
        <v>18500</v>
      </c>
      <c r="C11" s="134">
        <v>21061</v>
      </c>
      <c r="D11" s="5">
        <f aca="true" t="shared" si="0" ref="D11:D29">C11/B11</f>
        <v>1.1384324324324324</v>
      </c>
      <c r="E11" s="7">
        <v>17205</v>
      </c>
      <c r="F11" s="134">
        <v>19592</v>
      </c>
      <c r="G11" s="102">
        <f aca="true" t="shared" si="1" ref="G11:G25">F11/E11</f>
        <v>1.1387387387387387</v>
      </c>
      <c r="H11" s="7">
        <v>740</v>
      </c>
      <c r="I11" s="134">
        <v>1043</v>
      </c>
      <c r="J11" s="102">
        <f aca="true" t="shared" si="2" ref="J11:J29">I11/H11</f>
        <v>1.4094594594594594</v>
      </c>
      <c r="K11" s="4">
        <v>7400</v>
      </c>
      <c r="L11" s="134">
        <v>8855</v>
      </c>
      <c r="M11" s="5">
        <f>L11/K11</f>
        <v>1.1966216216216217</v>
      </c>
      <c r="N11" s="4">
        <v>570</v>
      </c>
      <c r="O11" s="134">
        <v>1104</v>
      </c>
      <c r="P11" s="16">
        <f aca="true" t="shared" si="3" ref="P11:P29">O11/N11</f>
        <v>1.936842105263158</v>
      </c>
    </row>
    <row r="12" spans="1:16" ht="13.5" customHeight="1">
      <c r="A12" s="29" t="s">
        <v>4</v>
      </c>
      <c r="B12" s="4">
        <v>15100</v>
      </c>
      <c r="C12" s="134">
        <v>14483</v>
      </c>
      <c r="D12" s="5">
        <f t="shared" si="0"/>
        <v>0.9591390728476821</v>
      </c>
      <c r="E12" s="7">
        <v>14700</v>
      </c>
      <c r="F12" s="134">
        <v>13816</v>
      </c>
      <c r="G12" s="102">
        <f t="shared" si="1"/>
        <v>0.9398639455782313</v>
      </c>
      <c r="H12" s="7">
        <v>950</v>
      </c>
      <c r="I12" s="134">
        <v>949</v>
      </c>
      <c r="J12" s="102">
        <f t="shared" si="2"/>
        <v>0.9989473684210526</v>
      </c>
      <c r="K12" s="4">
        <v>8300</v>
      </c>
      <c r="L12" s="134">
        <v>7799</v>
      </c>
      <c r="M12" s="5">
        <f aca="true" t="shared" si="4" ref="M12:M29">L12/K12</f>
        <v>0.9396385542168675</v>
      </c>
      <c r="N12" s="4">
        <v>675</v>
      </c>
      <c r="O12" s="134">
        <v>696</v>
      </c>
      <c r="P12" s="16">
        <f t="shared" si="3"/>
        <v>1.031111111111111</v>
      </c>
    </row>
    <row r="13" spans="1:16" ht="13.5" customHeight="1">
      <c r="A13" s="29" t="s">
        <v>5</v>
      </c>
      <c r="B13" s="4">
        <v>5500</v>
      </c>
      <c r="C13" s="134">
        <v>7356</v>
      </c>
      <c r="D13" s="5">
        <f t="shared" si="0"/>
        <v>1.3374545454545455</v>
      </c>
      <c r="E13" s="7">
        <v>4620</v>
      </c>
      <c r="F13" s="134">
        <v>6880</v>
      </c>
      <c r="G13" s="102">
        <f t="shared" si="1"/>
        <v>1.4891774891774892</v>
      </c>
      <c r="H13" s="7">
        <v>300</v>
      </c>
      <c r="I13" s="134">
        <v>524</v>
      </c>
      <c r="J13" s="102">
        <f t="shared" si="2"/>
        <v>1.7466666666666666</v>
      </c>
      <c r="K13" s="4">
        <v>3000</v>
      </c>
      <c r="L13" s="134">
        <v>3661</v>
      </c>
      <c r="M13" s="5">
        <f t="shared" si="4"/>
        <v>1.2203333333333333</v>
      </c>
      <c r="N13" s="4">
        <v>300</v>
      </c>
      <c r="O13" s="134">
        <v>459</v>
      </c>
      <c r="P13" s="16">
        <f t="shared" si="3"/>
        <v>1.53</v>
      </c>
    </row>
    <row r="14" spans="1:16" ht="13.5" customHeight="1">
      <c r="A14" s="29" t="s">
        <v>6</v>
      </c>
      <c r="B14" s="4">
        <v>3750</v>
      </c>
      <c r="C14" s="134">
        <v>3501</v>
      </c>
      <c r="D14" s="5">
        <f t="shared" si="0"/>
        <v>0.9336</v>
      </c>
      <c r="E14" s="7">
        <v>3338</v>
      </c>
      <c r="F14" s="134">
        <v>3165</v>
      </c>
      <c r="G14" s="102">
        <f t="shared" si="1"/>
        <v>0.9481725584182145</v>
      </c>
      <c r="H14" s="7">
        <v>450</v>
      </c>
      <c r="I14" s="134">
        <v>461</v>
      </c>
      <c r="J14" s="102">
        <f t="shared" si="2"/>
        <v>1.0244444444444445</v>
      </c>
      <c r="K14" s="4">
        <v>1650</v>
      </c>
      <c r="L14" s="134">
        <v>1696</v>
      </c>
      <c r="M14" s="5">
        <f t="shared" si="4"/>
        <v>1.0278787878787878</v>
      </c>
      <c r="N14" s="4">
        <v>338</v>
      </c>
      <c r="O14" s="134">
        <v>316</v>
      </c>
      <c r="P14" s="16">
        <f t="shared" si="3"/>
        <v>0.9349112426035503</v>
      </c>
    </row>
    <row r="15" spans="1:16" ht="13.5" customHeight="1">
      <c r="A15" s="29" t="s">
        <v>7</v>
      </c>
      <c r="B15" s="4">
        <v>18630</v>
      </c>
      <c r="C15" s="134">
        <v>16225</v>
      </c>
      <c r="D15" s="5">
        <f t="shared" si="0"/>
        <v>0.870907139023081</v>
      </c>
      <c r="E15" s="7">
        <v>17871</v>
      </c>
      <c r="F15" s="134">
        <v>15486</v>
      </c>
      <c r="G15" s="102">
        <f t="shared" si="1"/>
        <v>0.8665435621957361</v>
      </c>
      <c r="H15" s="7">
        <v>900</v>
      </c>
      <c r="I15" s="134">
        <v>790</v>
      </c>
      <c r="J15" s="102">
        <f t="shared" si="2"/>
        <v>0.8777777777777778</v>
      </c>
      <c r="K15" s="4">
        <v>10724</v>
      </c>
      <c r="L15" s="134">
        <v>9785</v>
      </c>
      <c r="M15" s="5">
        <f t="shared" si="4"/>
        <v>0.9124393882879522</v>
      </c>
      <c r="N15" s="4">
        <v>1100</v>
      </c>
      <c r="O15" s="134">
        <v>1174</v>
      </c>
      <c r="P15" s="16">
        <f t="shared" si="3"/>
        <v>1.0672727272727274</v>
      </c>
    </row>
    <row r="16" spans="1:16" ht="13.5" customHeight="1">
      <c r="A16" s="29" t="s">
        <v>8</v>
      </c>
      <c r="B16" s="4">
        <v>6400</v>
      </c>
      <c r="C16" s="134">
        <v>6433</v>
      </c>
      <c r="D16" s="5">
        <f t="shared" si="0"/>
        <v>1.00515625</v>
      </c>
      <c r="E16" s="7">
        <v>6000</v>
      </c>
      <c r="F16" s="134">
        <v>6064</v>
      </c>
      <c r="G16" s="102">
        <f t="shared" si="1"/>
        <v>1.0106666666666666</v>
      </c>
      <c r="H16" s="7">
        <v>290</v>
      </c>
      <c r="I16" s="134">
        <v>279</v>
      </c>
      <c r="J16" s="102">
        <f t="shared" si="2"/>
        <v>0.9620689655172414</v>
      </c>
      <c r="K16" s="4">
        <v>2898</v>
      </c>
      <c r="L16" s="134">
        <v>3076</v>
      </c>
      <c r="M16" s="5">
        <f t="shared" si="4"/>
        <v>1.0614216701173222</v>
      </c>
      <c r="N16" s="4">
        <v>482</v>
      </c>
      <c r="O16" s="134">
        <v>527</v>
      </c>
      <c r="P16" s="16">
        <f t="shared" si="3"/>
        <v>1.0933609958506223</v>
      </c>
    </row>
    <row r="17" spans="1:16" ht="13.5" customHeight="1">
      <c r="A17" s="29" t="s">
        <v>9</v>
      </c>
      <c r="B17" s="4">
        <v>7000</v>
      </c>
      <c r="C17" s="134">
        <v>8011</v>
      </c>
      <c r="D17" s="5">
        <f t="shared" si="0"/>
        <v>1.1444285714285714</v>
      </c>
      <c r="E17" s="7">
        <v>6510</v>
      </c>
      <c r="F17" s="134">
        <v>7730</v>
      </c>
      <c r="G17" s="102">
        <f t="shared" si="1"/>
        <v>1.1874039938556067</v>
      </c>
      <c r="H17" s="7">
        <v>450</v>
      </c>
      <c r="I17" s="134">
        <v>391</v>
      </c>
      <c r="J17" s="102">
        <f t="shared" si="2"/>
        <v>0.8688888888888889</v>
      </c>
      <c r="K17" s="4">
        <v>4200</v>
      </c>
      <c r="L17" s="134">
        <v>4849</v>
      </c>
      <c r="M17" s="5">
        <f t="shared" si="4"/>
        <v>1.1545238095238095</v>
      </c>
      <c r="N17" s="4">
        <v>450</v>
      </c>
      <c r="O17" s="134">
        <v>571</v>
      </c>
      <c r="P17" s="16">
        <f t="shared" si="3"/>
        <v>1.268888888888889</v>
      </c>
    </row>
    <row r="18" spans="1:16" ht="13.5" customHeight="1">
      <c r="A18" s="29" t="s">
        <v>10</v>
      </c>
      <c r="B18" s="4">
        <v>9800</v>
      </c>
      <c r="C18" s="134">
        <v>8846</v>
      </c>
      <c r="D18" s="5">
        <f t="shared" si="0"/>
        <v>0.9026530612244898</v>
      </c>
      <c r="E18" s="7">
        <v>8820</v>
      </c>
      <c r="F18" s="134">
        <v>8441</v>
      </c>
      <c r="G18" s="102">
        <f t="shared" si="1"/>
        <v>0.9570294784580499</v>
      </c>
      <c r="H18" s="7">
        <v>685</v>
      </c>
      <c r="I18" s="134">
        <v>552</v>
      </c>
      <c r="J18" s="102">
        <f t="shared" si="2"/>
        <v>0.8058394160583942</v>
      </c>
      <c r="K18" s="4">
        <v>4010</v>
      </c>
      <c r="L18" s="134">
        <v>3646</v>
      </c>
      <c r="M18" s="5">
        <f t="shared" si="4"/>
        <v>0.9092269326683292</v>
      </c>
      <c r="N18" s="4">
        <v>580</v>
      </c>
      <c r="O18" s="134">
        <v>564</v>
      </c>
      <c r="P18" s="16">
        <f t="shared" si="3"/>
        <v>0.9724137931034482</v>
      </c>
    </row>
    <row r="19" spans="1:16" ht="13.5" customHeight="1">
      <c r="A19" s="29" t="s">
        <v>11</v>
      </c>
      <c r="B19" s="4">
        <v>22000</v>
      </c>
      <c r="C19" s="134">
        <v>25933</v>
      </c>
      <c r="D19" s="5">
        <f t="shared" si="0"/>
        <v>1.1787727272727273</v>
      </c>
      <c r="E19" s="7">
        <v>19424</v>
      </c>
      <c r="F19" s="134">
        <v>23659</v>
      </c>
      <c r="G19" s="102">
        <f t="shared" si="1"/>
        <v>1.2180292421746293</v>
      </c>
      <c r="H19" s="7">
        <v>1291</v>
      </c>
      <c r="I19" s="134">
        <v>1699</v>
      </c>
      <c r="J19" s="102">
        <f t="shared" si="2"/>
        <v>1.3160340821068939</v>
      </c>
      <c r="K19" s="4">
        <v>10631</v>
      </c>
      <c r="L19" s="134">
        <v>11322</v>
      </c>
      <c r="M19" s="5">
        <f t="shared" si="4"/>
        <v>1.0649985890320761</v>
      </c>
      <c r="N19" s="4">
        <v>628</v>
      </c>
      <c r="O19" s="134">
        <v>918</v>
      </c>
      <c r="P19" s="16">
        <f t="shared" si="3"/>
        <v>1.4617834394904459</v>
      </c>
    </row>
    <row r="20" spans="1:16" ht="13.5" customHeight="1">
      <c r="A20" s="29" t="s">
        <v>139</v>
      </c>
      <c r="B20" s="4">
        <v>14500</v>
      </c>
      <c r="C20" s="134">
        <v>14338</v>
      </c>
      <c r="D20" s="5">
        <f t="shared" si="0"/>
        <v>0.9888275862068966</v>
      </c>
      <c r="E20" s="7">
        <v>13630</v>
      </c>
      <c r="F20" s="134">
        <v>13506</v>
      </c>
      <c r="G20" s="102">
        <f t="shared" si="1"/>
        <v>0.9909024211298606</v>
      </c>
      <c r="H20" s="7">
        <v>560</v>
      </c>
      <c r="I20" s="134">
        <v>568</v>
      </c>
      <c r="J20" s="102">
        <f t="shared" si="2"/>
        <v>1.0142857142857142</v>
      </c>
      <c r="K20" s="4">
        <v>5800</v>
      </c>
      <c r="L20" s="134">
        <v>7736</v>
      </c>
      <c r="M20" s="5">
        <f t="shared" si="4"/>
        <v>1.333793103448276</v>
      </c>
      <c r="N20" s="4">
        <v>1050</v>
      </c>
      <c r="O20" s="134">
        <v>991</v>
      </c>
      <c r="P20" s="16">
        <f t="shared" si="3"/>
        <v>0.9438095238095238</v>
      </c>
    </row>
    <row r="21" spans="1:16" ht="13.5" customHeight="1">
      <c r="A21" s="29" t="s">
        <v>12</v>
      </c>
      <c r="B21" s="4">
        <v>22412</v>
      </c>
      <c r="C21" s="134">
        <v>20726</v>
      </c>
      <c r="D21" s="5">
        <f t="shared" si="0"/>
        <v>0.9247724433339283</v>
      </c>
      <c r="E21" s="7">
        <v>21054</v>
      </c>
      <c r="F21" s="134">
        <v>19333</v>
      </c>
      <c r="G21" s="102">
        <f t="shared" si="1"/>
        <v>0.9182578132421393</v>
      </c>
      <c r="H21" s="7">
        <v>1082</v>
      </c>
      <c r="I21" s="134">
        <v>1191</v>
      </c>
      <c r="J21" s="102">
        <f t="shared" si="2"/>
        <v>1.100739371534196</v>
      </c>
      <c r="K21" s="4">
        <v>12060</v>
      </c>
      <c r="L21" s="134">
        <v>11208</v>
      </c>
      <c r="M21" s="5">
        <f t="shared" si="4"/>
        <v>0.9293532338308458</v>
      </c>
      <c r="N21" s="4">
        <v>1256</v>
      </c>
      <c r="O21" s="134">
        <v>1195</v>
      </c>
      <c r="P21" s="16">
        <f t="shared" si="3"/>
        <v>0.9514331210191083</v>
      </c>
    </row>
    <row r="22" spans="1:16" ht="13.5" customHeight="1">
      <c r="A22" s="29" t="s">
        <v>13</v>
      </c>
      <c r="B22" s="4">
        <v>13000</v>
      </c>
      <c r="C22" s="134">
        <v>14907</v>
      </c>
      <c r="D22" s="5">
        <f t="shared" si="0"/>
        <v>1.1466923076923077</v>
      </c>
      <c r="E22" s="7">
        <v>12500</v>
      </c>
      <c r="F22" s="134">
        <v>14311</v>
      </c>
      <c r="G22" s="102">
        <f t="shared" si="1"/>
        <v>1.14488</v>
      </c>
      <c r="H22" s="7">
        <v>600</v>
      </c>
      <c r="I22" s="134">
        <v>649</v>
      </c>
      <c r="J22" s="102">
        <f t="shared" si="2"/>
        <v>1.0816666666666668</v>
      </c>
      <c r="K22" s="4">
        <v>9000</v>
      </c>
      <c r="L22" s="134">
        <v>10093</v>
      </c>
      <c r="M22" s="5">
        <f t="shared" si="4"/>
        <v>1.1214444444444445</v>
      </c>
      <c r="N22" s="4">
        <v>600</v>
      </c>
      <c r="O22" s="134">
        <v>956</v>
      </c>
      <c r="P22" s="16">
        <f t="shared" si="3"/>
        <v>1.5933333333333333</v>
      </c>
    </row>
    <row r="23" spans="1:16" ht="13.5" customHeight="1">
      <c r="A23" s="29" t="s">
        <v>14</v>
      </c>
      <c r="B23" s="4">
        <v>8100</v>
      </c>
      <c r="C23" s="134">
        <v>7516</v>
      </c>
      <c r="D23" s="5">
        <f t="shared" si="0"/>
        <v>0.9279012345679012</v>
      </c>
      <c r="E23" s="7">
        <v>7938</v>
      </c>
      <c r="F23" s="134">
        <v>7090</v>
      </c>
      <c r="G23" s="102">
        <f t="shared" si="1"/>
        <v>0.8931720836482742</v>
      </c>
      <c r="H23" s="7">
        <v>550</v>
      </c>
      <c r="I23" s="134">
        <v>415</v>
      </c>
      <c r="J23" s="102">
        <f t="shared" si="2"/>
        <v>0.7545454545454545</v>
      </c>
      <c r="K23" s="4">
        <v>4800</v>
      </c>
      <c r="L23" s="134">
        <v>4877</v>
      </c>
      <c r="M23" s="5">
        <f t="shared" si="4"/>
        <v>1.0160416666666667</v>
      </c>
      <c r="N23" s="4">
        <v>890</v>
      </c>
      <c r="O23" s="134">
        <v>778</v>
      </c>
      <c r="P23" s="16">
        <f t="shared" si="3"/>
        <v>0.8741573033707866</v>
      </c>
    </row>
    <row r="24" spans="1:16" ht="13.5" customHeight="1">
      <c r="A24" s="29" t="s">
        <v>15</v>
      </c>
      <c r="B24" s="4">
        <v>14000</v>
      </c>
      <c r="C24" s="134">
        <v>14384</v>
      </c>
      <c r="D24" s="5">
        <f t="shared" si="0"/>
        <v>1.0274285714285714</v>
      </c>
      <c r="E24" s="7">
        <v>12500</v>
      </c>
      <c r="F24" s="134">
        <v>13199</v>
      </c>
      <c r="G24" s="102">
        <f t="shared" si="1"/>
        <v>1.05592</v>
      </c>
      <c r="H24" s="7">
        <v>850</v>
      </c>
      <c r="I24" s="134">
        <v>950</v>
      </c>
      <c r="J24" s="102">
        <f t="shared" si="2"/>
        <v>1.1176470588235294</v>
      </c>
      <c r="K24" s="4">
        <v>5000</v>
      </c>
      <c r="L24" s="134">
        <v>6745</v>
      </c>
      <c r="M24" s="5">
        <f t="shared" si="4"/>
        <v>1.349</v>
      </c>
      <c r="N24" s="4">
        <v>800</v>
      </c>
      <c r="O24" s="134">
        <v>851</v>
      </c>
      <c r="P24" s="16">
        <f t="shared" si="3"/>
        <v>1.06375</v>
      </c>
    </row>
    <row r="25" spans="1:16" ht="13.5" customHeight="1">
      <c r="A25" s="29" t="s">
        <v>148</v>
      </c>
      <c r="B25" s="4">
        <v>13909</v>
      </c>
      <c r="C25" s="134">
        <v>14219</v>
      </c>
      <c r="D25" s="5">
        <f t="shared" si="0"/>
        <v>1.0222877273707671</v>
      </c>
      <c r="E25" s="7">
        <v>13447</v>
      </c>
      <c r="F25" s="134">
        <v>13624</v>
      </c>
      <c r="G25" s="102">
        <f t="shared" si="1"/>
        <v>1.0131627872387894</v>
      </c>
      <c r="H25" s="7">
        <v>900</v>
      </c>
      <c r="I25" s="134">
        <v>896</v>
      </c>
      <c r="J25" s="102">
        <f t="shared" si="2"/>
        <v>0.9955555555555555</v>
      </c>
      <c r="K25" s="4">
        <v>5775</v>
      </c>
      <c r="L25" s="134">
        <v>7875</v>
      </c>
      <c r="M25" s="5">
        <f t="shared" si="4"/>
        <v>1.3636363636363635</v>
      </c>
      <c r="N25" s="4">
        <v>900</v>
      </c>
      <c r="O25" s="134">
        <v>941</v>
      </c>
      <c r="P25" s="16">
        <f t="shared" si="3"/>
        <v>1.0455555555555556</v>
      </c>
    </row>
    <row r="26" spans="1:16" ht="12.75">
      <c r="A26" s="29"/>
      <c r="B26" s="4"/>
      <c r="C26" s="4"/>
      <c r="D26" s="5"/>
      <c r="E26" s="7"/>
      <c r="F26" s="7"/>
      <c r="G26" s="102"/>
      <c r="H26" s="7"/>
      <c r="I26" s="7"/>
      <c r="J26" s="102"/>
      <c r="K26" s="4"/>
      <c r="L26" s="4"/>
      <c r="M26" s="5"/>
      <c r="N26" s="4"/>
      <c r="O26" s="4"/>
      <c r="P26" s="16"/>
    </row>
    <row r="27" spans="1:16" ht="12.75">
      <c r="A27" s="29" t="s">
        <v>16</v>
      </c>
      <c r="B27" s="4" t="s">
        <v>23</v>
      </c>
      <c r="C27" s="4">
        <v>4486</v>
      </c>
      <c r="D27" s="5" t="s">
        <v>23</v>
      </c>
      <c r="E27" s="7" t="s">
        <v>23</v>
      </c>
      <c r="F27" s="7">
        <v>4156</v>
      </c>
      <c r="G27" s="102" t="s">
        <v>23</v>
      </c>
      <c r="H27" s="7" t="s">
        <v>23</v>
      </c>
      <c r="I27" s="7">
        <v>44</v>
      </c>
      <c r="J27" s="102" t="s">
        <v>23</v>
      </c>
      <c r="K27" s="4" t="s">
        <v>23</v>
      </c>
      <c r="L27" s="4">
        <v>1477</v>
      </c>
      <c r="M27" s="5" t="s">
        <v>23</v>
      </c>
      <c r="N27" s="4" t="s">
        <v>23</v>
      </c>
      <c r="O27" s="4">
        <v>180</v>
      </c>
      <c r="P27" s="16" t="s">
        <v>23</v>
      </c>
    </row>
    <row r="28" spans="1:16" ht="12.75">
      <c r="A28" s="29"/>
      <c r="B28" s="4"/>
      <c r="C28" s="4"/>
      <c r="D28" s="5"/>
      <c r="E28" s="7"/>
      <c r="F28" s="7"/>
      <c r="G28" s="102"/>
      <c r="H28" s="7"/>
      <c r="I28" s="7"/>
      <c r="J28" s="102"/>
      <c r="K28" s="4"/>
      <c r="L28" s="4"/>
      <c r="M28" s="5"/>
      <c r="N28" s="4"/>
      <c r="O28" s="4"/>
      <c r="P28" s="16"/>
    </row>
    <row r="29" spans="1:16" ht="13.5" thickBot="1">
      <c r="A29" s="30" t="s">
        <v>17</v>
      </c>
      <c r="B29" s="17">
        <f>SUM(B10:B28)</f>
        <v>197091</v>
      </c>
      <c r="C29" s="17">
        <v>196600</v>
      </c>
      <c r="D29" s="25">
        <f t="shared" si="0"/>
        <v>0.997508764986732</v>
      </c>
      <c r="E29" s="17">
        <f>SUM(E10:E28)</f>
        <v>183792</v>
      </c>
      <c r="F29" s="17">
        <v>184173</v>
      </c>
      <c r="G29" s="107">
        <f>F29/E29</f>
        <v>1.0020729955601986</v>
      </c>
      <c r="H29" s="17">
        <f>SUM(H10:H28)</f>
        <v>10898</v>
      </c>
      <c r="I29" s="17">
        <v>11000</v>
      </c>
      <c r="J29" s="107">
        <f t="shared" si="2"/>
        <v>1.0093595155074326</v>
      </c>
      <c r="K29" s="17">
        <f>SUM(K10:K28)</f>
        <v>97453</v>
      </c>
      <c r="L29" s="17">
        <v>101043</v>
      </c>
      <c r="M29" s="25">
        <f t="shared" si="4"/>
        <v>1.0368382707561594</v>
      </c>
      <c r="N29" s="17">
        <f>SUM(N10:N28)</f>
        <v>10944</v>
      </c>
      <c r="O29" s="17">
        <v>11683</v>
      </c>
      <c r="P29" s="18">
        <f t="shared" si="3"/>
        <v>1.0675255847953216</v>
      </c>
    </row>
    <row r="30" spans="1:17" ht="13.5" thickTop="1">
      <c r="A30" s="2" t="s">
        <v>31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2" t="s">
        <v>145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2.75" customHeight="1">
      <c r="A32" s="159" t="s">
        <v>32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9"/>
    </row>
    <row r="33" spans="1:17" ht="12.75" customHeight="1">
      <c r="A33" s="159" t="s">
        <v>33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9"/>
    </row>
    <row r="34" spans="1:17" ht="12.75">
      <c r="A34" s="167" t="s">
        <v>140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20"/>
    </row>
  </sheetData>
  <mergeCells count="17">
    <mergeCell ref="E7:G7"/>
    <mergeCell ref="A33:P33"/>
    <mergeCell ref="N8:P8"/>
    <mergeCell ref="B8:D8"/>
    <mergeCell ref="H8:J8"/>
    <mergeCell ref="A32:P32"/>
    <mergeCell ref="E8:G8"/>
    <mergeCell ref="A34:P34"/>
    <mergeCell ref="A1:P1"/>
    <mergeCell ref="A2:P2"/>
    <mergeCell ref="A3:P3"/>
    <mergeCell ref="K7:M7"/>
    <mergeCell ref="N7:P7"/>
    <mergeCell ref="B7:D7"/>
    <mergeCell ref="H7:J7"/>
    <mergeCell ref="A5:P5"/>
    <mergeCell ref="K8:M8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7">
      <selection activeCell="F29" sqref="F29"/>
    </sheetView>
  </sheetViews>
  <sheetFormatPr defaultColWidth="9.140625" defaultRowHeight="12.75"/>
  <cols>
    <col min="1" max="1" width="21.8515625" style="3" customWidth="1"/>
    <col min="2" max="2" width="10.140625" style="3" customWidth="1"/>
    <col min="3" max="4" width="7.421875" style="3" customWidth="1"/>
    <col min="5" max="5" width="10.57421875" style="3" customWidth="1"/>
    <col min="6" max="6" width="7.7109375" style="3" customWidth="1"/>
    <col min="7" max="7" width="10.00390625" style="3" customWidth="1"/>
    <col min="8" max="8" width="6.8515625" style="3" customWidth="1"/>
    <col min="9" max="9" width="8.7109375" style="3" customWidth="1"/>
    <col min="10" max="10" width="7.00390625" style="3" customWidth="1"/>
    <col min="11" max="11" width="8.140625" style="3" customWidth="1"/>
    <col min="12" max="12" width="6.8515625" style="3" customWidth="1"/>
    <col min="13" max="16384" width="9.140625" style="3" customWidth="1"/>
  </cols>
  <sheetData>
    <row r="1" spans="1:12" ht="18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6" ht="15.75">
      <c r="A2" s="152" t="str">
        <f>'1. Plan and Actual'!A2</f>
        <v>OSCCAR Summary by WIB Area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39"/>
      <c r="N2" s="139"/>
      <c r="O2" s="139"/>
      <c r="P2" s="139"/>
    </row>
    <row r="3" spans="1:16" ht="15.75">
      <c r="A3" s="152" t="str">
        <f>'1. Plan and Actual'!A3</f>
        <v>FY12 Annual Performance Ending June 30, 2012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39"/>
      <c r="N3" s="139"/>
      <c r="O3" s="139"/>
      <c r="P3" s="139"/>
    </row>
    <row r="5" spans="1:13" ht="18.75">
      <c r="A5" s="168" t="s">
        <v>41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2"/>
    </row>
    <row r="6" ht="6.75" customHeight="1" thickBot="1"/>
    <row r="7" spans="1:12" ht="13.5" thickTop="1">
      <c r="A7" s="179" t="s">
        <v>1</v>
      </c>
      <c r="B7" s="156" t="s">
        <v>21</v>
      </c>
      <c r="C7" s="156" t="s">
        <v>24</v>
      </c>
      <c r="D7" s="156"/>
      <c r="E7" s="174" t="s">
        <v>42</v>
      </c>
      <c r="F7" s="174"/>
      <c r="G7" s="174"/>
      <c r="H7" s="174"/>
      <c r="I7" s="174"/>
      <c r="J7" s="174"/>
      <c r="K7" s="174"/>
      <c r="L7" s="175"/>
    </row>
    <row r="8" spans="1:12" ht="12.75">
      <c r="A8" s="180"/>
      <c r="B8" s="173"/>
      <c r="C8" s="173"/>
      <c r="D8" s="173"/>
      <c r="E8" s="173" t="s">
        <v>26</v>
      </c>
      <c r="F8" s="173"/>
      <c r="G8" s="173" t="s">
        <v>28</v>
      </c>
      <c r="H8" s="173"/>
      <c r="I8" s="173" t="s">
        <v>38</v>
      </c>
      <c r="J8" s="173"/>
      <c r="K8" s="173" t="s">
        <v>40</v>
      </c>
      <c r="L8" s="178"/>
    </row>
    <row r="9" spans="1:12" s="21" customFormat="1" ht="38.25">
      <c r="A9" s="108"/>
      <c r="B9" s="6" t="s">
        <v>22</v>
      </c>
      <c r="C9" s="6" t="s">
        <v>34</v>
      </c>
      <c r="D9" s="6" t="s">
        <v>35</v>
      </c>
      <c r="E9" s="6" t="s">
        <v>36</v>
      </c>
      <c r="F9" s="6" t="s">
        <v>35</v>
      </c>
      <c r="G9" s="6" t="s">
        <v>37</v>
      </c>
      <c r="H9" s="6" t="s">
        <v>35</v>
      </c>
      <c r="I9" s="6" t="s">
        <v>39</v>
      </c>
      <c r="J9" s="6" t="s">
        <v>35</v>
      </c>
      <c r="K9" s="6" t="s">
        <v>29</v>
      </c>
      <c r="L9" s="24" t="s">
        <v>35</v>
      </c>
    </row>
    <row r="10" spans="1:12" ht="13.5" customHeight="1">
      <c r="A10" s="29" t="s">
        <v>2</v>
      </c>
      <c r="B10" s="103">
        <f>'1. Plan and Actual'!C10</f>
        <v>4255</v>
      </c>
      <c r="C10" s="134">
        <v>2403</v>
      </c>
      <c r="D10" s="5">
        <f>C10/B10</f>
        <v>0.5647473560517039</v>
      </c>
      <c r="E10" s="134">
        <v>4051</v>
      </c>
      <c r="F10" s="5">
        <f>E10/B10</f>
        <v>0.9520564042303172</v>
      </c>
      <c r="G10" s="134">
        <f>'1. Plan and Actual'!I10</f>
        <v>243</v>
      </c>
      <c r="H10" s="5">
        <f>G10/B10</f>
        <v>0.057109283196239716</v>
      </c>
      <c r="I10" s="103">
        <f>'1. Plan and Actual'!L10</f>
        <v>1961</v>
      </c>
      <c r="J10" s="5">
        <f>I10/B10</f>
        <v>0.4608695652173913</v>
      </c>
      <c r="K10" s="134">
        <f>'1. Plan and Actual'!O10</f>
        <v>358</v>
      </c>
      <c r="L10" s="16">
        <f>K10/B10</f>
        <v>0.08413631022326674</v>
      </c>
    </row>
    <row r="11" spans="1:12" ht="13.5" customHeight="1">
      <c r="A11" s="29" t="s">
        <v>3</v>
      </c>
      <c r="B11" s="103">
        <f>'1. Plan and Actual'!C11</f>
        <v>21061</v>
      </c>
      <c r="C11" s="134">
        <v>15434</v>
      </c>
      <c r="D11" s="5">
        <f aca="true" t="shared" si="0" ref="D11:D29">C11/B11</f>
        <v>0.7328237025782252</v>
      </c>
      <c r="E11" s="134">
        <v>19592</v>
      </c>
      <c r="F11" s="5">
        <f aca="true" t="shared" si="1" ref="F11:F29">E11/B11</f>
        <v>0.9302502255353498</v>
      </c>
      <c r="G11" s="134">
        <f>'1. Plan and Actual'!I11</f>
        <v>1043</v>
      </c>
      <c r="H11" s="5">
        <f aca="true" t="shared" si="2" ref="H11:H29">G11/B11</f>
        <v>0.049522814681164234</v>
      </c>
      <c r="I11" s="103">
        <f>'1. Plan and Actual'!L11</f>
        <v>8855</v>
      </c>
      <c r="J11" s="5">
        <f aca="true" t="shared" si="3" ref="J11:J29">I11/B11</f>
        <v>0.4204453729642467</v>
      </c>
      <c r="K11" s="134">
        <f>'1. Plan and Actual'!O11</f>
        <v>1104</v>
      </c>
      <c r="L11" s="16">
        <f aca="true" t="shared" si="4" ref="L11:L29">K11/B11</f>
        <v>0.052419163382555437</v>
      </c>
    </row>
    <row r="12" spans="1:12" ht="13.5" customHeight="1">
      <c r="A12" s="29" t="s">
        <v>4</v>
      </c>
      <c r="B12" s="103">
        <f>'1. Plan and Actual'!C12</f>
        <v>14483</v>
      </c>
      <c r="C12" s="134">
        <v>8924</v>
      </c>
      <c r="D12" s="5">
        <f t="shared" si="0"/>
        <v>0.6161706828695712</v>
      </c>
      <c r="E12" s="134">
        <v>13816</v>
      </c>
      <c r="F12" s="5">
        <f t="shared" si="1"/>
        <v>0.9539460056618104</v>
      </c>
      <c r="G12" s="134">
        <f>'1. Plan and Actual'!I12</f>
        <v>949</v>
      </c>
      <c r="H12" s="5">
        <f t="shared" si="2"/>
        <v>0.06552509839121728</v>
      </c>
      <c r="I12" s="103">
        <f>'1. Plan and Actual'!L12</f>
        <v>7799</v>
      </c>
      <c r="J12" s="5">
        <f t="shared" si="3"/>
        <v>0.5384934060622799</v>
      </c>
      <c r="K12" s="134">
        <f>'1. Plan and Actual'!O12</f>
        <v>696</v>
      </c>
      <c r="L12" s="16">
        <f t="shared" si="4"/>
        <v>0.04805634191811089</v>
      </c>
    </row>
    <row r="13" spans="1:12" ht="13.5" customHeight="1">
      <c r="A13" s="29" t="s">
        <v>5</v>
      </c>
      <c r="B13" s="103">
        <f>'1. Plan and Actual'!C13</f>
        <v>7356</v>
      </c>
      <c r="C13" s="134">
        <v>4612</v>
      </c>
      <c r="D13" s="5">
        <f t="shared" si="0"/>
        <v>0.6269711799891245</v>
      </c>
      <c r="E13" s="134">
        <v>6880</v>
      </c>
      <c r="F13" s="5">
        <f t="shared" si="1"/>
        <v>0.9352909189777052</v>
      </c>
      <c r="G13" s="134">
        <f>'1. Plan and Actual'!I13</f>
        <v>524</v>
      </c>
      <c r="H13" s="5">
        <f t="shared" si="2"/>
        <v>0.07123436650353453</v>
      </c>
      <c r="I13" s="103">
        <f>'1. Plan and Actual'!L13</f>
        <v>3661</v>
      </c>
      <c r="J13" s="5">
        <f t="shared" si="3"/>
        <v>0.4976889613920609</v>
      </c>
      <c r="K13" s="134">
        <f>'1. Plan and Actual'!O13</f>
        <v>459</v>
      </c>
      <c r="L13" s="16">
        <f t="shared" si="4"/>
        <v>0.06239804241435563</v>
      </c>
    </row>
    <row r="14" spans="1:12" ht="13.5" customHeight="1">
      <c r="A14" s="29" t="s">
        <v>6</v>
      </c>
      <c r="B14" s="103">
        <f>'1. Plan and Actual'!C14</f>
        <v>3501</v>
      </c>
      <c r="C14" s="134">
        <v>2081</v>
      </c>
      <c r="D14" s="5">
        <f t="shared" si="0"/>
        <v>0.5944015995429878</v>
      </c>
      <c r="E14" s="134">
        <v>3165</v>
      </c>
      <c r="F14" s="5">
        <f t="shared" si="1"/>
        <v>0.9040274207369323</v>
      </c>
      <c r="G14" s="134">
        <f>'1. Plan and Actual'!I14</f>
        <v>461</v>
      </c>
      <c r="H14" s="5">
        <f t="shared" si="2"/>
        <v>0.1316766638103399</v>
      </c>
      <c r="I14" s="103">
        <f>'1. Plan and Actual'!L14</f>
        <v>1696</v>
      </c>
      <c r="J14" s="5">
        <f t="shared" si="3"/>
        <v>0.48443301913738934</v>
      </c>
      <c r="K14" s="134">
        <f>'1. Plan and Actual'!O14</f>
        <v>316</v>
      </c>
      <c r="L14" s="16">
        <f t="shared" si="4"/>
        <v>0.09025992573550415</v>
      </c>
    </row>
    <row r="15" spans="1:12" ht="13.5" customHeight="1">
      <c r="A15" s="29" t="s">
        <v>7</v>
      </c>
      <c r="B15" s="103">
        <f>'1. Plan and Actual'!C15</f>
        <v>16225</v>
      </c>
      <c r="C15" s="134">
        <v>10243</v>
      </c>
      <c r="D15" s="5">
        <f t="shared" si="0"/>
        <v>0.6313097072419106</v>
      </c>
      <c r="E15" s="134">
        <v>15486</v>
      </c>
      <c r="F15" s="5">
        <f t="shared" si="1"/>
        <v>0.9544530046224962</v>
      </c>
      <c r="G15" s="134">
        <f>'1. Plan and Actual'!I15</f>
        <v>790</v>
      </c>
      <c r="H15" s="5">
        <f t="shared" si="2"/>
        <v>0.048690292758089365</v>
      </c>
      <c r="I15" s="103">
        <f>'1. Plan and Actual'!L15</f>
        <v>9785</v>
      </c>
      <c r="J15" s="5">
        <f t="shared" si="3"/>
        <v>0.6030816640986133</v>
      </c>
      <c r="K15" s="134">
        <f>'1. Plan and Actual'!O15</f>
        <v>1174</v>
      </c>
      <c r="L15" s="16">
        <f t="shared" si="4"/>
        <v>0.07235747303543914</v>
      </c>
    </row>
    <row r="16" spans="1:12" ht="13.5" customHeight="1">
      <c r="A16" s="29" t="s">
        <v>8</v>
      </c>
      <c r="B16" s="103">
        <f>'1. Plan and Actual'!C16</f>
        <v>6433</v>
      </c>
      <c r="C16" s="134">
        <v>4163</v>
      </c>
      <c r="D16" s="5">
        <f t="shared" si="0"/>
        <v>0.6471319757500389</v>
      </c>
      <c r="E16" s="134">
        <v>6064</v>
      </c>
      <c r="F16" s="5">
        <f t="shared" si="1"/>
        <v>0.9426395150007773</v>
      </c>
      <c r="G16" s="134">
        <f>'1. Plan and Actual'!I16</f>
        <v>279</v>
      </c>
      <c r="H16" s="5">
        <f t="shared" si="2"/>
        <v>0.043370122804290374</v>
      </c>
      <c r="I16" s="103">
        <f>'1. Plan and Actual'!L16</f>
        <v>3076</v>
      </c>
      <c r="J16" s="5">
        <f t="shared" si="3"/>
        <v>0.4781594901290222</v>
      </c>
      <c r="K16" s="134">
        <f>'1. Plan and Actual'!O16</f>
        <v>527</v>
      </c>
      <c r="L16" s="16">
        <f t="shared" si="4"/>
        <v>0.08192134307477071</v>
      </c>
    </row>
    <row r="17" spans="1:12" ht="13.5" customHeight="1">
      <c r="A17" s="29" t="s">
        <v>9</v>
      </c>
      <c r="B17" s="103">
        <f>'1. Plan and Actual'!C17</f>
        <v>8011</v>
      </c>
      <c r="C17" s="134">
        <v>4663</v>
      </c>
      <c r="D17" s="5">
        <f t="shared" si="0"/>
        <v>0.5820746473598801</v>
      </c>
      <c r="E17" s="134">
        <v>7730</v>
      </c>
      <c r="F17" s="5">
        <f t="shared" si="1"/>
        <v>0.9649232305579828</v>
      </c>
      <c r="G17" s="134">
        <f>'1. Plan and Actual'!I17</f>
        <v>391</v>
      </c>
      <c r="H17" s="5">
        <f t="shared" si="2"/>
        <v>0.04880788915241543</v>
      </c>
      <c r="I17" s="103">
        <f>'1. Plan and Actual'!L17</f>
        <v>4849</v>
      </c>
      <c r="J17" s="5">
        <f t="shared" si="3"/>
        <v>0.6052927225065535</v>
      </c>
      <c r="K17" s="134">
        <f>'1. Plan and Actual'!O17</f>
        <v>571</v>
      </c>
      <c r="L17" s="16">
        <f t="shared" si="4"/>
        <v>0.07127699413306703</v>
      </c>
    </row>
    <row r="18" spans="1:12" ht="13.5" customHeight="1">
      <c r="A18" s="29" t="s">
        <v>10</v>
      </c>
      <c r="B18" s="103">
        <f>'1. Plan and Actual'!C18</f>
        <v>8846</v>
      </c>
      <c r="C18" s="134">
        <v>5009</v>
      </c>
      <c r="D18" s="5">
        <f t="shared" si="0"/>
        <v>0.5662446303413973</v>
      </c>
      <c r="E18" s="134">
        <v>8441</v>
      </c>
      <c r="F18" s="5">
        <f t="shared" si="1"/>
        <v>0.9542165950712186</v>
      </c>
      <c r="G18" s="134">
        <f>'1. Plan and Actual'!I18</f>
        <v>552</v>
      </c>
      <c r="H18" s="5">
        <f t="shared" si="2"/>
        <v>0.06240108523626498</v>
      </c>
      <c r="I18" s="103">
        <f>'1. Plan and Actual'!L18</f>
        <v>3646</v>
      </c>
      <c r="J18" s="5">
        <f t="shared" si="3"/>
        <v>0.4121636898033009</v>
      </c>
      <c r="K18" s="134">
        <f>'1. Plan and Actual'!O18</f>
        <v>564</v>
      </c>
      <c r="L18" s="16">
        <f t="shared" si="4"/>
        <v>0.06375763056748814</v>
      </c>
    </row>
    <row r="19" spans="1:12" ht="13.5" customHeight="1">
      <c r="A19" s="29" t="s">
        <v>11</v>
      </c>
      <c r="B19" s="103">
        <f>'1. Plan and Actual'!C19</f>
        <v>25933</v>
      </c>
      <c r="C19" s="134">
        <v>13998</v>
      </c>
      <c r="D19" s="5">
        <f t="shared" si="0"/>
        <v>0.5397755755215363</v>
      </c>
      <c r="E19" s="134">
        <v>23659</v>
      </c>
      <c r="F19" s="5">
        <f t="shared" si="1"/>
        <v>0.9123124975899433</v>
      </c>
      <c r="G19" s="134">
        <f>'1. Plan and Actual'!I19</f>
        <v>1699</v>
      </c>
      <c r="H19" s="5">
        <f t="shared" si="2"/>
        <v>0.06551498091235106</v>
      </c>
      <c r="I19" s="103">
        <f>'1. Plan and Actual'!L19</f>
        <v>11322</v>
      </c>
      <c r="J19" s="5">
        <f t="shared" si="3"/>
        <v>0.4365865885165619</v>
      </c>
      <c r="K19" s="134">
        <f>'1. Plan and Actual'!O19</f>
        <v>918</v>
      </c>
      <c r="L19" s="16">
        <f t="shared" si="4"/>
        <v>0.03539891258242394</v>
      </c>
    </row>
    <row r="20" spans="1:12" ht="13.5" customHeight="1">
      <c r="A20" s="29" t="s">
        <v>139</v>
      </c>
      <c r="B20" s="103">
        <f>'1. Plan and Actual'!C20</f>
        <v>14338</v>
      </c>
      <c r="C20" s="134">
        <v>8486</v>
      </c>
      <c r="D20" s="5">
        <f t="shared" si="0"/>
        <v>0.5918538150369647</v>
      </c>
      <c r="E20" s="134">
        <v>13506</v>
      </c>
      <c r="F20" s="5">
        <f t="shared" si="1"/>
        <v>0.9419723810852281</v>
      </c>
      <c r="G20" s="134">
        <f>'1. Plan and Actual'!I20</f>
        <v>568</v>
      </c>
      <c r="H20" s="5">
        <f t="shared" si="2"/>
        <v>0.039615009066815456</v>
      </c>
      <c r="I20" s="103">
        <f>'1. Plan and Actual'!L20</f>
        <v>7736</v>
      </c>
      <c r="J20" s="5">
        <f t="shared" si="3"/>
        <v>0.5395452643325429</v>
      </c>
      <c r="K20" s="134">
        <f>'1. Plan and Actual'!O20</f>
        <v>991</v>
      </c>
      <c r="L20" s="16">
        <f t="shared" si="4"/>
        <v>0.06911703166410936</v>
      </c>
    </row>
    <row r="21" spans="1:12" ht="13.5" customHeight="1">
      <c r="A21" s="29" t="s">
        <v>12</v>
      </c>
      <c r="B21" s="103">
        <f>'1. Plan and Actual'!C21</f>
        <v>20726</v>
      </c>
      <c r="C21" s="134">
        <v>13007</v>
      </c>
      <c r="D21" s="5">
        <f t="shared" si="0"/>
        <v>0.6275692367075171</v>
      </c>
      <c r="E21" s="134">
        <v>19333</v>
      </c>
      <c r="F21" s="5">
        <f t="shared" si="1"/>
        <v>0.9327897327028852</v>
      </c>
      <c r="G21" s="134">
        <f>'1. Plan and Actual'!I21</f>
        <v>1191</v>
      </c>
      <c r="H21" s="5">
        <f t="shared" si="2"/>
        <v>0.057464054810383094</v>
      </c>
      <c r="I21" s="103">
        <f>'1. Plan and Actual'!L21</f>
        <v>11208</v>
      </c>
      <c r="J21" s="5">
        <f t="shared" si="3"/>
        <v>0.5407700472836051</v>
      </c>
      <c r="K21" s="134">
        <f>'1. Plan and Actual'!O21</f>
        <v>1195</v>
      </c>
      <c r="L21" s="16">
        <f t="shared" si="4"/>
        <v>0.057657049117051044</v>
      </c>
    </row>
    <row r="22" spans="1:12" ht="13.5" customHeight="1">
      <c r="A22" s="29" t="s">
        <v>13</v>
      </c>
      <c r="B22" s="103">
        <f>'1. Plan and Actual'!C22</f>
        <v>14907</v>
      </c>
      <c r="C22" s="134">
        <v>10669</v>
      </c>
      <c r="D22" s="5">
        <f t="shared" si="0"/>
        <v>0.7157040316629771</v>
      </c>
      <c r="E22" s="134">
        <v>14311</v>
      </c>
      <c r="F22" s="5">
        <f t="shared" si="1"/>
        <v>0.9600187831220232</v>
      </c>
      <c r="G22" s="134">
        <f>'1. Plan and Actual'!I22</f>
        <v>649</v>
      </c>
      <c r="H22" s="5">
        <f t="shared" si="2"/>
        <v>0.043536593546655934</v>
      </c>
      <c r="I22" s="103">
        <f>'1. Plan and Actual'!L22</f>
        <v>10093</v>
      </c>
      <c r="J22" s="5">
        <f t="shared" si="3"/>
        <v>0.6770644663580868</v>
      </c>
      <c r="K22" s="134">
        <f>'1. Plan and Actual'!O22</f>
        <v>956</v>
      </c>
      <c r="L22" s="16">
        <f t="shared" si="4"/>
        <v>0.06413094519353324</v>
      </c>
    </row>
    <row r="23" spans="1:12" ht="13.5" customHeight="1">
      <c r="A23" s="29" t="s">
        <v>14</v>
      </c>
      <c r="B23" s="103">
        <f>'1. Plan and Actual'!C23</f>
        <v>7516</v>
      </c>
      <c r="C23" s="134">
        <v>4779</v>
      </c>
      <c r="D23" s="5">
        <f t="shared" si="0"/>
        <v>0.6358435337945716</v>
      </c>
      <c r="E23" s="134">
        <v>7090</v>
      </c>
      <c r="F23" s="5">
        <f t="shared" si="1"/>
        <v>0.9433209153805215</v>
      </c>
      <c r="G23" s="134">
        <f>'1. Plan and Actual'!I23</f>
        <v>415</v>
      </c>
      <c r="H23" s="5">
        <f t="shared" si="2"/>
        <v>0.05521554018094731</v>
      </c>
      <c r="I23" s="103">
        <f>'1. Plan and Actual'!L23</f>
        <v>4877</v>
      </c>
      <c r="J23" s="5">
        <f t="shared" si="3"/>
        <v>0.6488823842469399</v>
      </c>
      <c r="K23" s="134">
        <f>'1. Plan and Actual'!O23</f>
        <v>778</v>
      </c>
      <c r="L23" s="16">
        <f t="shared" si="4"/>
        <v>0.10351250665247472</v>
      </c>
    </row>
    <row r="24" spans="1:12" ht="13.5" customHeight="1">
      <c r="A24" s="29" t="s">
        <v>15</v>
      </c>
      <c r="B24" s="103">
        <f>'1. Plan and Actual'!C24</f>
        <v>14384</v>
      </c>
      <c r="C24" s="134">
        <v>9714</v>
      </c>
      <c r="D24" s="5">
        <f t="shared" si="0"/>
        <v>0.675333704115684</v>
      </c>
      <c r="E24" s="134">
        <v>13199</v>
      </c>
      <c r="F24" s="5">
        <f t="shared" si="1"/>
        <v>0.9176167964404894</v>
      </c>
      <c r="G24" s="134">
        <f>'1. Plan and Actual'!I24</f>
        <v>950</v>
      </c>
      <c r="H24" s="5">
        <f t="shared" si="2"/>
        <v>0.06604560622914349</v>
      </c>
      <c r="I24" s="103">
        <f>'1. Plan and Actual'!L24</f>
        <v>6745</v>
      </c>
      <c r="J24" s="5">
        <f t="shared" si="3"/>
        <v>0.4689238042269188</v>
      </c>
      <c r="K24" s="134">
        <f>'1. Plan and Actual'!O24</f>
        <v>851</v>
      </c>
      <c r="L24" s="16">
        <f t="shared" si="4"/>
        <v>0.059162958843159065</v>
      </c>
    </row>
    <row r="25" spans="1:12" ht="13.5" customHeight="1">
      <c r="A25" s="29" t="s">
        <v>148</v>
      </c>
      <c r="B25" s="103">
        <f>'1. Plan and Actual'!C25</f>
        <v>14219</v>
      </c>
      <c r="C25" s="134">
        <v>9120</v>
      </c>
      <c r="D25" s="5">
        <f t="shared" si="0"/>
        <v>0.6413953161263098</v>
      </c>
      <c r="E25" s="134">
        <v>13624</v>
      </c>
      <c r="F25" s="5">
        <f t="shared" si="1"/>
        <v>0.9581545818974612</v>
      </c>
      <c r="G25" s="134">
        <f>'1. Plan and Actual'!I25</f>
        <v>896</v>
      </c>
      <c r="H25" s="5">
        <f t="shared" si="2"/>
        <v>0.06301427667205851</v>
      </c>
      <c r="I25" s="103">
        <f>'1. Plan and Actual'!L25</f>
        <v>7875</v>
      </c>
      <c r="J25" s="5">
        <f t="shared" si="3"/>
        <v>0.5538364160630143</v>
      </c>
      <c r="K25" s="134">
        <f>'1. Plan and Actual'!O25</f>
        <v>941</v>
      </c>
      <c r="L25" s="16">
        <f t="shared" si="4"/>
        <v>0.0661790561924186</v>
      </c>
    </row>
    <row r="26" spans="1:12" ht="12.75">
      <c r="A26" s="29"/>
      <c r="B26" s="4"/>
      <c r="C26" s="4"/>
      <c r="D26" s="5"/>
      <c r="E26" s="4"/>
      <c r="F26" s="5"/>
      <c r="G26" s="109"/>
      <c r="H26" s="5"/>
      <c r="I26" s="4"/>
      <c r="J26" s="5"/>
      <c r="K26" s="4"/>
      <c r="L26" s="16"/>
    </row>
    <row r="27" spans="1:12" ht="12.75">
      <c r="A27" s="29" t="s">
        <v>128</v>
      </c>
      <c r="B27" s="4">
        <f>'1. Plan and Actual'!C27</f>
        <v>4486</v>
      </c>
      <c r="C27" s="4">
        <v>3635</v>
      </c>
      <c r="D27" s="5">
        <f t="shared" si="0"/>
        <v>0.8102987070887204</v>
      </c>
      <c r="E27" s="4">
        <v>4156</v>
      </c>
      <c r="F27" s="5">
        <f t="shared" si="1"/>
        <v>0.9264378065091395</v>
      </c>
      <c r="G27" s="134">
        <f>'1. Plan and Actual'!I27</f>
        <v>44</v>
      </c>
      <c r="H27" s="5">
        <f t="shared" si="2"/>
        <v>0.00980829246544806</v>
      </c>
      <c r="I27" s="4">
        <f>'1. Plan and Actual'!L27</f>
        <v>1477</v>
      </c>
      <c r="J27" s="5">
        <f t="shared" si="3"/>
        <v>0.3292465448060633</v>
      </c>
      <c r="K27" s="4">
        <f>'1. Plan and Actual'!O27</f>
        <v>180</v>
      </c>
      <c r="L27" s="16">
        <f t="shared" si="4"/>
        <v>0.04012483281319661</v>
      </c>
    </row>
    <row r="28" spans="1:12" ht="12.75">
      <c r="A28" s="29"/>
      <c r="B28" s="4"/>
      <c r="C28" s="4"/>
      <c r="D28" s="5"/>
      <c r="E28" s="4"/>
      <c r="F28" s="5"/>
      <c r="G28" s="109"/>
      <c r="H28" s="5"/>
      <c r="I28" s="4"/>
      <c r="J28" s="5"/>
      <c r="K28" s="4"/>
      <c r="L28" s="16"/>
    </row>
    <row r="29" spans="1:12" ht="13.5" thickBot="1">
      <c r="A29" s="30" t="s">
        <v>17</v>
      </c>
      <c r="B29" s="17">
        <f>'1. Plan and Actual'!C29</f>
        <v>196600</v>
      </c>
      <c r="C29" s="17">
        <v>125440</v>
      </c>
      <c r="D29" s="25">
        <f t="shared" si="0"/>
        <v>0.6380467955239064</v>
      </c>
      <c r="E29" s="17">
        <v>184173</v>
      </c>
      <c r="F29" s="25">
        <f t="shared" si="1"/>
        <v>0.9367904374364191</v>
      </c>
      <c r="G29" s="150">
        <f>'1. Plan and Actual'!I29</f>
        <v>11000</v>
      </c>
      <c r="H29" s="25">
        <f t="shared" si="2"/>
        <v>0.05595116988809766</v>
      </c>
      <c r="I29" s="17">
        <f>+'1. Plan and Actual'!L29</f>
        <v>101043</v>
      </c>
      <c r="J29" s="25">
        <f t="shared" si="3"/>
        <v>0.5139521871820957</v>
      </c>
      <c r="K29" s="17">
        <f>+'1. Plan and Actual'!O29</f>
        <v>11683</v>
      </c>
      <c r="L29" s="18">
        <f t="shared" si="4"/>
        <v>0.05942522889114954</v>
      </c>
    </row>
    <row r="30" spans="1:12" ht="13.5" thickTop="1">
      <c r="A30" s="2" t="s">
        <v>31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 t="s">
        <v>145</v>
      </c>
      <c r="B31"/>
      <c r="C31"/>
      <c r="D31"/>
      <c r="E31"/>
      <c r="F31"/>
      <c r="G31"/>
      <c r="H31"/>
      <c r="I31"/>
      <c r="J31"/>
      <c r="K31"/>
      <c r="L31"/>
    </row>
    <row r="32" spans="1:12" ht="12.75">
      <c r="A32" s="176" t="s">
        <v>32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</row>
    <row r="33" spans="1:12" ht="12.75">
      <c r="A33" s="176" t="s">
        <v>33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</row>
    <row r="34" spans="1:16" ht="12.75">
      <c r="A34" s="167" t="s">
        <v>140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</row>
  </sheetData>
  <mergeCells count="15">
    <mergeCell ref="A34:P34"/>
    <mergeCell ref="E7:L7"/>
    <mergeCell ref="A32:L32"/>
    <mergeCell ref="A33:L33"/>
    <mergeCell ref="K8:L8"/>
    <mergeCell ref="A7:A8"/>
    <mergeCell ref="B7:B8"/>
    <mergeCell ref="C7:D8"/>
    <mergeCell ref="E8:F8"/>
    <mergeCell ref="G8:H8"/>
    <mergeCell ref="I8:J8"/>
    <mergeCell ref="A1:L1"/>
    <mergeCell ref="A2:L2"/>
    <mergeCell ref="A3:L3"/>
    <mergeCell ref="A5:L5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4">
      <selection activeCell="J27" sqref="J27"/>
    </sheetView>
  </sheetViews>
  <sheetFormatPr defaultColWidth="9.140625" defaultRowHeight="12.75"/>
  <cols>
    <col min="1" max="1" width="20.8515625" style="3" customWidth="1"/>
    <col min="2" max="2" width="10.7109375" style="3" customWidth="1"/>
    <col min="3" max="3" width="10.421875" style="3" customWidth="1"/>
    <col min="4" max="4" width="10.7109375" style="3" customWidth="1"/>
    <col min="5" max="5" width="9.8515625" style="3" customWidth="1"/>
    <col min="6" max="6" width="9.140625" style="3" customWidth="1"/>
    <col min="7" max="7" width="11.7109375" style="3" customWidth="1"/>
    <col min="8" max="8" width="10.00390625" style="3" customWidth="1"/>
    <col min="9" max="9" width="9.140625" style="3" customWidth="1"/>
    <col min="10" max="10" width="11.8515625" style="3" customWidth="1"/>
    <col min="11" max="16384" width="9.140625" style="3" customWidth="1"/>
  </cols>
  <sheetData>
    <row r="1" spans="1:10" ht="18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.75">
      <c r="A2" s="152" t="str">
        <f>'1. Plan and Actual'!A2</f>
        <v>OSCCAR Summary by WIB Area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5.75">
      <c r="A3" s="152" t="str">
        <f>'1. Plan and Actual'!A3</f>
        <v>FY12 Annual Performance Ending June 30, 2012</v>
      </c>
      <c r="B3" s="181"/>
      <c r="C3" s="181"/>
      <c r="D3" s="181"/>
      <c r="E3" s="181"/>
      <c r="F3" s="181"/>
      <c r="G3" s="181"/>
      <c r="H3" s="181"/>
      <c r="I3" s="181"/>
      <c r="J3" s="181"/>
    </row>
    <row r="5" spans="1:10" ht="18.75">
      <c r="A5" s="182" t="s">
        <v>55</v>
      </c>
      <c r="B5" s="182"/>
      <c r="C5" s="182"/>
      <c r="D5" s="182"/>
      <c r="E5" s="182"/>
      <c r="F5" s="182"/>
      <c r="G5" s="182"/>
      <c r="H5" s="182"/>
      <c r="I5" s="182"/>
      <c r="J5" s="182"/>
    </row>
    <row r="6" ht="6.75" customHeight="1" thickBot="1"/>
    <row r="7" spans="1:10" ht="13.5" thickTop="1">
      <c r="A7" s="27" t="s">
        <v>1</v>
      </c>
      <c r="B7" s="13" t="s">
        <v>21</v>
      </c>
      <c r="C7" s="13" t="s">
        <v>24</v>
      </c>
      <c r="D7" s="13" t="s">
        <v>26</v>
      </c>
      <c r="E7" s="13" t="s">
        <v>28</v>
      </c>
      <c r="F7" s="13" t="s">
        <v>38</v>
      </c>
      <c r="G7" s="13" t="s">
        <v>40</v>
      </c>
      <c r="H7" s="13" t="s">
        <v>49</v>
      </c>
      <c r="I7" s="13" t="s">
        <v>51</v>
      </c>
      <c r="J7" s="15" t="s">
        <v>53</v>
      </c>
    </row>
    <row r="8" spans="1:10" s="21" customFormat="1" ht="38.25">
      <c r="A8" s="28"/>
      <c r="B8" s="6" t="s">
        <v>43</v>
      </c>
      <c r="C8" s="6" t="s">
        <v>44</v>
      </c>
      <c r="D8" s="6" t="s">
        <v>45</v>
      </c>
      <c r="E8" s="6" t="s">
        <v>46</v>
      </c>
      <c r="F8" s="6" t="s">
        <v>47</v>
      </c>
      <c r="G8" s="6" t="s">
        <v>48</v>
      </c>
      <c r="H8" s="6" t="s">
        <v>50</v>
      </c>
      <c r="I8" s="6" t="s">
        <v>52</v>
      </c>
      <c r="J8" s="24" t="s">
        <v>54</v>
      </c>
    </row>
    <row r="9" spans="1:10" ht="13.5" customHeight="1">
      <c r="A9" s="29" t="s">
        <v>2</v>
      </c>
      <c r="B9" s="134">
        <v>1488</v>
      </c>
      <c r="C9" s="134">
        <v>2504</v>
      </c>
      <c r="D9" s="134">
        <v>1865</v>
      </c>
      <c r="E9" s="134">
        <v>1715</v>
      </c>
      <c r="F9" s="134">
        <v>3772</v>
      </c>
      <c r="G9" s="134">
        <v>719</v>
      </c>
      <c r="H9" s="134">
        <v>1733</v>
      </c>
      <c r="I9" s="134">
        <v>205</v>
      </c>
      <c r="J9" s="135">
        <v>294</v>
      </c>
    </row>
    <row r="10" spans="1:10" ht="13.5" customHeight="1">
      <c r="A10" s="29" t="s">
        <v>3</v>
      </c>
      <c r="B10" s="134">
        <v>4975</v>
      </c>
      <c r="C10" s="134">
        <v>14162</v>
      </c>
      <c r="D10" s="134">
        <v>9716</v>
      </c>
      <c r="E10" s="134">
        <v>9639</v>
      </c>
      <c r="F10" s="134">
        <v>13737</v>
      </c>
      <c r="G10" s="134">
        <v>4779</v>
      </c>
      <c r="H10" s="134">
        <v>137</v>
      </c>
      <c r="I10" s="134">
        <v>655</v>
      </c>
      <c r="J10" s="135">
        <v>166</v>
      </c>
    </row>
    <row r="11" spans="1:10" ht="13.5" customHeight="1">
      <c r="A11" s="29" t="s">
        <v>4</v>
      </c>
      <c r="B11" s="134">
        <v>6860</v>
      </c>
      <c r="C11" s="134">
        <v>8543</v>
      </c>
      <c r="D11" s="134">
        <v>6958</v>
      </c>
      <c r="E11" s="134">
        <v>4970</v>
      </c>
      <c r="F11" s="134">
        <v>9106</v>
      </c>
      <c r="G11" s="134">
        <v>1401</v>
      </c>
      <c r="H11" s="134">
        <v>2639</v>
      </c>
      <c r="I11" s="134">
        <v>879</v>
      </c>
      <c r="J11" s="135">
        <v>29</v>
      </c>
    </row>
    <row r="12" spans="1:10" ht="13.5" customHeight="1">
      <c r="A12" s="29" t="s">
        <v>5</v>
      </c>
      <c r="B12" s="134">
        <v>3194</v>
      </c>
      <c r="C12" s="134">
        <v>4359</v>
      </c>
      <c r="D12" s="134">
        <v>4821</v>
      </c>
      <c r="E12" s="134">
        <v>3052</v>
      </c>
      <c r="F12" s="134">
        <v>4641</v>
      </c>
      <c r="G12" s="134">
        <v>263</v>
      </c>
      <c r="H12" s="134">
        <v>851</v>
      </c>
      <c r="I12" s="134">
        <v>155</v>
      </c>
      <c r="J12" s="135">
        <v>19</v>
      </c>
    </row>
    <row r="13" spans="1:10" ht="13.5" customHeight="1">
      <c r="A13" s="29" t="s">
        <v>6</v>
      </c>
      <c r="B13" s="134">
        <v>1933</v>
      </c>
      <c r="C13" s="134">
        <v>2370</v>
      </c>
      <c r="D13" s="134">
        <v>2173</v>
      </c>
      <c r="E13" s="134">
        <v>1045</v>
      </c>
      <c r="F13" s="134">
        <v>2663</v>
      </c>
      <c r="G13" s="134">
        <v>577</v>
      </c>
      <c r="H13" s="134">
        <v>169</v>
      </c>
      <c r="I13" s="134">
        <v>74</v>
      </c>
      <c r="J13" s="135">
        <v>87</v>
      </c>
    </row>
    <row r="14" spans="1:10" ht="13.5" customHeight="1">
      <c r="A14" s="29" t="s">
        <v>7</v>
      </c>
      <c r="B14" s="134">
        <v>8594</v>
      </c>
      <c r="C14" s="134">
        <v>13443</v>
      </c>
      <c r="D14" s="134">
        <v>11188</v>
      </c>
      <c r="E14" s="134">
        <v>3693</v>
      </c>
      <c r="F14" s="134">
        <v>12912</v>
      </c>
      <c r="G14" s="134">
        <v>1982</v>
      </c>
      <c r="H14" s="134">
        <v>1843</v>
      </c>
      <c r="I14" s="134">
        <v>497</v>
      </c>
      <c r="J14" s="135">
        <v>12</v>
      </c>
    </row>
    <row r="15" spans="1:10" ht="13.5" customHeight="1">
      <c r="A15" s="29" t="s">
        <v>8</v>
      </c>
      <c r="B15" s="134">
        <v>1588</v>
      </c>
      <c r="C15" s="134">
        <v>3494</v>
      </c>
      <c r="D15" s="134">
        <v>2950</v>
      </c>
      <c r="E15" s="134">
        <v>1582</v>
      </c>
      <c r="F15" s="134">
        <v>4021</v>
      </c>
      <c r="G15" s="134">
        <v>1378</v>
      </c>
      <c r="H15" s="134">
        <v>2085</v>
      </c>
      <c r="I15" s="134">
        <v>303</v>
      </c>
      <c r="J15" s="135">
        <v>45</v>
      </c>
    </row>
    <row r="16" spans="1:10" ht="13.5" customHeight="1">
      <c r="A16" s="29" t="s">
        <v>9</v>
      </c>
      <c r="B16" s="134">
        <v>5583</v>
      </c>
      <c r="C16" s="134">
        <v>6129</v>
      </c>
      <c r="D16" s="134">
        <v>4875</v>
      </c>
      <c r="E16" s="134">
        <v>2295</v>
      </c>
      <c r="F16" s="134">
        <v>7541</v>
      </c>
      <c r="G16" s="134">
        <v>1243</v>
      </c>
      <c r="H16" s="134">
        <v>1157</v>
      </c>
      <c r="I16" s="134">
        <v>310</v>
      </c>
      <c r="J16" s="135">
        <v>11</v>
      </c>
    </row>
    <row r="17" spans="1:10" ht="13.5" customHeight="1">
      <c r="A17" s="29" t="s">
        <v>10</v>
      </c>
      <c r="B17" s="134">
        <v>3415</v>
      </c>
      <c r="C17" s="134">
        <v>6834</v>
      </c>
      <c r="D17" s="134">
        <v>3825</v>
      </c>
      <c r="E17" s="134">
        <v>4302</v>
      </c>
      <c r="F17" s="134">
        <v>5390</v>
      </c>
      <c r="G17" s="134">
        <v>528</v>
      </c>
      <c r="H17" s="134">
        <v>1263</v>
      </c>
      <c r="I17" s="134">
        <v>524</v>
      </c>
      <c r="J17" s="135">
        <v>9</v>
      </c>
    </row>
    <row r="18" spans="1:10" ht="13.5" customHeight="1">
      <c r="A18" s="29" t="s">
        <v>11</v>
      </c>
      <c r="B18" s="134">
        <v>7542</v>
      </c>
      <c r="C18" s="134">
        <v>22266</v>
      </c>
      <c r="D18" s="134">
        <v>22314</v>
      </c>
      <c r="E18" s="134">
        <v>7274</v>
      </c>
      <c r="F18" s="134">
        <v>19882</v>
      </c>
      <c r="G18" s="134">
        <v>3142</v>
      </c>
      <c r="H18" s="134">
        <v>1387</v>
      </c>
      <c r="I18" s="134">
        <v>1241</v>
      </c>
      <c r="J18" s="135">
        <v>2407</v>
      </c>
    </row>
    <row r="19" spans="1:10" ht="13.5" customHeight="1">
      <c r="A19" s="29" t="s">
        <v>139</v>
      </c>
      <c r="B19" s="134">
        <v>6871</v>
      </c>
      <c r="C19" s="134">
        <v>10212</v>
      </c>
      <c r="D19" s="134">
        <v>9448</v>
      </c>
      <c r="E19" s="134">
        <v>5107</v>
      </c>
      <c r="F19" s="134">
        <v>12807</v>
      </c>
      <c r="G19" s="134">
        <v>2245</v>
      </c>
      <c r="H19" s="134">
        <v>3343</v>
      </c>
      <c r="I19" s="134">
        <v>423</v>
      </c>
      <c r="J19" s="135">
        <v>4</v>
      </c>
    </row>
    <row r="20" spans="1:10" ht="13.5" customHeight="1">
      <c r="A20" s="29" t="s">
        <v>12</v>
      </c>
      <c r="B20" s="134">
        <v>7036</v>
      </c>
      <c r="C20" s="134">
        <v>13772</v>
      </c>
      <c r="D20" s="134">
        <v>10014</v>
      </c>
      <c r="E20" s="134">
        <v>16645</v>
      </c>
      <c r="F20" s="134">
        <v>13272</v>
      </c>
      <c r="G20" s="134">
        <v>1663</v>
      </c>
      <c r="H20" s="134">
        <v>1594</v>
      </c>
      <c r="I20" s="134">
        <v>1040</v>
      </c>
      <c r="J20" s="135">
        <v>33</v>
      </c>
    </row>
    <row r="21" spans="1:10" ht="13.5" customHeight="1">
      <c r="A21" s="29" t="s">
        <v>13</v>
      </c>
      <c r="B21" s="134">
        <v>5088</v>
      </c>
      <c r="C21" s="134">
        <v>12140</v>
      </c>
      <c r="D21" s="134">
        <v>8709</v>
      </c>
      <c r="E21" s="134">
        <v>6468</v>
      </c>
      <c r="F21" s="134">
        <v>11577</v>
      </c>
      <c r="G21" s="134">
        <v>1046</v>
      </c>
      <c r="H21" s="134">
        <v>2027</v>
      </c>
      <c r="I21" s="134">
        <v>898</v>
      </c>
      <c r="J21" s="135">
        <v>66</v>
      </c>
    </row>
    <row r="22" spans="1:10" ht="13.5" customHeight="1">
      <c r="A22" s="29" t="s">
        <v>14</v>
      </c>
      <c r="B22" s="134">
        <v>4062</v>
      </c>
      <c r="C22" s="134">
        <v>5238</v>
      </c>
      <c r="D22" s="134">
        <v>5518</v>
      </c>
      <c r="E22" s="134">
        <v>547</v>
      </c>
      <c r="F22" s="134">
        <v>5980</v>
      </c>
      <c r="G22" s="134">
        <v>515</v>
      </c>
      <c r="H22" s="134">
        <v>2110</v>
      </c>
      <c r="I22" s="134">
        <v>207</v>
      </c>
      <c r="J22" s="135">
        <v>142</v>
      </c>
    </row>
    <row r="23" spans="1:10" ht="13.5" customHeight="1">
      <c r="A23" s="29" t="s">
        <v>15</v>
      </c>
      <c r="B23" s="134">
        <v>5036</v>
      </c>
      <c r="C23" s="134">
        <v>9495</v>
      </c>
      <c r="D23" s="134">
        <v>8533</v>
      </c>
      <c r="E23" s="134">
        <v>2783</v>
      </c>
      <c r="F23" s="134">
        <v>6697</v>
      </c>
      <c r="G23" s="134">
        <v>1482</v>
      </c>
      <c r="H23" s="134">
        <v>3806</v>
      </c>
      <c r="I23" s="134">
        <v>369</v>
      </c>
      <c r="J23" s="135">
        <v>55</v>
      </c>
    </row>
    <row r="24" spans="1:10" ht="13.5" customHeight="1">
      <c r="A24" s="29" t="s">
        <v>148</v>
      </c>
      <c r="B24" s="134">
        <v>5977</v>
      </c>
      <c r="C24" s="134">
        <v>11184</v>
      </c>
      <c r="D24" s="134">
        <v>5465</v>
      </c>
      <c r="E24" s="134">
        <v>4931</v>
      </c>
      <c r="F24" s="134">
        <v>9741</v>
      </c>
      <c r="G24" s="134">
        <v>2404</v>
      </c>
      <c r="H24" s="134">
        <v>1054</v>
      </c>
      <c r="I24" s="134">
        <v>257</v>
      </c>
      <c r="J24" s="135">
        <v>50</v>
      </c>
    </row>
    <row r="25" spans="1:10" ht="12.75">
      <c r="A25" s="29"/>
      <c r="B25" s="4"/>
      <c r="C25" s="4"/>
      <c r="D25" s="4"/>
      <c r="E25" s="4"/>
      <c r="F25" s="4"/>
      <c r="G25" s="4"/>
      <c r="H25" s="4"/>
      <c r="I25" s="4"/>
      <c r="J25" s="32"/>
    </row>
    <row r="26" spans="1:10" ht="12.75">
      <c r="A26" s="29" t="s">
        <v>128</v>
      </c>
      <c r="B26" s="4">
        <v>126</v>
      </c>
      <c r="C26" s="4">
        <v>4146</v>
      </c>
      <c r="D26" s="4">
        <v>1144</v>
      </c>
      <c r="E26" s="4">
        <v>3</v>
      </c>
      <c r="F26" s="4">
        <v>3160</v>
      </c>
      <c r="G26" s="4">
        <v>395</v>
      </c>
      <c r="H26" s="4">
        <v>88</v>
      </c>
      <c r="I26" s="4">
        <v>0</v>
      </c>
      <c r="J26" s="32">
        <v>2</v>
      </c>
    </row>
    <row r="27" spans="1:10" ht="12.75">
      <c r="A27" s="29"/>
      <c r="B27" s="4"/>
      <c r="C27" s="4"/>
      <c r="D27" s="4"/>
      <c r="E27" s="4"/>
      <c r="F27" s="4"/>
      <c r="G27" s="4"/>
      <c r="H27" s="4"/>
      <c r="I27" s="4"/>
      <c r="J27" s="32"/>
    </row>
    <row r="28" spans="1:10" ht="13.5" thickBot="1">
      <c r="A28" s="30" t="s">
        <v>17</v>
      </c>
      <c r="B28" s="17">
        <v>78992</v>
      </c>
      <c r="C28" s="17">
        <v>145541</v>
      </c>
      <c r="D28" s="17">
        <v>117095</v>
      </c>
      <c r="E28" s="17">
        <v>73856</v>
      </c>
      <c r="F28" s="17">
        <v>142266</v>
      </c>
      <c r="G28" s="17">
        <v>25250</v>
      </c>
      <c r="H28" s="17">
        <v>26699</v>
      </c>
      <c r="I28" s="17">
        <v>8400</v>
      </c>
      <c r="J28" s="33">
        <v>3433</v>
      </c>
    </row>
    <row r="29" spans="1:12" ht="13.5" thickTop="1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L29" s="149"/>
    </row>
    <row r="30" spans="1:10" ht="12.75">
      <c r="A30" s="2" t="s">
        <v>145</v>
      </c>
      <c r="B30"/>
      <c r="C30"/>
      <c r="D30"/>
      <c r="E30"/>
      <c r="F30"/>
      <c r="G30"/>
      <c r="H30"/>
      <c r="I30"/>
      <c r="J30"/>
    </row>
    <row r="31" spans="1:10" ht="12.75">
      <c r="A31" s="176" t="s">
        <v>32</v>
      </c>
      <c r="B31" s="177"/>
      <c r="C31" s="177"/>
      <c r="D31" s="177"/>
      <c r="E31" s="177"/>
      <c r="F31" s="177"/>
      <c r="G31" s="177"/>
      <c r="H31" s="177"/>
      <c r="I31" s="177"/>
      <c r="J31" s="177"/>
    </row>
    <row r="32" spans="1:10" ht="12.75">
      <c r="A32" s="176" t="s">
        <v>33</v>
      </c>
      <c r="B32" s="177"/>
      <c r="C32" s="177"/>
      <c r="D32" s="177"/>
      <c r="E32" s="177"/>
      <c r="F32" s="177"/>
      <c r="G32" s="177"/>
      <c r="H32" s="177"/>
      <c r="I32" s="177"/>
      <c r="J32" s="177"/>
    </row>
    <row r="33" spans="1:16" ht="12.75">
      <c r="A33" s="167" t="s">
        <v>140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</row>
  </sheetData>
  <mergeCells count="7">
    <mergeCell ref="A33:P33"/>
    <mergeCell ref="A31:J31"/>
    <mergeCell ref="A32:J32"/>
    <mergeCell ref="A1:J1"/>
    <mergeCell ref="A2:J2"/>
    <mergeCell ref="A3:J3"/>
    <mergeCell ref="A5:J5"/>
  </mergeCells>
  <printOptions horizontalCentered="1" verticalCentered="1"/>
  <pageMargins left="0.5" right="0.5" top="1" bottom="0.7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O27" sqref="O27"/>
    </sheetView>
  </sheetViews>
  <sheetFormatPr defaultColWidth="9.140625" defaultRowHeight="12.75"/>
  <cols>
    <col min="1" max="1" width="21.00390625" style="3" customWidth="1"/>
    <col min="2" max="2" width="9.8515625" style="3" customWidth="1"/>
    <col min="3" max="3" width="6.57421875" style="3" customWidth="1"/>
    <col min="4" max="4" width="6.421875" style="3" customWidth="1"/>
    <col min="5" max="5" width="8.421875" style="3" customWidth="1"/>
    <col min="6" max="6" width="6.421875" style="3" customWidth="1"/>
    <col min="7" max="7" width="9.140625" style="3" customWidth="1"/>
    <col min="8" max="8" width="6.421875" style="3" customWidth="1"/>
    <col min="9" max="9" width="9.140625" style="3" customWidth="1"/>
    <col min="10" max="10" width="6.421875" style="3" customWidth="1"/>
    <col min="11" max="11" width="7.00390625" style="3" customWidth="1"/>
    <col min="12" max="12" width="6.421875" style="3" customWidth="1"/>
    <col min="13" max="13" width="9.140625" style="3" customWidth="1"/>
    <col min="14" max="14" width="6.421875" style="3" customWidth="1"/>
    <col min="15" max="15" width="7.00390625" style="3" customWidth="1"/>
    <col min="16" max="16" width="6.421875" style="3" customWidth="1"/>
    <col min="17" max="16384" width="9.140625" style="3" customWidth="1"/>
  </cols>
  <sheetData>
    <row r="1" spans="1:16" ht="18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ht="15.75">
      <c r="A2" s="152" t="str">
        <f>'1. Plan and Actual'!A2</f>
        <v>OSCCAR Summary by WIB Area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15.75">
      <c r="A3" s="152" t="str">
        <f>'1. Plan and Actual'!A3</f>
        <v>FY12 Annual Performance Ending June 30, 2012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ht="8.25" customHeight="1"/>
    <row r="5" spans="1:16" ht="18.75">
      <c r="A5" s="168" t="s">
        <v>135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ht="6.75" customHeight="1" thickBot="1"/>
    <row r="7" spans="1:16" ht="13.5" thickTop="1">
      <c r="A7" s="27" t="s">
        <v>1</v>
      </c>
      <c r="B7" s="13" t="s">
        <v>21</v>
      </c>
      <c r="C7" s="13" t="s">
        <v>24</v>
      </c>
      <c r="D7" s="13" t="s">
        <v>26</v>
      </c>
      <c r="E7" s="13" t="s">
        <v>28</v>
      </c>
      <c r="F7" s="13" t="s">
        <v>38</v>
      </c>
      <c r="G7" s="13" t="s">
        <v>40</v>
      </c>
      <c r="H7" s="13" t="s">
        <v>49</v>
      </c>
      <c r="I7" s="13" t="s">
        <v>51</v>
      </c>
      <c r="J7" s="13" t="s">
        <v>53</v>
      </c>
      <c r="K7" s="13" t="s">
        <v>65</v>
      </c>
      <c r="L7" s="13" t="s">
        <v>67</v>
      </c>
      <c r="M7" s="13" t="s">
        <v>78</v>
      </c>
      <c r="N7" s="13" t="s">
        <v>79</v>
      </c>
      <c r="O7" s="13" t="s">
        <v>131</v>
      </c>
      <c r="P7" s="88" t="s">
        <v>82</v>
      </c>
    </row>
    <row r="8" spans="1:16" s="21" customFormat="1" ht="51">
      <c r="A8" s="28"/>
      <c r="B8" s="6" t="s">
        <v>22</v>
      </c>
      <c r="C8" s="6" t="s">
        <v>58</v>
      </c>
      <c r="D8" s="6" t="s">
        <v>132</v>
      </c>
      <c r="E8" s="6" t="s">
        <v>59</v>
      </c>
      <c r="F8" s="6" t="s">
        <v>132</v>
      </c>
      <c r="G8" s="6" t="s">
        <v>60</v>
      </c>
      <c r="H8" s="6" t="s">
        <v>132</v>
      </c>
      <c r="I8" s="6" t="s">
        <v>61</v>
      </c>
      <c r="J8" s="6" t="s">
        <v>132</v>
      </c>
      <c r="K8" s="6" t="s">
        <v>62</v>
      </c>
      <c r="L8" s="6" t="s">
        <v>132</v>
      </c>
      <c r="M8" s="6" t="s">
        <v>63</v>
      </c>
      <c r="N8" s="6" t="s">
        <v>132</v>
      </c>
      <c r="O8" s="6" t="s">
        <v>64</v>
      </c>
      <c r="P8" s="89" t="s">
        <v>133</v>
      </c>
    </row>
    <row r="9" spans="1:16" ht="13.5" customHeight="1">
      <c r="A9" s="29" t="s">
        <v>2</v>
      </c>
      <c r="B9" s="103">
        <f>'1. Plan and Actual'!C10</f>
        <v>4255</v>
      </c>
      <c r="C9" s="134">
        <v>3560</v>
      </c>
      <c r="D9" s="5">
        <f>C9/B9</f>
        <v>0.836662749706228</v>
      </c>
      <c r="E9" s="134">
        <v>427</v>
      </c>
      <c r="F9" s="5">
        <f>E9/B9</f>
        <v>0.10035252643948296</v>
      </c>
      <c r="G9" s="134">
        <v>205</v>
      </c>
      <c r="H9" s="5">
        <f>G9/B9</f>
        <v>0.0481786133960047</v>
      </c>
      <c r="I9" s="134">
        <v>26</v>
      </c>
      <c r="J9" s="77">
        <f>I9/B9</f>
        <v>0.006110458284371328</v>
      </c>
      <c r="K9" s="134">
        <v>28</v>
      </c>
      <c r="L9" s="77">
        <f>K9/B9</f>
        <v>0.006580493537015276</v>
      </c>
      <c r="M9" s="134">
        <v>5</v>
      </c>
      <c r="N9" s="77">
        <f>M9/B9</f>
        <v>0.0011750881316098707</v>
      </c>
      <c r="O9" s="134">
        <v>59</v>
      </c>
      <c r="P9" s="16">
        <f>O9/B9</f>
        <v>0.013866039952996475</v>
      </c>
    </row>
    <row r="10" spans="1:16" ht="13.5" customHeight="1">
      <c r="A10" s="29" t="s">
        <v>3</v>
      </c>
      <c r="B10" s="103">
        <f>'1. Plan and Actual'!C11</f>
        <v>21061</v>
      </c>
      <c r="C10" s="134">
        <v>6920</v>
      </c>
      <c r="D10" s="5">
        <f aca="true" t="shared" si="0" ref="D10:D28">C10/B10</f>
        <v>0.3285693936660178</v>
      </c>
      <c r="E10" s="134">
        <v>8872</v>
      </c>
      <c r="F10" s="5">
        <f aca="true" t="shared" si="1" ref="F10:F28">E10/B10</f>
        <v>0.4212525521105361</v>
      </c>
      <c r="G10" s="134">
        <v>2584</v>
      </c>
      <c r="H10" s="5">
        <f aca="true" t="shared" si="2" ref="H10:H28">G10/B10</f>
        <v>0.12269123023598119</v>
      </c>
      <c r="I10" s="134">
        <v>195</v>
      </c>
      <c r="J10" s="77">
        <f aca="true" t="shared" si="3" ref="J10:J28">I10/B10</f>
        <v>0.009258819619201367</v>
      </c>
      <c r="K10" s="134">
        <v>1291</v>
      </c>
      <c r="L10" s="5">
        <f aca="true" t="shared" si="4" ref="L10:L28">K10/B10</f>
        <v>0.061298133991738286</v>
      </c>
      <c r="M10" s="134">
        <v>53</v>
      </c>
      <c r="N10" s="77">
        <f aca="true" t="shared" si="5" ref="N10:N28">M10/B10</f>
        <v>0.0025164996913726793</v>
      </c>
      <c r="O10" s="134">
        <v>1167</v>
      </c>
      <c r="P10" s="16">
        <f aca="true" t="shared" si="6" ref="P10:P28">O10/B10</f>
        <v>0.055410474336451264</v>
      </c>
    </row>
    <row r="11" spans="1:16" ht="13.5" customHeight="1">
      <c r="A11" s="29" t="s">
        <v>4</v>
      </c>
      <c r="B11" s="103">
        <f>'1. Plan and Actual'!C12</f>
        <v>14483</v>
      </c>
      <c r="C11" s="134">
        <v>11159</v>
      </c>
      <c r="D11" s="5">
        <f t="shared" si="0"/>
        <v>0.7704895394600566</v>
      </c>
      <c r="E11" s="134">
        <v>1401</v>
      </c>
      <c r="F11" s="5">
        <f t="shared" si="1"/>
        <v>0.0967341020506801</v>
      </c>
      <c r="G11" s="134">
        <v>1300</v>
      </c>
      <c r="H11" s="5">
        <f t="shared" si="2"/>
        <v>0.08976040875509218</v>
      </c>
      <c r="I11" s="134">
        <v>114</v>
      </c>
      <c r="J11" s="77">
        <f t="shared" si="3"/>
        <v>0.007871297383138853</v>
      </c>
      <c r="K11" s="134">
        <v>256</v>
      </c>
      <c r="L11" s="5">
        <f t="shared" si="4"/>
        <v>0.017675895877925844</v>
      </c>
      <c r="M11" s="134">
        <v>14</v>
      </c>
      <c r="N11" s="77">
        <f t="shared" si="5"/>
        <v>0.0009666505558240696</v>
      </c>
      <c r="O11" s="134">
        <v>467</v>
      </c>
      <c r="P11" s="16">
        <f t="shared" si="6"/>
        <v>0.032244700683560036</v>
      </c>
    </row>
    <row r="12" spans="1:16" ht="13.5" customHeight="1">
      <c r="A12" s="29" t="s">
        <v>5</v>
      </c>
      <c r="B12" s="103">
        <f>'1. Plan and Actual'!C13</f>
        <v>7356</v>
      </c>
      <c r="C12" s="134">
        <v>3694</v>
      </c>
      <c r="D12" s="5">
        <f t="shared" si="0"/>
        <v>0.5021750951604133</v>
      </c>
      <c r="E12" s="134">
        <v>2184</v>
      </c>
      <c r="F12" s="5">
        <f t="shared" si="1"/>
        <v>0.2969004893964111</v>
      </c>
      <c r="G12" s="134">
        <v>446</v>
      </c>
      <c r="H12" s="5">
        <f t="shared" si="2"/>
        <v>0.06063077759651985</v>
      </c>
      <c r="I12" s="134">
        <v>44</v>
      </c>
      <c r="J12" s="77">
        <f t="shared" si="3"/>
        <v>0.005981511691136488</v>
      </c>
      <c r="K12" s="134">
        <v>108</v>
      </c>
      <c r="L12" s="5">
        <f t="shared" si="4"/>
        <v>0.01468189233278956</v>
      </c>
      <c r="M12" s="134">
        <v>6</v>
      </c>
      <c r="N12" s="77">
        <f t="shared" si="5"/>
        <v>0.0008156606851549756</v>
      </c>
      <c r="O12" s="134">
        <v>927</v>
      </c>
      <c r="P12" s="16">
        <f t="shared" si="6"/>
        <v>0.12601957585644372</v>
      </c>
    </row>
    <row r="13" spans="1:16" ht="13.5" customHeight="1">
      <c r="A13" s="29" t="s">
        <v>6</v>
      </c>
      <c r="B13" s="103">
        <f>'1. Plan and Actual'!C14</f>
        <v>3501</v>
      </c>
      <c r="C13" s="134">
        <v>2935</v>
      </c>
      <c r="D13" s="5">
        <f t="shared" si="0"/>
        <v>0.8383319051699515</v>
      </c>
      <c r="E13" s="134">
        <v>263</v>
      </c>
      <c r="F13" s="5">
        <f t="shared" si="1"/>
        <v>0.07512139388746072</v>
      </c>
      <c r="G13" s="134">
        <v>156</v>
      </c>
      <c r="H13" s="5">
        <f t="shared" si="2"/>
        <v>0.044558697514995714</v>
      </c>
      <c r="I13" s="134">
        <v>96</v>
      </c>
      <c r="J13" s="77">
        <f t="shared" si="3"/>
        <v>0.027420736932305057</v>
      </c>
      <c r="K13" s="134">
        <v>35</v>
      </c>
      <c r="L13" s="5">
        <f t="shared" si="4"/>
        <v>0.009997143673236219</v>
      </c>
      <c r="M13" s="134">
        <v>10</v>
      </c>
      <c r="N13" s="77">
        <f t="shared" si="5"/>
        <v>0.0028563267637817767</v>
      </c>
      <c r="O13" s="134">
        <v>96</v>
      </c>
      <c r="P13" s="16">
        <f t="shared" si="6"/>
        <v>0.027420736932305057</v>
      </c>
    </row>
    <row r="14" spans="1:16" ht="13.5" customHeight="1">
      <c r="A14" s="29" t="s">
        <v>7</v>
      </c>
      <c r="B14" s="103">
        <f>'1. Plan and Actual'!C15</f>
        <v>16225</v>
      </c>
      <c r="C14" s="134">
        <v>12018</v>
      </c>
      <c r="D14" s="5">
        <f t="shared" si="0"/>
        <v>0.740708782742681</v>
      </c>
      <c r="E14" s="134">
        <v>1423</v>
      </c>
      <c r="F14" s="5">
        <f t="shared" si="1"/>
        <v>0.08770416024653313</v>
      </c>
      <c r="G14" s="134">
        <v>1934</v>
      </c>
      <c r="H14" s="5">
        <f t="shared" si="2"/>
        <v>0.11919876733436055</v>
      </c>
      <c r="I14" s="134">
        <v>97</v>
      </c>
      <c r="J14" s="77">
        <f t="shared" si="3"/>
        <v>0.005978428351309707</v>
      </c>
      <c r="K14" s="134">
        <v>494</v>
      </c>
      <c r="L14" s="5">
        <f t="shared" si="4"/>
        <v>0.03044684129429892</v>
      </c>
      <c r="M14" s="134">
        <v>16</v>
      </c>
      <c r="N14" s="77">
        <f t="shared" si="5"/>
        <v>0.0009861325115562403</v>
      </c>
      <c r="O14" s="134">
        <v>330</v>
      </c>
      <c r="P14" s="16">
        <f t="shared" si="6"/>
        <v>0.020338983050847456</v>
      </c>
    </row>
    <row r="15" spans="1:16" ht="13.5" customHeight="1">
      <c r="A15" s="29" t="s">
        <v>8</v>
      </c>
      <c r="B15" s="103">
        <f>'1. Plan and Actual'!C16</f>
        <v>6433</v>
      </c>
      <c r="C15" s="134">
        <v>5531</v>
      </c>
      <c r="D15" s="5">
        <f t="shared" si="0"/>
        <v>0.859785481113011</v>
      </c>
      <c r="E15" s="134">
        <v>316</v>
      </c>
      <c r="F15" s="5">
        <f t="shared" si="1"/>
        <v>0.04912171615109591</v>
      </c>
      <c r="G15" s="134">
        <v>341</v>
      </c>
      <c r="H15" s="5">
        <f t="shared" si="2"/>
        <v>0.053007927871910464</v>
      </c>
      <c r="I15" s="134">
        <v>52</v>
      </c>
      <c r="J15" s="77">
        <f t="shared" si="3"/>
        <v>0.008083320379294264</v>
      </c>
      <c r="K15" s="134">
        <v>93</v>
      </c>
      <c r="L15" s="5">
        <f t="shared" si="4"/>
        <v>0.014456707601430125</v>
      </c>
      <c r="M15" s="134">
        <v>12</v>
      </c>
      <c r="N15" s="77">
        <f t="shared" si="5"/>
        <v>0.001865381625990984</v>
      </c>
      <c r="O15" s="134">
        <v>105</v>
      </c>
      <c r="P15" s="16">
        <f t="shared" si="6"/>
        <v>0.01632208922742111</v>
      </c>
    </row>
    <row r="16" spans="1:16" ht="13.5" customHeight="1">
      <c r="A16" s="29" t="s">
        <v>9</v>
      </c>
      <c r="B16" s="103">
        <f>'1. Plan and Actual'!C17</f>
        <v>8011</v>
      </c>
      <c r="C16" s="134">
        <v>5003</v>
      </c>
      <c r="D16" s="5">
        <f t="shared" si="0"/>
        <v>0.624516290101111</v>
      </c>
      <c r="E16" s="134">
        <v>490</v>
      </c>
      <c r="F16" s="5">
        <f t="shared" si="1"/>
        <v>0.06116589689177381</v>
      </c>
      <c r="G16" s="134">
        <v>1018</v>
      </c>
      <c r="H16" s="5">
        <f t="shared" si="2"/>
        <v>0.12707527150168518</v>
      </c>
      <c r="I16" s="134">
        <v>26</v>
      </c>
      <c r="J16" s="77">
        <f t="shared" si="3"/>
        <v>0.0032455373860941204</v>
      </c>
      <c r="K16" s="134">
        <v>1306</v>
      </c>
      <c r="L16" s="5">
        <f t="shared" si="4"/>
        <v>0.16302583947072774</v>
      </c>
      <c r="M16" s="134">
        <v>7</v>
      </c>
      <c r="N16" s="77">
        <f t="shared" si="5"/>
        <v>0.0008737985270253402</v>
      </c>
      <c r="O16" s="134">
        <v>131</v>
      </c>
      <c r="P16" s="16">
        <f t="shared" si="6"/>
        <v>0.01635251529147422</v>
      </c>
    </row>
    <row r="17" spans="1:16" ht="13.5" customHeight="1">
      <c r="A17" s="29" t="s">
        <v>10</v>
      </c>
      <c r="B17" s="103">
        <f>'1. Plan and Actual'!C18</f>
        <v>8846</v>
      </c>
      <c r="C17" s="134">
        <v>5573</v>
      </c>
      <c r="D17" s="5">
        <f t="shared" si="0"/>
        <v>0.6300022609088853</v>
      </c>
      <c r="E17" s="134">
        <v>1049</v>
      </c>
      <c r="F17" s="5">
        <f t="shared" si="1"/>
        <v>0.11858467103775717</v>
      </c>
      <c r="G17" s="134">
        <v>1385</v>
      </c>
      <c r="H17" s="5">
        <f t="shared" si="2"/>
        <v>0.15656794031200544</v>
      </c>
      <c r="I17" s="134">
        <v>119</v>
      </c>
      <c r="J17" s="77">
        <f t="shared" si="3"/>
        <v>0.013452407867962922</v>
      </c>
      <c r="K17" s="134">
        <v>64</v>
      </c>
      <c r="L17" s="5">
        <f t="shared" si="4"/>
        <v>0.007234908433190143</v>
      </c>
      <c r="M17" s="134">
        <v>25</v>
      </c>
      <c r="N17" s="77">
        <f t="shared" si="5"/>
        <v>0.0028261361067148994</v>
      </c>
      <c r="O17" s="134">
        <v>814</v>
      </c>
      <c r="P17" s="16">
        <f t="shared" si="6"/>
        <v>0.09201899163463713</v>
      </c>
    </row>
    <row r="18" spans="1:16" ht="13.5" customHeight="1">
      <c r="A18" s="29" t="s">
        <v>11</v>
      </c>
      <c r="B18" s="103">
        <f>'1. Plan and Actual'!C19</f>
        <v>25933</v>
      </c>
      <c r="C18" s="134">
        <v>11113</v>
      </c>
      <c r="D18" s="5">
        <f t="shared" si="0"/>
        <v>0.4285273589634828</v>
      </c>
      <c r="E18" s="134">
        <v>4451</v>
      </c>
      <c r="F18" s="5">
        <f t="shared" si="1"/>
        <v>0.1716345968457178</v>
      </c>
      <c r="G18" s="134">
        <v>9264</v>
      </c>
      <c r="H18" s="5">
        <f t="shared" si="2"/>
        <v>0.35722824200825204</v>
      </c>
      <c r="I18" s="134">
        <v>121</v>
      </c>
      <c r="J18" s="77">
        <f t="shared" si="3"/>
        <v>0.004665869741256315</v>
      </c>
      <c r="K18" s="134">
        <v>434</v>
      </c>
      <c r="L18" s="5">
        <f t="shared" si="4"/>
        <v>0.016735433617398682</v>
      </c>
      <c r="M18" s="134">
        <v>34</v>
      </c>
      <c r="N18" s="77">
        <f t="shared" si="5"/>
        <v>0.0013110708363860718</v>
      </c>
      <c r="O18" s="134">
        <v>385</v>
      </c>
      <c r="P18" s="16">
        <f t="shared" si="6"/>
        <v>0.014845949176724637</v>
      </c>
    </row>
    <row r="19" spans="1:16" ht="13.5" customHeight="1">
      <c r="A19" s="29" t="s">
        <v>139</v>
      </c>
      <c r="B19" s="103">
        <f>'1. Plan and Actual'!C20</f>
        <v>14338</v>
      </c>
      <c r="C19" s="134">
        <v>8071</v>
      </c>
      <c r="D19" s="5">
        <f t="shared" si="0"/>
        <v>0.5629097503138513</v>
      </c>
      <c r="E19" s="134">
        <v>594</v>
      </c>
      <c r="F19" s="5">
        <f t="shared" si="1"/>
        <v>0.04142837215790208</v>
      </c>
      <c r="G19" s="134">
        <v>5145</v>
      </c>
      <c r="H19" s="5">
        <f t="shared" si="2"/>
        <v>0.35883665783233365</v>
      </c>
      <c r="I19" s="134">
        <v>71</v>
      </c>
      <c r="J19" s="77">
        <f t="shared" si="3"/>
        <v>0.004951876133351932</v>
      </c>
      <c r="K19" s="134">
        <v>414</v>
      </c>
      <c r="L19" s="5">
        <f t="shared" si="4"/>
        <v>0.02887431998884084</v>
      </c>
      <c r="M19" s="134">
        <v>13</v>
      </c>
      <c r="N19" s="77">
        <f t="shared" si="5"/>
        <v>0.0009066815455433115</v>
      </c>
      <c r="O19" s="134">
        <v>157</v>
      </c>
      <c r="P19" s="16">
        <f t="shared" si="6"/>
        <v>0.0109499232807923</v>
      </c>
    </row>
    <row r="20" spans="1:16" ht="13.5" customHeight="1">
      <c r="A20" s="29" t="s">
        <v>12</v>
      </c>
      <c r="B20" s="103">
        <f>'1. Plan and Actual'!C21</f>
        <v>20726</v>
      </c>
      <c r="C20" s="134">
        <v>13409</v>
      </c>
      <c r="D20" s="5">
        <f t="shared" si="0"/>
        <v>0.6469651645276464</v>
      </c>
      <c r="E20" s="134">
        <v>2490</v>
      </c>
      <c r="F20" s="5">
        <f t="shared" si="1"/>
        <v>0.12013895590080093</v>
      </c>
      <c r="G20" s="134">
        <v>2663</v>
      </c>
      <c r="H20" s="5">
        <f t="shared" si="2"/>
        <v>0.1284859596641899</v>
      </c>
      <c r="I20" s="134">
        <v>90</v>
      </c>
      <c r="J20" s="77">
        <f t="shared" si="3"/>
        <v>0.004342371900028949</v>
      </c>
      <c r="K20" s="134">
        <v>1146</v>
      </c>
      <c r="L20" s="5">
        <f t="shared" si="4"/>
        <v>0.05529286886036862</v>
      </c>
      <c r="M20" s="134">
        <v>22</v>
      </c>
      <c r="N20" s="77">
        <f t="shared" si="5"/>
        <v>0.0010614686866737431</v>
      </c>
      <c r="O20" s="134">
        <v>932</v>
      </c>
      <c r="P20" s="16">
        <f t="shared" si="6"/>
        <v>0.04496767345363312</v>
      </c>
    </row>
    <row r="21" spans="1:16" ht="13.5" customHeight="1">
      <c r="A21" s="29" t="s">
        <v>13</v>
      </c>
      <c r="B21" s="103">
        <f>'1. Plan and Actual'!C22</f>
        <v>14907</v>
      </c>
      <c r="C21" s="134">
        <v>12103</v>
      </c>
      <c r="D21" s="5">
        <f t="shared" si="0"/>
        <v>0.811900449453277</v>
      </c>
      <c r="E21" s="134">
        <v>944</v>
      </c>
      <c r="F21" s="5">
        <f t="shared" si="1"/>
        <v>0.06332595424968136</v>
      </c>
      <c r="G21" s="134">
        <v>637</v>
      </c>
      <c r="H21" s="5">
        <f t="shared" si="2"/>
        <v>0.04273160260280405</v>
      </c>
      <c r="I21" s="134">
        <v>67</v>
      </c>
      <c r="J21" s="77">
        <f t="shared" si="3"/>
        <v>0.004494532769839673</v>
      </c>
      <c r="K21" s="134">
        <v>753</v>
      </c>
      <c r="L21" s="5">
        <f t="shared" si="4"/>
        <v>0.050513181726705575</v>
      </c>
      <c r="M21" s="134">
        <v>10</v>
      </c>
      <c r="N21" s="77">
        <f t="shared" si="5"/>
        <v>0.0006708257865432347</v>
      </c>
      <c r="O21" s="134">
        <v>445</v>
      </c>
      <c r="P21" s="16">
        <f t="shared" si="6"/>
        <v>0.029851747501173944</v>
      </c>
    </row>
    <row r="22" spans="1:16" ht="13.5" customHeight="1">
      <c r="A22" s="29" t="s">
        <v>14</v>
      </c>
      <c r="B22" s="103">
        <f>'1. Plan and Actual'!C23</f>
        <v>7516</v>
      </c>
      <c r="C22" s="134">
        <v>5979</v>
      </c>
      <c r="D22" s="5">
        <f t="shared" si="0"/>
        <v>0.795502927088877</v>
      </c>
      <c r="E22" s="134">
        <v>438</v>
      </c>
      <c r="F22" s="5">
        <f t="shared" si="1"/>
        <v>0.0582756785524215</v>
      </c>
      <c r="G22" s="134">
        <v>795</v>
      </c>
      <c r="H22" s="5">
        <f t="shared" si="2"/>
        <v>0.10577434805747739</v>
      </c>
      <c r="I22" s="134">
        <v>40</v>
      </c>
      <c r="J22" s="77">
        <f t="shared" si="3"/>
        <v>0.005321979776476849</v>
      </c>
      <c r="K22" s="134">
        <v>223</v>
      </c>
      <c r="L22" s="5">
        <f t="shared" si="4"/>
        <v>0.029670037253858434</v>
      </c>
      <c r="M22" s="134">
        <v>11</v>
      </c>
      <c r="N22" s="77">
        <f t="shared" si="5"/>
        <v>0.0014635444385311335</v>
      </c>
      <c r="O22" s="134">
        <v>138</v>
      </c>
      <c r="P22" s="16">
        <f t="shared" si="6"/>
        <v>0.018360830228845132</v>
      </c>
    </row>
    <row r="23" spans="1:16" ht="13.5" customHeight="1">
      <c r="A23" s="29" t="s">
        <v>15</v>
      </c>
      <c r="B23" s="103">
        <f>'1. Plan and Actual'!C24</f>
        <v>14384</v>
      </c>
      <c r="C23" s="134">
        <v>9364</v>
      </c>
      <c r="D23" s="5">
        <f t="shared" si="0"/>
        <v>0.6510011123470523</v>
      </c>
      <c r="E23" s="134">
        <v>1763</v>
      </c>
      <c r="F23" s="5">
        <f t="shared" si="1"/>
        <v>0.12256674082313682</v>
      </c>
      <c r="G23" s="134">
        <v>2555</v>
      </c>
      <c r="H23" s="5">
        <f t="shared" si="2"/>
        <v>0.17762791991101223</v>
      </c>
      <c r="I23" s="134">
        <v>74</v>
      </c>
      <c r="J23" s="77">
        <f t="shared" si="3"/>
        <v>0.005144605116796441</v>
      </c>
      <c r="K23" s="134">
        <v>560</v>
      </c>
      <c r="L23" s="5">
        <f t="shared" si="4"/>
        <v>0.0389321468298109</v>
      </c>
      <c r="M23" s="134">
        <v>28</v>
      </c>
      <c r="N23" s="77">
        <f t="shared" si="5"/>
        <v>0.001946607341490545</v>
      </c>
      <c r="O23" s="134">
        <v>236</v>
      </c>
      <c r="P23" s="16">
        <f t="shared" si="6"/>
        <v>0.016407119021134595</v>
      </c>
    </row>
    <row r="24" spans="1:16" ht="13.5" customHeight="1">
      <c r="A24" s="29" t="s">
        <v>148</v>
      </c>
      <c r="B24" s="103">
        <f>'1. Plan and Actual'!C25</f>
        <v>14219</v>
      </c>
      <c r="C24" s="134">
        <v>11453</v>
      </c>
      <c r="D24" s="5">
        <f t="shared" si="0"/>
        <v>0.8054715521485336</v>
      </c>
      <c r="E24" s="134">
        <v>1382</v>
      </c>
      <c r="F24" s="5">
        <f t="shared" si="1"/>
        <v>0.09719389549194739</v>
      </c>
      <c r="G24" s="134">
        <v>313</v>
      </c>
      <c r="H24" s="5">
        <f t="shared" si="2"/>
        <v>0.02201279977494901</v>
      </c>
      <c r="I24" s="134">
        <v>71</v>
      </c>
      <c r="J24" s="77">
        <f t="shared" si="3"/>
        <v>0.004993318798790351</v>
      </c>
      <c r="K24" s="134">
        <v>576</v>
      </c>
      <c r="L24" s="5">
        <f t="shared" si="4"/>
        <v>0.04050917786060904</v>
      </c>
      <c r="M24" s="134">
        <v>15</v>
      </c>
      <c r="N24" s="77">
        <f t="shared" si="5"/>
        <v>0.0010549265067866939</v>
      </c>
      <c r="O24" s="134">
        <v>364</v>
      </c>
      <c r="P24" s="16">
        <f t="shared" si="6"/>
        <v>0.025599549898023773</v>
      </c>
    </row>
    <row r="25" spans="1:16" ht="12.75">
      <c r="A25" s="29"/>
      <c r="B25" s="4"/>
      <c r="C25" s="4"/>
      <c r="D25" s="5"/>
      <c r="E25" s="4"/>
      <c r="F25" s="5"/>
      <c r="G25" s="4"/>
      <c r="H25" s="5"/>
      <c r="I25" s="4"/>
      <c r="J25" s="77"/>
      <c r="K25" s="4"/>
      <c r="L25" s="5"/>
      <c r="M25" s="4"/>
      <c r="N25" s="77"/>
      <c r="O25" s="4"/>
      <c r="P25" s="16"/>
    </row>
    <row r="26" spans="1:16" ht="12.75">
      <c r="A26" s="29" t="s">
        <v>128</v>
      </c>
      <c r="B26" s="103">
        <f>'1. Plan and Actual'!C27</f>
        <v>4486</v>
      </c>
      <c r="C26" s="4">
        <v>3282</v>
      </c>
      <c r="D26" s="5">
        <f t="shared" si="0"/>
        <v>0.7316094516272849</v>
      </c>
      <c r="E26" s="4">
        <v>346</v>
      </c>
      <c r="F26" s="5">
        <f t="shared" si="1"/>
        <v>0.07712884529647793</v>
      </c>
      <c r="G26" s="4">
        <v>481</v>
      </c>
      <c r="H26" s="5">
        <f t="shared" si="2"/>
        <v>0.10722246990637539</v>
      </c>
      <c r="I26" s="4">
        <v>23</v>
      </c>
      <c r="J26" s="77">
        <f t="shared" si="3"/>
        <v>0.0051270619705751225</v>
      </c>
      <c r="K26" s="4">
        <v>269</v>
      </c>
      <c r="L26" s="5">
        <f t="shared" si="4"/>
        <v>0.05996433348194383</v>
      </c>
      <c r="M26" s="4">
        <v>5</v>
      </c>
      <c r="N26" s="77">
        <f t="shared" si="5"/>
        <v>0.0011145786892554615</v>
      </c>
      <c r="O26" s="4">
        <v>84</v>
      </c>
      <c r="P26" s="16">
        <f t="shared" si="6"/>
        <v>0.018724921979491754</v>
      </c>
    </row>
    <row r="27" spans="1:16" ht="12.75">
      <c r="A27" s="29"/>
      <c r="B27" s="4"/>
      <c r="C27" s="4"/>
      <c r="D27" s="5"/>
      <c r="E27" s="4"/>
      <c r="F27" s="5"/>
      <c r="G27" s="4"/>
      <c r="H27" s="5"/>
      <c r="I27" s="4"/>
      <c r="J27" s="77"/>
      <c r="K27" s="4"/>
      <c r="L27" s="5"/>
      <c r="M27" s="4"/>
      <c r="N27" s="77"/>
      <c r="O27" s="4"/>
      <c r="P27" s="16"/>
    </row>
    <row r="28" spans="1:16" ht="13.5" thickBot="1">
      <c r="A28" s="30" t="s">
        <v>17</v>
      </c>
      <c r="B28" s="17">
        <f>'1. Plan and Actual'!C29</f>
        <v>196600</v>
      </c>
      <c r="C28" s="17">
        <v>124004</v>
      </c>
      <c r="D28" s="25">
        <f t="shared" si="0"/>
        <v>0.6307426246185147</v>
      </c>
      <c r="E28" s="17">
        <v>27539</v>
      </c>
      <c r="F28" s="25">
        <f t="shared" si="1"/>
        <v>0.1400762970498474</v>
      </c>
      <c r="G28" s="17">
        <v>30461</v>
      </c>
      <c r="H28" s="25">
        <f t="shared" si="2"/>
        <v>0.15493896236012208</v>
      </c>
      <c r="I28" s="17">
        <v>1251</v>
      </c>
      <c r="J28" s="112">
        <f t="shared" si="3"/>
        <v>0.0063631739572736525</v>
      </c>
      <c r="K28" s="17">
        <v>7455</v>
      </c>
      <c r="L28" s="25">
        <f t="shared" si="4"/>
        <v>0.03791963377416073</v>
      </c>
      <c r="M28" s="17">
        <v>276</v>
      </c>
      <c r="N28" s="112">
        <f t="shared" si="5"/>
        <v>0.0014038657171922685</v>
      </c>
      <c r="O28" s="17">
        <v>6563</v>
      </c>
      <c r="P28" s="18">
        <f t="shared" si="6"/>
        <v>0.03338250254323499</v>
      </c>
    </row>
    <row r="29" spans="1:16" ht="13.5" thickTop="1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 t="s">
        <v>145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2.75">
      <c r="A31" s="176" t="s">
        <v>32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</row>
    <row r="32" spans="1:16" ht="12.75">
      <c r="A32" s="176" t="s">
        <v>33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</row>
    <row r="33" spans="1:16" ht="12.75">
      <c r="A33" s="167" t="s">
        <v>140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</row>
  </sheetData>
  <mergeCells count="7">
    <mergeCell ref="A31:P31"/>
    <mergeCell ref="A32:P32"/>
    <mergeCell ref="A33:P33"/>
    <mergeCell ref="A1:P1"/>
    <mergeCell ref="A2:P2"/>
    <mergeCell ref="A3:P3"/>
    <mergeCell ref="A5:P5"/>
  </mergeCells>
  <printOptions horizontalCentered="1" verticalCentered="1"/>
  <pageMargins left="0.25" right="0.2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4">
      <selection activeCell="M27" sqref="M27"/>
    </sheetView>
  </sheetViews>
  <sheetFormatPr defaultColWidth="9.140625" defaultRowHeight="12.75"/>
  <cols>
    <col min="1" max="1" width="21.28125" style="3" customWidth="1"/>
    <col min="2" max="2" width="10.140625" style="3" customWidth="1"/>
    <col min="3" max="3" width="8.28125" style="3" customWidth="1"/>
    <col min="4" max="4" width="7.421875" style="3" customWidth="1"/>
    <col min="5" max="5" width="8.7109375" style="3" customWidth="1"/>
    <col min="6" max="6" width="6.28125" style="3" customWidth="1"/>
    <col min="7" max="7" width="8.7109375" style="3" customWidth="1"/>
    <col min="8" max="8" width="6.421875" style="3" customWidth="1"/>
    <col min="9" max="9" width="8.7109375" style="3" customWidth="1"/>
    <col min="10" max="10" width="6.421875" style="3" customWidth="1"/>
    <col min="11" max="11" width="8.7109375" style="3" customWidth="1"/>
    <col min="12" max="12" width="6.421875" style="3" customWidth="1"/>
    <col min="13" max="13" width="8.7109375" style="3" customWidth="1"/>
    <col min="14" max="14" width="6.421875" style="3" customWidth="1"/>
    <col min="15" max="16384" width="9.140625" style="3" customWidth="1"/>
  </cols>
  <sheetData>
    <row r="1" spans="1:14" ht="18.75">
      <c r="A1" s="168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5.75">
      <c r="A2" s="152" t="str">
        <f>'1. Plan and Actual'!A2</f>
        <v>OSCCAR Summary by WIB Area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5.75">
      <c r="A3" s="152" t="str">
        <f>'1. Plan and Actual'!A3</f>
        <v>FY12 Annual Performance Ending June 30, 2012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5" spans="1:14" ht="18.75">
      <c r="A5" s="168" t="s">
        <v>136</v>
      </c>
      <c r="B5" s="168"/>
      <c r="C5" s="168"/>
      <c r="D5" s="168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ht="6.75" customHeight="1" thickBot="1"/>
    <row r="7" spans="1:14" ht="13.5" thickTop="1">
      <c r="A7" s="27" t="s">
        <v>1</v>
      </c>
      <c r="B7" s="14" t="s">
        <v>21</v>
      </c>
      <c r="C7" s="1" t="s">
        <v>24</v>
      </c>
      <c r="D7" s="129" t="s">
        <v>26</v>
      </c>
      <c r="E7" s="31" t="s">
        <v>28</v>
      </c>
      <c r="F7" s="14" t="s">
        <v>38</v>
      </c>
      <c r="G7" s="65" t="s">
        <v>40</v>
      </c>
      <c r="H7" s="126" t="s">
        <v>49</v>
      </c>
      <c r="I7" s="31" t="s">
        <v>51</v>
      </c>
      <c r="J7" s="14" t="s">
        <v>53</v>
      </c>
      <c r="K7" s="65" t="s">
        <v>65</v>
      </c>
      <c r="L7" s="126" t="s">
        <v>67</v>
      </c>
      <c r="M7" s="31" t="s">
        <v>78</v>
      </c>
      <c r="N7" s="15" t="s">
        <v>79</v>
      </c>
    </row>
    <row r="8" spans="1:14" s="21" customFormat="1" ht="38.25">
      <c r="A8" s="28"/>
      <c r="B8" s="8" t="s">
        <v>22</v>
      </c>
      <c r="C8" s="130" t="s">
        <v>57</v>
      </c>
      <c r="D8" s="24" t="s">
        <v>132</v>
      </c>
      <c r="E8" s="23" t="s">
        <v>68</v>
      </c>
      <c r="F8" s="8" t="s">
        <v>132</v>
      </c>
      <c r="G8" s="71" t="s">
        <v>69</v>
      </c>
      <c r="H8" s="121" t="s">
        <v>132</v>
      </c>
      <c r="I8" s="23" t="s">
        <v>70</v>
      </c>
      <c r="J8" s="8" t="s">
        <v>132</v>
      </c>
      <c r="K8" s="71" t="s">
        <v>71</v>
      </c>
      <c r="L8" s="121" t="s">
        <v>132</v>
      </c>
      <c r="M8" s="23" t="s">
        <v>72</v>
      </c>
      <c r="N8" s="24" t="s">
        <v>132</v>
      </c>
    </row>
    <row r="9" spans="1:14" ht="13.5" customHeight="1">
      <c r="A9" s="29" t="s">
        <v>2</v>
      </c>
      <c r="B9" s="116">
        <f>'1. Plan and Actual'!C10</f>
        <v>4255</v>
      </c>
      <c r="C9" s="136">
        <v>1870</v>
      </c>
      <c r="D9" s="16">
        <f>C9/B9</f>
        <v>0.4394829612220917</v>
      </c>
      <c r="E9" s="137">
        <v>256</v>
      </c>
      <c r="F9" s="124">
        <f>E9/B9</f>
        <v>0.06016451233842538</v>
      </c>
      <c r="G9" s="138">
        <v>341</v>
      </c>
      <c r="H9" s="127">
        <f>G9/B9</f>
        <v>0.08014101057579319</v>
      </c>
      <c r="I9" s="137">
        <v>2097</v>
      </c>
      <c r="J9" s="124">
        <f>I9/B9</f>
        <v>0.4928319623971798</v>
      </c>
      <c r="K9" s="138">
        <v>816</v>
      </c>
      <c r="L9" s="127">
        <f>K9/B9</f>
        <v>0.1917743830787309</v>
      </c>
      <c r="M9" s="137">
        <v>745</v>
      </c>
      <c r="N9" s="16">
        <f>M9/B9</f>
        <v>0.17508813160987075</v>
      </c>
    </row>
    <row r="10" spans="1:14" ht="13.5" customHeight="1">
      <c r="A10" s="29" t="s">
        <v>3</v>
      </c>
      <c r="B10" s="116">
        <f>'1. Plan and Actual'!C11</f>
        <v>21061</v>
      </c>
      <c r="C10" s="136">
        <v>9897</v>
      </c>
      <c r="D10" s="16">
        <f aca="true" t="shared" si="0" ref="D10:D24">C10/B10</f>
        <v>0.4699207065191586</v>
      </c>
      <c r="E10" s="137">
        <v>651</v>
      </c>
      <c r="F10" s="124">
        <f aca="true" t="shared" si="1" ref="F10:F28">E10/B10</f>
        <v>0.03091021319025687</v>
      </c>
      <c r="G10" s="138">
        <v>1335</v>
      </c>
      <c r="H10" s="127">
        <f aca="true" t="shared" si="2" ref="H10:H28">G10/B10</f>
        <v>0.06338730354684013</v>
      </c>
      <c r="I10" s="137">
        <v>12087</v>
      </c>
      <c r="J10" s="124">
        <f aca="true" t="shared" si="3" ref="J10:J28">I10/B10</f>
        <v>0.5739043730117278</v>
      </c>
      <c r="K10" s="138">
        <v>4065</v>
      </c>
      <c r="L10" s="127">
        <f aca="true" t="shared" si="4" ref="L10:L28">K10/B10</f>
        <v>0.19301077821565926</v>
      </c>
      <c r="M10" s="137">
        <v>2923</v>
      </c>
      <c r="N10" s="16">
        <f aca="true" t="shared" si="5" ref="N10:N28">M10/B10</f>
        <v>0.13878733203551588</v>
      </c>
    </row>
    <row r="11" spans="1:14" ht="13.5" customHeight="1">
      <c r="A11" s="29" t="s">
        <v>4</v>
      </c>
      <c r="B11" s="116">
        <f>'1. Plan and Actual'!C12</f>
        <v>14483</v>
      </c>
      <c r="C11" s="136">
        <v>7001</v>
      </c>
      <c r="D11" s="16">
        <f t="shared" si="0"/>
        <v>0.48339432438030794</v>
      </c>
      <c r="E11" s="137">
        <v>1154</v>
      </c>
      <c r="F11" s="124">
        <f t="shared" si="1"/>
        <v>0.0796796243872126</v>
      </c>
      <c r="G11" s="138">
        <v>1043</v>
      </c>
      <c r="H11" s="127">
        <f t="shared" si="2"/>
        <v>0.07201546640889318</v>
      </c>
      <c r="I11" s="137">
        <v>7296</v>
      </c>
      <c r="J11" s="124">
        <f t="shared" si="3"/>
        <v>0.5037630325208866</v>
      </c>
      <c r="K11" s="138">
        <v>2657</v>
      </c>
      <c r="L11" s="127">
        <f t="shared" si="4"/>
        <v>0.1834564662017538</v>
      </c>
      <c r="M11" s="137">
        <v>2333</v>
      </c>
      <c r="N11" s="16">
        <f t="shared" si="5"/>
        <v>0.16108541048125388</v>
      </c>
    </row>
    <row r="12" spans="1:14" ht="13.5" customHeight="1">
      <c r="A12" s="29" t="s">
        <v>5</v>
      </c>
      <c r="B12" s="116">
        <f>'1. Plan and Actual'!C13</f>
        <v>7356</v>
      </c>
      <c r="C12" s="136">
        <v>3639</v>
      </c>
      <c r="D12" s="16">
        <f t="shared" si="0"/>
        <v>0.4946982055464927</v>
      </c>
      <c r="E12" s="137">
        <v>225</v>
      </c>
      <c r="F12" s="124">
        <f t="shared" si="1"/>
        <v>0.030587275693311582</v>
      </c>
      <c r="G12" s="138">
        <v>394</v>
      </c>
      <c r="H12" s="127">
        <f t="shared" si="2"/>
        <v>0.05356171832517673</v>
      </c>
      <c r="I12" s="137">
        <v>3882</v>
      </c>
      <c r="J12" s="124">
        <f t="shared" si="3"/>
        <v>0.5277324632952691</v>
      </c>
      <c r="K12" s="138">
        <v>1609</v>
      </c>
      <c r="L12" s="127">
        <f t="shared" si="4"/>
        <v>0.21873300706905927</v>
      </c>
      <c r="M12" s="137">
        <v>1246</v>
      </c>
      <c r="N12" s="16">
        <f t="shared" si="5"/>
        <v>0.16938553561718325</v>
      </c>
    </row>
    <row r="13" spans="1:14" ht="13.5" customHeight="1">
      <c r="A13" s="29" t="s">
        <v>6</v>
      </c>
      <c r="B13" s="116">
        <f>'1. Plan and Actual'!C14</f>
        <v>3501</v>
      </c>
      <c r="C13" s="136">
        <v>1831</v>
      </c>
      <c r="D13" s="16">
        <f t="shared" si="0"/>
        <v>0.5229934304484433</v>
      </c>
      <c r="E13" s="137">
        <v>235</v>
      </c>
      <c r="F13" s="124">
        <f t="shared" si="1"/>
        <v>0.06712367894887175</v>
      </c>
      <c r="G13" s="138">
        <v>182</v>
      </c>
      <c r="H13" s="127">
        <f t="shared" si="2"/>
        <v>0.051985147100828334</v>
      </c>
      <c r="I13" s="137">
        <v>1289</v>
      </c>
      <c r="J13" s="124">
        <f t="shared" si="3"/>
        <v>0.368180519851471</v>
      </c>
      <c r="K13" s="138">
        <v>834</v>
      </c>
      <c r="L13" s="127">
        <f t="shared" si="4"/>
        <v>0.23821765209940018</v>
      </c>
      <c r="M13" s="137">
        <v>961</v>
      </c>
      <c r="N13" s="16">
        <f t="shared" si="5"/>
        <v>0.2744930019994287</v>
      </c>
    </row>
    <row r="14" spans="1:14" ht="13.5" customHeight="1">
      <c r="A14" s="29" t="s">
        <v>7</v>
      </c>
      <c r="B14" s="116">
        <f>'1. Plan and Actual'!C15</f>
        <v>16225</v>
      </c>
      <c r="C14" s="136">
        <v>7212</v>
      </c>
      <c r="D14" s="16">
        <f t="shared" si="0"/>
        <v>0.44449922958397536</v>
      </c>
      <c r="E14" s="137">
        <v>514</v>
      </c>
      <c r="F14" s="124">
        <f t="shared" si="1"/>
        <v>0.031679506933744224</v>
      </c>
      <c r="G14" s="138">
        <v>876</v>
      </c>
      <c r="H14" s="127">
        <f t="shared" si="2"/>
        <v>0.05399075500770416</v>
      </c>
      <c r="I14" s="137">
        <v>7911</v>
      </c>
      <c r="J14" s="124">
        <f t="shared" si="3"/>
        <v>0.4875808936825886</v>
      </c>
      <c r="K14" s="138">
        <v>3718</v>
      </c>
      <c r="L14" s="127">
        <f t="shared" si="4"/>
        <v>0.22915254237288135</v>
      </c>
      <c r="M14" s="137">
        <v>3206</v>
      </c>
      <c r="N14" s="16">
        <f t="shared" si="5"/>
        <v>0.19759630200308168</v>
      </c>
    </row>
    <row r="15" spans="1:14" ht="13.5" customHeight="1">
      <c r="A15" s="29" t="s">
        <v>8</v>
      </c>
      <c r="B15" s="116">
        <f>'1. Plan and Actual'!C16</f>
        <v>6433</v>
      </c>
      <c r="C15" s="136">
        <v>2835</v>
      </c>
      <c r="D15" s="16">
        <f t="shared" si="0"/>
        <v>0.44069640914036995</v>
      </c>
      <c r="E15" s="137">
        <v>266</v>
      </c>
      <c r="F15" s="124">
        <f t="shared" si="1"/>
        <v>0.041349292709466814</v>
      </c>
      <c r="G15" s="138">
        <v>439</v>
      </c>
      <c r="H15" s="127">
        <f t="shared" si="2"/>
        <v>0.0682418778175035</v>
      </c>
      <c r="I15" s="137">
        <v>2982</v>
      </c>
      <c r="J15" s="124">
        <f t="shared" si="3"/>
        <v>0.46354733405875953</v>
      </c>
      <c r="K15" s="138">
        <v>1412</v>
      </c>
      <c r="L15" s="127">
        <f t="shared" si="4"/>
        <v>0.21949323799160578</v>
      </c>
      <c r="M15" s="137">
        <v>1334</v>
      </c>
      <c r="N15" s="16">
        <f t="shared" si="5"/>
        <v>0.20736825742266438</v>
      </c>
    </row>
    <row r="16" spans="1:14" ht="13.5" customHeight="1">
      <c r="A16" s="29" t="s">
        <v>9</v>
      </c>
      <c r="B16" s="116">
        <f>'1. Plan and Actual'!C17</f>
        <v>8011</v>
      </c>
      <c r="C16" s="136">
        <v>3582</v>
      </c>
      <c r="D16" s="16">
        <f t="shared" si="0"/>
        <v>0.4471351891149669</v>
      </c>
      <c r="E16" s="137">
        <v>339</v>
      </c>
      <c r="F16" s="124">
        <f t="shared" si="1"/>
        <v>0.042316814380227184</v>
      </c>
      <c r="G16" s="138">
        <v>475</v>
      </c>
      <c r="H16" s="127">
        <f t="shared" si="2"/>
        <v>0.05929347147671951</v>
      </c>
      <c r="I16" s="137">
        <v>3757</v>
      </c>
      <c r="J16" s="124">
        <f t="shared" si="3"/>
        <v>0.4689801522906004</v>
      </c>
      <c r="K16" s="138">
        <v>1817</v>
      </c>
      <c r="L16" s="127">
        <f t="shared" si="4"/>
        <v>0.22681313194357758</v>
      </c>
      <c r="M16" s="137">
        <v>1623</v>
      </c>
      <c r="N16" s="16">
        <f t="shared" si="5"/>
        <v>0.2025964299088753</v>
      </c>
    </row>
    <row r="17" spans="1:14" ht="13.5" customHeight="1">
      <c r="A17" s="29" t="s">
        <v>10</v>
      </c>
      <c r="B17" s="116">
        <f>'1. Plan and Actual'!C18</f>
        <v>8846</v>
      </c>
      <c r="C17" s="136">
        <v>3997</v>
      </c>
      <c r="D17" s="16">
        <f t="shared" si="0"/>
        <v>0.4518426407415781</v>
      </c>
      <c r="E17" s="137">
        <v>1094</v>
      </c>
      <c r="F17" s="124">
        <f t="shared" si="1"/>
        <v>0.123671716029844</v>
      </c>
      <c r="G17" s="138">
        <v>756</v>
      </c>
      <c r="H17" s="127">
        <f t="shared" si="2"/>
        <v>0.08546235586705855</v>
      </c>
      <c r="I17" s="137">
        <v>4430</v>
      </c>
      <c r="J17" s="124">
        <f t="shared" si="3"/>
        <v>0.5007913181098802</v>
      </c>
      <c r="K17" s="138">
        <v>1416</v>
      </c>
      <c r="L17" s="127">
        <f t="shared" si="4"/>
        <v>0.1600723490843319</v>
      </c>
      <c r="M17" s="137">
        <v>1150</v>
      </c>
      <c r="N17" s="16">
        <f t="shared" si="5"/>
        <v>0.13000226090888536</v>
      </c>
    </row>
    <row r="18" spans="1:14" ht="13.5" customHeight="1">
      <c r="A18" s="29" t="s">
        <v>11</v>
      </c>
      <c r="B18" s="116">
        <f>'1. Plan and Actual'!C19</f>
        <v>25933</v>
      </c>
      <c r="C18" s="136">
        <v>12047</v>
      </c>
      <c r="D18" s="16">
        <f t="shared" si="0"/>
        <v>0.46454324605714725</v>
      </c>
      <c r="E18" s="137">
        <v>2028</v>
      </c>
      <c r="F18" s="124">
        <f t="shared" si="1"/>
        <v>0.07820151929973393</v>
      </c>
      <c r="G18" s="138">
        <v>2461</v>
      </c>
      <c r="H18" s="127">
        <f t="shared" si="2"/>
        <v>0.09489839201018008</v>
      </c>
      <c r="I18" s="137">
        <v>13951</v>
      </c>
      <c r="J18" s="124">
        <f t="shared" si="3"/>
        <v>0.5379632128947673</v>
      </c>
      <c r="K18" s="138">
        <v>4153</v>
      </c>
      <c r="L18" s="127">
        <f t="shared" si="4"/>
        <v>0.16014344657386342</v>
      </c>
      <c r="M18" s="137">
        <v>3340</v>
      </c>
      <c r="N18" s="16">
        <f t="shared" si="5"/>
        <v>0.12879342922145529</v>
      </c>
    </row>
    <row r="19" spans="1:14" ht="13.5" customHeight="1">
      <c r="A19" s="29" t="s">
        <v>139</v>
      </c>
      <c r="B19" s="116">
        <f>'1. Plan and Actual'!C20</f>
        <v>14338</v>
      </c>
      <c r="C19" s="136">
        <v>6973</v>
      </c>
      <c r="D19" s="16">
        <f t="shared" si="0"/>
        <v>0.48633003208257775</v>
      </c>
      <c r="E19" s="137">
        <v>453</v>
      </c>
      <c r="F19" s="124">
        <f t="shared" si="1"/>
        <v>0.03159436462547078</v>
      </c>
      <c r="G19" s="138">
        <v>1030</v>
      </c>
      <c r="H19" s="127">
        <f t="shared" si="2"/>
        <v>0.0718370763007393</v>
      </c>
      <c r="I19" s="137">
        <v>6848</v>
      </c>
      <c r="J19" s="124">
        <f t="shared" si="3"/>
        <v>0.47761194029850745</v>
      </c>
      <c r="K19" s="138">
        <v>3253</v>
      </c>
      <c r="L19" s="127">
        <f t="shared" si="4"/>
        <v>0.22687962058864555</v>
      </c>
      <c r="M19" s="137">
        <v>2754</v>
      </c>
      <c r="N19" s="16">
        <f t="shared" si="5"/>
        <v>0.1920769981866369</v>
      </c>
    </row>
    <row r="20" spans="1:14" ht="13.5" customHeight="1">
      <c r="A20" s="29" t="s">
        <v>12</v>
      </c>
      <c r="B20" s="116">
        <f>'1. Plan and Actual'!C21</f>
        <v>20726</v>
      </c>
      <c r="C20" s="136">
        <v>9927</v>
      </c>
      <c r="D20" s="16">
        <f t="shared" si="0"/>
        <v>0.4789636205731931</v>
      </c>
      <c r="E20" s="137">
        <v>1140</v>
      </c>
      <c r="F20" s="124">
        <f t="shared" si="1"/>
        <v>0.05500337740036669</v>
      </c>
      <c r="G20" s="138">
        <v>845</v>
      </c>
      <c r="H20" s="127">
        <f t="shared" si="2"/>
        <v>0.040770047283605136</v>
      </c>
      <c r="I20" s="137">
        <v>9362</v>
      </c>
      <c r="J20" s="124">
        <f t="shared" si="3"/>
        <v>0.4517031747563447</v>
      </c>
      <c r="K20" s="138">
        <v>4672</v>
      </c>
      <c r="L20" s="127">
        <f t="shared" si="4"/>
        <v>0.22541735018816944</v>
      </c>
      <c r="M20" s="137">
        <v>4707</v>
      </c>
      <c r="N20" s="16">
        <f t="shared" si="5"/>
        <v>0.22710605037151405</v>
      </c>
    </row>
    <row r="21" spans="1:14" ht="13.5" customHeight="1">
      <c r="A21" s="29" t="s">
        <v>13</v>
      </c>
      <c r="B21" s="116">
        <f>'1. Plan and Actual'!C22</f>
        <v>14907</v>
      </c>
      <c r="C21" s="136">
        <v>7139</v>
      </c>
      <c r="D21" s="16">
        <f t="shared" si="0"/>
        <v>0.4789025290132153</v>
      </c>
      <c r="E21" s="137">
        <v>186</v>
      </c>
      <c r="F21" s="124">
        <f t="shared" si="1"/>
        <v>0.012477359629704166</v>
      </c>
      <c r="G21" s="138">
        <v>316</v>
      </c>
      <c r="H21" s="127">
        <f t="shared" si="2"/>
        <v>0.021198094854766217</v>
      </c>
      <c r="I21" s="137">
        <v>5872</v>
      </c>
      <c r="J21" s="124">
        <f t="shared" si="3"/>
        <v>0.39390890185818744</v>
      </c>
      <c r="K21" s="138">
        <v>4192</v>
      </c>
      <c r="L21" s="127">
        <f t="shared" si="4"/>
        <v>0.281210169718924</v>
      </c>
      <c r="M21" s="137">
        <v>4341</v>
      </c>
      <c r="N21" s="16">
        <f t="shared" si="5"/>
        <v>0.29120547393841817</v>
      </c>
    </row>
    <row r="22" spans="1:14" ht="13.5" customHeight="1">
      <c r="A22" s="29" t="s">
        <v>14</v>
      </c>
      <c r="B22" s="116">
        <f>'1. Plan and Actual'!C23</f>
        <v>7516</v>
      </c>
      <c r="C22" s="136">
        <v>3339</v>
      </c>
      <c r="D22" s="16">
        <f t="shared" si="0"/>
        <v>0.444252261841405</v>
      </c>
      <c r="E22" s="137">
        <v>237</v>
      </c>
      <c r="F22" s="124">
        <f t="shared" si="1"/>
        <v>0.031532730175625336</v>
      </c>
      <c r="G22" s="138">
        <v>381</v>
      </c>
      <c r="H22" s="127">
        <f t="shared" si="2"/>
        <v>0.05069185737094199</v>
      </c>
      <c r="I22" s="137">
        <v>3474</v>
      </c>
      <c r="J22" s="124">
        <f t="shared" si="3"/>
        <v>0.46221394358701434</v>
      </c>
      <c r="K22" s="138">
        <v>1842</v>
      </c>
      <c r="L22" s="127">
        <f t="shared" si="4"/>
        <v>0.2450771687067589</v>
      </c>
      <c r="M22" s="137">
        <v>1582</v>
      </c>
      <c r="N22" s="16">
        <f t="shared" si="5"/>
        <v>0.21048430015965938</v>
      </c>
    </row>
    <row r="23" spans="1:14" ht="13.5" customHeight="1">
      <c r="A23" s="29" t="s">
        <v>15</v>
      </c>
      <c r="B23" s="116">
        <f>'1. Plan and Actual'!C24</f>
        <v>14384</v>
      </c>
      <c r="C23" s="136">
        <v>6440</v>
      </c>
      <c r="D23" s="16">
        <f t="shared" si="0"/>
        <v>0.44771968854282534</v>
      </c>
      <c r="E23" s="137">
        <v>1242</v>
      </c>
      <c r="F23" s="124">
        <f t="shared" si="1"/>
        <v>0.08634593993325917</v>
      </c>
      <c r="G23" s="138">
        <v>915</v>
      </c>
      <c r="H23" s="127">
        <f t="shared" si="2"/>
        <v>0.0636123470522803</v>
      </c>
      <c r="I23" s="137">
        <v>7052</v>
      </c>
      <c r="J23" s="124">
        <f t="shared" si="3"/>
        <v>0.49026696329254726</v>
      </c>
      <c r="K23" s="138">
        <v>2764</v>
      </c>
      <c r="L23" s="127">
        <f t="shared" si="4"/>
        <v>0.1921579532814238</v>
      </c>
      <c r="M23" s="137">
        <v>2411</v>
      </c>
      <c r="N23" s="16">
        <f t="shared" si="5"/>
        <v>0.16761679644048944</v>
      </c>
    </row>
    <row r="24" spans="1:14" ht="13.5" customHeight="1">
      <c r="A24" s="29" t="s">
        <v>148</v>
      </c>
      <c r="B24" s="116">
        <f>'1. Plan and Actual'!C25</f>
        <v>14219</v>
      </c>
      <c r="C24" s="136">
        <v>6955</v>
      </c>
      <c r="D24" s="16">
        <f t="shared" si="0"/>
        <v>0.48913425698009705</v>
      </c>
      <c r="E24" s="137">
        <v>250</v>
      </c>
      <c r="F24" s="124">
        <f t="shared" si="1"/>
        <v>0.017582108446444897</v>
      </c>
      <c r="G24" s="138">
        <v>491</v>
      </c>
      <c r="H24" s="127">
        <f t="shared" si="2"/>
        <v>0.03453126098881778</v>
      </c>
      <c r="I24" s="137">
        <v>6334</v>
      </c>
      <c r="J24" s="124">
        <f t="shared" si="3"/>
        <v>0.4454602995991279</v>
      </c>
      <c r="K24" s="138">
        <v>3579</v>
      </c>
      <c r="L24" s="127">
        <f t="shared" si="4"/>
        <v>0.25170546451930514</v>
      </c>
      <c r="M24" s="137">
        <v>3565</v>
      </c>
      <c r="N24" s="16">
        <f t="shared" si="5"/>
        <v>0.25072086644630426</v>
      </c>
    </row>
    <row r="25" spans="1:14" ht="12.75">
      <c r="A25" s="29"/>
      <c r="B25" s="117"/>
      <c r="C25" s="131"/>
      <c r="D25" s="32"/>
      <c r="E25" s="119"/>
      <c r="F25" s="124"/>
      <c r="G25" s="122"/>
      <c r="H25" s="127"/>
      <c r="I25" s="119"/>
      <c r="J25" s="124"/>
      <c r="K25" s="122"/>
      <c r="L25" s="127"/>
      <c r="M25" s="119"/>
      <c r="N25" s="16"/>
    </row>
    <row r="26" spans="1:14" ht="12.75">
      <c r="A26" s="29" t="s">
        <v>128</v>
      </c>
      <c r="B26" s="117">
        <f>'1. Plan and Actual'!C27</f>
        <v>4486</v>
      </c>
      <c r="C26" s="131">
        <v>2494</v>
      </c>
      <c r="D26" s="16">
        <f>C26/B26</f>
        <v>0.5559518502006242</v>
      </c>
      <c r="E26" s="119">
        <v>17</v>
      </c>
      <c r="F26" s="124">
        <f>E26/B26</f>
        <v>0.003789567543468569</v>
      </c>
      <c r="G26" s="122">
        <v>62</v>
      </c>
      <c r="H26" s="127">
        <f t="shared" si="2"/>
        <v>0.013820775746767721</v>
      </c>
      <c r="I26" s="119">
        <v>1767</v>
      </c>
      <c r="J26" s="124">
        <f t="shared" si="3"/>
        <v>0.39389210878288006</v>
      </c>
      <c r="K26" s="122">
        <v>1304</v>
      </c>
      <c r="L26" s="127">
        <f t="shared" si="4"/>
        <v>0.29068212215782435</v>
      </c>
      <c r="M26" s="119">
        <v>1336</v>
      </c>
      <c r="N26" s="16">
        <f t="shared" si="5"/>
        <v>0.2978154257690593</v>
      </c>
    </row>
    <row r="27" spans="1:14" ht="12.75">
      <c r="A27" s="29"/>
      <c r="B27" s="117"/>
      <c r="C27" s="131"/>
      <c r="D27" s="32"/>
      <c r="E27" s="119"/>
      <c r="F27" s="124"/>
      <c r="G27" s="122"/>
      <c r="H27" s="127"/>
      <c r="I27" s="119"/>
      <c r="J27" s="124"/>
      <c r="K27" s="122"/>
      <c r="L27" s="127"/>
      <c r="M27" s="119"/>
      <c r="N27" s="16"/>
    </row>
    <row r="28" spans="1:14" ht="13.5" thickBot="1">
      <c r="A28" s="30" t="s">
        <v>17</v>
      </c>
      <c r="B28" s="118">
        <f>'1. Plan and Actual'!C29</f>
        <v>196600</v>
      </c>
      <c r="C28" s="132">
        <v>92548</v>
      </c>
      <c r="D28" s="18">
        <f>C28/B28</f>
        <v>0.47074262461851474</v>
      </c>
      <c r="E28" s="120">
        <v>10534</v>
      </c>
      <c r="F28" s="125">
        <f t="shared" si="1"/>
        <v>0.053580874872838254</v>
      </c>
      <c r="G28" s="123">
        <v>12381</v>
      </c>
      <c r="H28" s="128">
        <f t="shared" si="2"/>
        <v>0.06297558494404883</v>
      </c>
      <c r="I28" s="120">
        <v>95988</v>
      </c>
      <c r="J28" s="125">
        <f t="shared" si="3"/>
        <v>0.4882400813835198</v>
      </c>
      <c r="K28" s="123">
        <v>41030</v>
      </c>
      <c r="L28" s="128">
        <f t="shared" si="4"/>
        <v>0.20869786368260426</v>
      </c>
      <c r="M28" s="120">
        <v>36667</v>
      </c>
      <c r="N28" s="18">
        <f t="shared" si="5"/>
        <v>0.1865055951169888</v>
      </c>
    </row>
    <row r="29" spans="1:16" ht="13.5" thickTop="1">
      <c r="A29" s="2" t="s">
        <v>144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4" ht="12.75">
      <c r="A30" s="2" t="s">
        <v>145</v>
      </c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2.75">
      <c r="A31" s="176" t="s">
        <v>32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</row>
    <row r="32" spans="1:14" ht="12.75">
      <c r="A32" s="176" t="s">
        <v>33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</row>
    <row r="33" spans="1:16" ht="12.75">
      <c r="A33" s="167" t="s">
        <v>140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</row>
  </sheetData>
  <mergeCells count="7">
    <mergeCell ref="A33:P33"/>
    <mergeCell ref="A31:N31"/>
    <mergeCell ref="A32:N32"/>
    <mergeCell ref="A1:N1"/>
    <mergeCell ref="A2:N2"/>
    <mergeCell ref="A3:N3"/>
    <mergeCell ref="A5:N5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4">
      <selection activeCell="O27" sqref="O27"/>
    </sheetView>
  </sheetViews>
  <sheetFormatPr defaultColWidth="9.140625" defaultRowHeight="12.75"/>
  <cols>
    <col min="1" max="1" width="21.28125" style="22" customWidth="1"/>
    <col min="2" max="2" width="9.421875" style="22" customWidth="1"/>
    <col min="3" max="3" width="8.28125" style="22" customWidth="1"/>
    <col min="4" max="4" width="5.140625" style="22" customWidth="1"/>
    <col min="5" max="5" width="8.7109375" style="22" customWidth="1"/>
    <col min="6" max="6" width="5.140625" style="22" customWidth="1"/>
    <col min="7" max="7" width="9.421875" style="22" customWidth="1"/>
    <col min="8" max="8" width="5.140625" style="22" customWidth="1"/>
    <col min="9" max="9" width="8.7109375" style="22" customWidth="1"/>
    <col min="10" max="10" width="5.140625" style="22" customWidth="1"/>
    <col min="11" max="11" width="8.7109375" style="22" customWidth="1"/>
    <col min="12" max="12" width="5.140625" style="22" customWidth="1"/>
    <col min="13" max="13" width="8.7109375" style="22" customWidth="1"/>
    <col min="14" max="14" width="5.140625" style="22" customWidth="1"/>
    <col min="15" max="15" width="10.7109375" style="22" customWidth="1"/>
    <col min="16" max="16" width="5.140625" style="22" customWidth="1"/>
    <col min="17" max="16384" width="9.140625" style="22" customWidth="1"/>
  </cols>
  <sheetData>
    <row r="1" spans="1:16" ht="18.75">
      <c r="A1" s="168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15.75">
      <c r="A2" s="152" t="str">
        <f>'1. Plan and Actual'!A2</f>
        <v>OSCCAR Summary by WIB Area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15.75">
      <c r="A3" s="186" t="str">
        <f>'1. Plan and Actual'!A3</f>
        <v>FY12 Annual Performance Ending June 30, 2012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7"/>
    </row>
    <row r="5" spans="1:16" ht="18.75">
      <c r="A5" s="168" t="s">
        <v>134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ht="6.75" customHeight="1" thickBot="1"/>
    <row r="7" spans="1:16" ht="13.5" thickTop="1">
      <c r="A7" s="34" t="s">
        <v>1</v>
      </c>
      <c r="B7" s="13" t="s">
        <v>21</v>
      </c>
      <c r="C7" s="105" t="s">
        <v>24</v>
      </c>
      <c r="D7" s="105" t="s">
        <v>26</v>
      </c>
      <c r="E7" s="105" t="s">
        <v>28</v>
      </c>
      <c r="F7" s="105" t="s">
        <v>38</v>
      </c>
      <c r="G7" s="105" t="s">
        <v>40</v>
      </c>
      <c r="H7" s="105" t="s">
        <v>49</v>
      </c>
      <c r="I7" s="105" t="s">
        <v>51</v>
      </c>
      <c r="J7" s="105" t="s">
        <v>53</v>
      </c>
      <c r="K7" s="105" t="s">
        <v>65</v>
      </c>
      <c r="L7" s="105" t="s">
        <v>67</v>
      </c>
      <c r="M7" s="105" t="s">
        <v>78</v>
      </c>
      <c r="N7" s="105" t="s">
        <v>79</v>
      </c>
      <c r="O7" s="105" t="s">
        <v>81</v>
      </c>
      <c r="P7" s="39" t="s">
        <v>82</v>
      </c>
    </row>
    <row r="8" spans="1:16" s="38" customFormat="1" ht="51">
      <c r="A8" s="35"/>
      <c r="B8" s="6" t="s">
        <v>22</v>
      </c>
      <c r="C8" s="106" t="s">
        <v>73</v>
      </c>
      <c r="D8" s="106" t="s">
        <v>132</v>
      </c>
      <c r="E8" s="106" t="s">
        <v>74</v>
      </c>
      <c r="F8" s="106" t="s">
        <v>132</v>
      </c>
      <c r="G8" s="106" t="s">
        <v>75</v>
      </c>
      <c r="H8" s="106" t="s">
        <v>132</v>
      </c>
      <c r="I8" s="106" t="s">
        <v>76</v>
      </c>
      <c r="J8" s="106" t="s">
        <v>132</v>
      </c>
      <c r="K8" s="106" t="s">
        <v>77</v>
      </c>
      <c r="L8" s="106" t="s">
        <v>132</v>
      </c>
      <c r="M8" s="106" t="s">
        <v>80</v>
      </c>
      <c r="N8" s="106" t="s">
        <v>132</v>
      </c>
      <c r="O8" s="106" t="s">
        <v>66</v>
      </c>
      <c r="P8" s="40" t="s">
        <v>132</v>
      </c>
    </row>
    <row r="9" spans="1:16" ht="13.5" customHeight="1">
      <c r="A9" s="36" t="s">
        <v>2</v>
      </c>
      <c r="B9" s="103">
        <f>'1. Plan and Actual'!C10</f>
        <v>4255</v>
      </c>
      <c r="C9" s="134">
        <v>477</v>
      </c>
      <c r="D9" s="5">
        <f>C9/B9</f>
        <v>0.11210340775558167</v>
      </c>
      <c r="E9" s="134">
        <v>1623</v>
      </c>
      <c r="F9" s="5">
        <f>E9/B9</f>
        <v>0.38143360752056404</v>
      </c>
      <c r="G9" s="134">
        <v>481</v>
      </c>
      <c r="H9" s="5">
        <f>G9/B9</f>
        <v>0.11304347826086956</v>
      </c>
      <c r="I9" s="134">
        <v>328</v>
      </c>
      <c r="J9" s="5">
        <f>I9/B9</f>
        <v>0.07708578143360752</v>
      </c>
      <c r="K9" s="134">
        <v>403</v>
      </c>
      <c r="L9" s="5">
        <f>K9/B9</f>
        <v>0.09471210340775559</v>
      </c>
      <c r="M9" s="134">
        <v>149</v>
      </c>
      <c r="N9" s="5">
        <f>M9/B9</f>
        <v>0.035017626321974145</v>
      </c>
      <c r="O9" s="134">
        <v>793</v>
      </c>
      <c r="P9" s="16">
        <f>O9/B9</f>
        <v>0.1863689776733255</v>
      </c>
    </row>
    <row r="10" spans="1:16" ht="13.5" customHeight="1">
      <c r="A10" s="36" t="s">
        <v>3</v>
      </c>
      <c r="B10" s="103">
        <f>'1. Plan and Actual'!C11</f>
        <v>21061</v>
      </c>
      <c r="C10" s="134">
        <v>1738</v>
      </c>
      <c r="D10" s="5">
        <f aca="true" t="shared" si="0" ref="D10:D28">C10/B10</f>
        <v>0.08252219742652296</v>
      </c>
      <c r="E10" s="134">
        <v>6984</v>
      </c>
      <c r="F10" s="5">
        <f aca="true" t="shared" si="1" ref="F10:F28">E10/B10</f>
        <v>0.3316081857461659</v>
      </c>
      <c r="G10" s="134">
        <v>2967</v>
      </c>
      <c r="H10" s="5">
        <f aca="true" t="shared" si="2" ref="H10:H28">G10/B10</f>
        <v>0.14087650159061774</v>
      </c>
      <c r="I10" s="134">
        <v>1635</v>
      </c>
      <c r="J10" s="5">
        <f aca="true" t="shared" si="3" ref="J10:J28">I10/B10</f>
        <v>0.07763164142253454</v>
      </c>
      <c r="K10" s="134">
        <v>3429</v>
      </c>
      <c r="L10" s="5">
        <f aca="true" t="shared" si="4" ref="L10:L28">K10/B10</f>
        <v>0.16281278191918713</v>
      </c>
      <c r="M10" s="134">
        <v>1618</v>
      </c>
      <c r="N10" s="5">
        <f aca="true" t="shared" si="5" ref="N10:N28">M10/B10</f>
        <v>0.07682446227624519</v>
      </c>
      <c r="O10" s="134">
        <v>2676</v>
      </c>
      <c r="P10" s="16">
        <f aca="true" t="shared" si="6" ref="P10:P28">O10/B10</f>
        <v>0.12705949385119414</v>
      </c>
    </row>
    <row r="11" spans="1:16" ht="13.5" customHeight="1">
      <c r="A11" s="36" t="s">
        <v>4</v>
      </c>
      <c r="B11" s="103">
        <f>'1. Plan and Actual'!C12</f>
        <v>14483</v>
      </c>
      <c r="C11" s="134">
        <v>3008</v>
      </c>
      <c r="D11" s="5">
        <f t="shared" si="0"/>
        <v>0.20769177656562868</v>
      </c>
      <c r="E11" s="134">
        <v>5270</v>
      </c>
      <c r="F11" s="5">
        <f t="shared" si="1"/>
        <v>0.36387488779948907</v>
      </c>
      <c r="G11" s="134">
        <v>1401</v>
      </c>
      <c r="H11" s="5">
        <f t="shared" si="2"/>
        <v>0.0967341020506801</v>
      </c>
      <c r="I11" s="134">
        <v>1104</v>
      </c>
      <c r="J11" s="5">
        <f t="shared" si="3"/>
        <v>0.0762273009735552</v>
      </c>
      <c r="K11" s="134">
        <v>1379</v>
      </c>
      <c r="L11" s="5">
        <f t="shared" si="4"/>
        <v>0.09521507974867086</v>
      </c>
      <c r="M11" s="134">
        <v>406</v>
      </c>
      <c r="N11" s="5">
        <f t="shared" si="5"/>
        <v>0.02803286611889802</v>
      </c>
      <c r="O11" s="134">
        <v>1900</v>
      </c>
      <c r="P11" s="16">
        <f t="shared" si="6"/>
        <v>0.13118828971898086</v>
      </c>
    </row>
    <row r="12" spans="1:16" ht="13.5" customHeight="1">
      <c r="A12" s="36" t="s">
        <v>5</v>
      </c>
      <c r="B12" s="103">
        <f>'1. Plan and Actual'!C13</f>
        <v>7356</v>
      </c>
      <c r="C12" s="134">
        <v>824</v>
      </c>
      <c r="D12" s="5">
        <f t="shared" si="0"/>
        <v>0.1120174007612833</v>
      </c>
      <c r="E12" s="134">
        <v>2609</v>
      </c>
      <c r="F12" s="5">
        <f t="shared" si="1"/>
        <v>0.3546764545948885</v>
      </c>
      <c r="G12" s="134">
        <v>1408</v>
      </c>
      <c r="H12" s="5">
        <f t="shared" si="2"/>
        <v>0.1914083741163676</v>
      </c>
      <c r="I12" s="134">
        <v>657</v>
      </c>
      <c r="J12" s="5">
        <f t="shared" si="3"/>
        <v>0.08931484502446982</v>
      </c>
      <c r="K12" s="134">
        <v>871</v>
      </c>
      <c r="L12" s="5">
        <f t="shared" si="4"/>
        <v>0.11840674279499729</v>
      </c>
      <c r="M12" s="134">
        <v>361</v>
      </c>
      <c r="N12" s="5">
        <f t="shared" si="5"/>
        <v>0.04907558455682436</v>
      </c>
      <c r="O12" s="134">
        <v>624</v>
      </c>
      <c r="P12" s="16">
        <f t="shared" si="6"/>
        <v>0.08482871125611746</v>
      </c>
    </row>
    <row r="13" spans="1:16" ht="13.5" customHeight="1">
      <c r="A13" s="36" t="s">
        <v>6</v>
      </c>
      <c r="B13" s="103">
        <f>'1. Plan and Actual'!C14</f>
        <v>3501</v>
      </c>
      <c r="C13" s="134">
        <v>433</v>
      </c>
      <c r="D13" s="5">
        <f t="shared" si="0"/>
        <v>0.12367894887175093</v>
      </c>
      <c r="E13" s="134">
        <v>998</v>
      </c>
      <c r="F13" s="5">
        <f t="shared" si="1"/>
        <v>0.2850614110254213</v>
      </c>
      <c r="G13" s="134">
        <v>602</v>
      </c>
      <c r="H13" s="5">
        <f t="shared" si="2"/>
        <v>0.17195087117966296</v>
      </c>
      <c r="I13" s="134">
        <v>412</v>
      </c>
      <c r="J13" s="5">
        <f t="shared" si="3"/>
        <v>0.1176806626678092</v>
      </c>
      <c r="K13" s="134">
        <v>678</v>
      </c>
      <c r="L13" s="5">
        <f t="shared" si="4"/>
        <v>0.19365895458440446</v>
      </c>
      <c r="M13" s="134">
        <v>276</v>
      </c>
      <c r="N13" s="5">
        <f t="shared" si="5"/>
        <v>0.07883461868037704</v>
      </c>
      <c r="O13" s="134">
        <v>102</v>
      </c>
      <c r="P13" s="16">
        <f t="shared" si="6"/>
        <v>0.02913453299057412</v>
      </c>
    </row>
    <row r="14" spans="1:16" ht="13.5" customHeight="1">
      <c r="A14" s="36" t="s">
        <v>7</v>
      </c>
      <c r="B14" s="103">
        <f>'1. Plan and Actual'!C15</f>
        <v>16225</v>
      </c>
      <c r="C14" s="134">
        <v>1619</v>
      </c>
      <c r="D14" s="5">
        <f t="shared" si="0"/>
        <v>0.09978428351309707</v>
      </c>
      <c r="E14" s="134">
        <v>6126</v>
      </c>
      <c r="F14" s="5">
        <f t="shared" si="1"/>
        <v>0.37756548536209555</v>
      </c>
      <c r="G14" s="134">
        <v>2274</v>
      </c>
      <c r="H14" s="5">
        <f t="shared" si="2"/>
        <v>0.14015408320493067</v>
      </c>
      <c r="I14" s="134">
        <v>1556</v>
      </c>
      <c r="J14" s="5">
        <f t="shared" si="3"/>
        <v>0.09590138674884438</v>
      </c>
      <c r="K14" s="134">
        <v>2427</v>
      </c>
      <c r="L14" s="5">
        <f t="shared" si="4"/>
        <v>0.14958397534668721</v>
      </c>
      <c r="M14" s="134">
        <v>919</v>
      </c>
      <c r="N14" s="5">
        <f t="shared" si="5"/>
        <v>0.056640986132511555</v>
      </c>
      <c r="O14" s="134">
        <v>1300</v>
      </c>
      <c r="P14" s="16">
        <f t="shared" si="6"/>
        <v>0.08012326656394453</v>
      </c>
    </row>
    <row r="15" spans="1:16" ht="13.5" customHeight="1">
      <c r="A15" s="36" t="s">
        <v>8</v>
      </c>
      <c r="B15" s="103">
        <f>'1. Plan and Actual'!C16</f>
        <v>6433</v>
      </c>
      <c r="C15" s="134">
        <v>531</v>
      </c>
      <c r="D15" s="5">
        <f t="shared" si="0"/>
        <v>0.08254313695010104</v>
      </c>
      <c r="E15" s="134">
        <v>2093</v>
      </c>
      <c r="F15" s="5">
        <f t="shared" si="1"/>
        <v>0.3253536452665941</v>
      </c>
      <c r="G15" s="134">
        <v>920</v>
      </c>
      <c r="H15" s="5">
        <f t="shared" si="2"/>
        <v>0.14301259132597544</v>
      </c>
      <c r="I15" s="134">
        <v>594</v>
      </c>
      <c r="J15" s="5">
        <f t="shared" si="3"/>
        <v>0.0923363904865537</v>
      </c>
      <c r="K15" s="134">
        <v>884</v>
      </c>
      <c r="L15" s="5">
        <f t="shared" si="4"/>
        <v>0.1374164464480025</v>
      </c>
      <c r="M15" s="134">
        <v>420</v>
      </c>
      <c r="N15" s="5">
        <f t="shared" si="5"/>
        <v>0.06528835690968444</v>
      </c>
      <c r="O15" s="134">
        <v>989</v>
      </c>
      <c r="P15" s="16">
        <f t="shared" si="6"/>
        <v>0.1537385356754236</v>
      </c>
    </row>
    <row r="16" spans="1:16" ht="13.5" customHeight="1">
      <c r="A16" s="36" t="s">
        <v>9</v>
      </c>
      <c r="B16" s="103">
        <f>'1. Plan and Actual'!C17</f>
        <v>8011</v>
      </c>
      <c r="C16" s="134">
        <v>1037</v>
      </c>
      <c r="D16" s="5">
        <f t="shared" si="0"/>
        <v>0.12944701036075396</v>
      </c>
      <c r="E16" s="134">
        <v>2651</v>
      </c>
      <c r="F16" s="5">
        <f t="shared" si="1"/>
        <v>0.33091998502059666</v>
      </c>
      <c r="G16" s="134">
        <v>1289</v>
      </c>
      <c r="H16" s="5">
        <f t="shared" si="2"/>
        <v>0.16090375733366621</v>
      </c>
      <c r="I16" s="134">
        <v>701</v>
      </c>
      <c r="J16" s="5">
        <f t="shared" si="3"/>
        <v>0.08750468106353763</v>
      </c>
      <c r="K16" s="134">
        <v>1251</v>
      </c>
      <c r="L16" s="5">
        <f t="shared" si="4"/>
        <v>0.15616027961552864</v>
      </c>
      <c r="M16" s="134">
        <v>595</v>
      </c>
      <c r="N16" s="5">
        <f t="shared" si="5"/>
        <v>0.07427287479715391</v>
      </c>
      <c r="O16" s="134">
        <v>486</v>
      </c>
      <c r="P16" s="16">
        <f t="shared" si="6"/>
        <v>0.06066658344775933</v>
      </c>
    </row>
    <row r="17" spans="1:16" ht="13.5" customHeight="1">
      <c r="A17" s="36" t="s">
        <v>10</v>
      </c>
      <c r="B17" s="103">
        <f>'1. Plan and Actual'!C18</f>
        <v>8846</v>
      </c>
      <c r="C17" s="134">
        <v>2069</v>
      </c>
      <c r="D17" s="5">
        <f t="shared" si="0"/>
        <v>0.23389102419172508</v>
      </c>
      <c r="E17" s="134">
        <v>3265</v>
      </c>
      <c r="F17" s="5">
        <f t="shared" si="1"/>
        <v>0.36909337553696586</v>
      </c>
      <c r="G17" s="134">
        <v>999</v>
      </c>
      <c r="H17" s="5">
        <f t="shared" si="2"/>
        <v>0.11293239882432737</v>
      </c>
      <c r="I17" s="134">
        <v>560</v>
      </c>
      <c r="J17" s="5">
        <f t="shared" si="3"/>
        <v>0.06330544879041375</v>
      </c>
      <c r="K17" s="134">
        <v>584</v>
      </c>
      <c r="L17" s="5">
        <f t="shared" si="4"/>
        <v>0.06601853945286006</v>
      </c>
      <c r="M17" s="134">
        <v>148</v>
      </c>
      <c r="N17" s="5">
        <f t="shared" si="5"/>
        <v>0.016730725751752204</v>
      </c>
      <c r="O17" s="134">
        <v>1220</v>
      </c>
      <c r="P17" s="16">
        <f t="shared" si="6"/>
        <v>0.1379154420076871</v>
      </c>
    </row>
    <row r="18" spans="1:16" ht="13.5" customHeight="1">
      <c r="A18" s="36" t="s">
        <v>11</v>
      </c>
      <c r="B18" s="103">
        <f>'1. Plan and Actual'!C19</f>
        <v>25933</v>
      </c>
      <c r="C18" s="134">
        <v>5608</v>
      </c>
      <c r="D18" s="5">
        <f t="shared" si="0"/>
        <v>0.2162495661897968</v>
      </c>
      <c r="E18" s="134">
        <v>9197</v>
      </c>
      <c r="F18" s="5">
        <f t="shared" si="1"/>
        <v>0.35464466124243244</v>
      </c>
      <c r="G18" s="134">
        <v>4686</v>
      </c>
      <c r="H18" s="5">
        <f t="shared" si="2"/>
        <v>0.1806964099795627</v>
      </c>
      <c r="I18" s="134">
        <v>1623</v>
      </c>
      <c r="J18" s="5">
        <f t="shared" si="3"/>
        <v>0.06258435198395866</v>
      </c>
      <c r="K18" s="134">
        <v>1916</v>
      </c>
      <c r="L18" s="5">
        <f t="shared" si="4"/>
        <v>0.0738826977210504</v>
      </c>
      <c r="M18" s="134">
        <v>804</v>
      </c>
      <c r="N18" s="5">
        <f t="shared" si="5"/>
        <v>0.031002969189835344</v>
      </c>
      <c r="O18" s="134">
        <v>2098</v>
      </c>
      <c r="P18" s="16">
        <f t="shared" si="6"/>
        <v>0.08090078278641114</v>
      </c>
    </row>
    <row r="19" spans="1:16" ht="13.5" customHeight="1">
      <c r="A19" s="36" t="s">
        <v>139</v>
      </c>
      <c r="B19" s="103">
        <f>'1. Plan and Actual'!C20</f>
        <v>14338</v>
      </c>
      <c r="C19" s="134">
        <v>2022</v>
      </c>
      <c r="D19" s="5">
        <f t="shared" si="0"/>
        <v>0.1410238526991212</v>
      </c>
      <c r="E19" s="134">
        <v>5243</v>
      </c>
      <c r="F19" s="5">
        <f t="shared" si="1"/>
        <v>0.3656716417910448</v>
      </c>
      <c r="G19" s="134">
        <v>2075</v>
      </c>
      <c r="H19" s="5">
        <f t="shared" si="2"/>
        <v>0.14472032361556703</v>
      </c>
      <c r="I19" s="134">
        <v>1203</v>
      </c>
      <c r="J19" s="5">
        <f t="shared" si="3"/>
        <v>0.0839029153298926</v>
      </c>
      <c r="K19" s="134">
        <v>2031</v>
      </c>
      <c r="L19" s="5">
        <f t="shared" si="4"/>
        <v>0.14165155530757428</v>
      </c>
      <c r="M19" s="134">
        <v>883</v>
      </c>
      <c r="N19" s="5">
        <f t="shared" si="5"/>
        <v>0.06158460036267262</v>
      </c>
      <c r="O19" s="134">
        <v>877</v>
      </c>
      <c r="P19" s="16">
        <f t="shared" si="6"/>
        <v>0.06116613195703725</v>
      </c>
    </row>
    <row r="20" spans="1:16" ht="13.5" customHeight="1">
      <c r="A20" s="36" t="s">
        <v>12</v>
      </c>
      <c r="B20" s="103">
        <f>'1. Plan and Actual'!C21</f>
        <v>20726</v>
      </c>
      <c r="C20" s="134">
        <v>2498</v>
      </c>
      <c r="D20" s="5">
        <f t="shared" si="0"/>
        <v>0.12052494451413684</v>
      </c>
      <c r="E20" s="134">
        <v>6179</v>
      </c>
      <c r="F20" s="5">
        <f t="shared" si="1"/>
        <v>0.2981279552253209</v>
      </c>
      <c r="G20" s="134">
        <v>2464</v>
      </c>
      <c r="H20" s="5">
        <f t="shared" si="2"/>
        <v>0.11888449290745923</v>
      </c>
      <c r="I20" s="134">
        <v>1837</v>
      </c>
      <c r="J20" s="5">
        <f t="shared" si="3"/>
        <v>0.08863263533725756</v>
      </c>
      <c r="K20" s="134">
        <v>4499</v>
      </c>
      <c r="L20" s="5">
        <f t="shared" si="4"/>
        <v>0.21707034642478046</v>
      </c>
      <c r="M20" s="134">
        <v>2668</v>
      </c>
      <c r="N20" s="5">
        <f t="shared" si="5"/>
        <v>0.12872720254752484</v>
      </c>
      <c r="O20" s="134">
        <v>581</v>
      </c>
      <c r="P20" s="16">
        <f t="shared" si="6"/>
        <v>0.028032423043520216</v>
      </c>
    </row>
    <row r="21" spans="1:16" ht="13.5" customHeight="1">
      <c r="A21" s="36" t="s">
        <v>13</v>
      </c>
      <c r="B21" s="103">
        <f>'1. Plan and Actual'!C22</f>
        <v>14907</v>
      </c>
      <c r="C21" s="134">
        <v>517</v>
      </c>
      <c r="D21" s="5">
        <f t="shared" si="0"/>
        <v>0.03468169316428524</v>
      </c>
      <c r="E21" s="134">
        <v>3316</v>
      </c>
      <c r="F21" s="5">
        <f t="shared" si="1"/>
        <v>0.22244583081773664</v>
      </c>
      <c r="G21" s="134">
        <v>1639</v>
      </c>
      <c r="H21" s="5">
        <f t="shared" si="2"/>
        <v>0.10994834641443617</v>
      </c>
      <c r="I21" s="134">
        <v>1431</v>
      </c>
      <c r="J21" s="5">
        <f t="shared" si="3"/>
        <v>0.09599517005433689</v>
      </c>
      <c r="K21" s="134">
        <v>4626</v>
      </c>
      <c r="L21" s="5">
        <f t="shared" si="4"/>
        <v>0.31032400885490036</v>
      </c>
      <c r="M21" s="134">
        <v>2657</v>
      </c>
      <c r="N21" s="5">
        <f t="shared" si="5"/>
        <v>0.17823841148453748</v>
      </c>
      <c r="O21" s="134">
        <v>713</v>
      </c>
      <c r="P21" s="16">
        <f t="shared" si="6"/>
        <v>0.047829878580532635</v>
      </c>
    </row>
    <row r="22" spans="1:16" ht="13.5" customHeight="1">
      <c r="A22" s="36" t="s">
        <v>14</v>
      </c>
      <c r="B22" s="103">
        <f>'1. Plan and Actual'!C23</f>
        <v>7516</v>
      </c>
      <c r="C22" s="134">
        <v>688</v>
      </c>
      <c r="D22" s="5">
        <f t="shared" si="0"/>
        <v>0.09153805215540181</v>
      </c>
      <c r="E22" s="134">
        <v>3249</v>
      </c>
      <c r="F22" s="5">
        <f t="shared" si="1"/>
        <v>0.4322778073443321</v>
      </c>
      <c r="G22" s="134">
        <v>1154</v>
      </c>
      <c r="H22" s="5">
        <f t="shared" si="2"/>
        <v>0.1535391165513571</v>
      </c>
      <c r="I22" s="134">
        <v>811</v>
      </c>
      <c r="J22" s="5">
        <f t="shared" si="3"/>
        <v>0.10790313996806812</v>
      </c>
      <c r="K22" s="134">
        <v>1052</v>
      </c>
      <c r="L22" s="5">
        <f t="shared" si="4"/>
        <v>0.13996806812134113</v>
      </c>
      <c r="M22" s="134">
        <v>371</v>
      </c>
      <c r="N22" s="5">
        <f t="shared" si="5"/>
        <v>0.04936136242682278</v>
      </c>
      <c r="O22" s="134">
        <v>189</v>
      </c>
      <c r="P22" s="16">
        <f t="shared" si="6"/>
        <v>0.025146354443853113</v>
      </c>
    </row>
    <row r="23" spans="1:16" ht="13.5" customHeight="1">
      <c r="A23" s="36" t="s">
        <v>15</v>
      </c>
      <c r="B23" s="103">
        <f>'1. Plan and Actual'!C24</f>
        <v>14384</v>
      </c>
      <c r="C23" s="134">
        <v>2358</v>
      </c>
      <c r="D23" s="5">
        <f t="shared" si="0"/>
        <v>0.1639321468298109</v>
      </c>
      <c r="E23" s="134">
        <v>5181</v>
      </c>
      <c r="F23" s="5">
        <f t="shared" si="1"/>
        <v>0.36019187986651835</v>
      </c>
      <c r="G23" s="134">
        <v>1982</v>
      </c>
      <c r="H23" s="5">
        <f t="shared" si="2"/>
        <v>0.1377919911012236</v>
      </c>
      <c r="I23" s="134">
        <v>1279</v>
      </c>
      <c r="J23" s="5">
        <f t="shared" si="3"/>
        <v>0.0889182424916574</v>
      </c>
      <c r="K23" s="134">
        <v>2155</v>
      </c>
      <c r="L23" s="5">
        <f t="shared" si="4"/>
        <v>0.14981924360400445</v>
      </c>
      <c r="M23" s="134">
        <v>707</v>
      </c>
      <c r="N23" s="5">
        <f t="shared" si="5"/>
        <v>0.04915183537263626</v>
      </c>
      <c r="O23" s="134">
        <v>720</v>
      </c>
      <c r="P23" s="16">
        <f t="shared" si="6"/>
        <v>0.05005561735261402</v>
      </c>
    </row>
    <row r="24" spans="1:16" ht="13.5" customHeight="1">
      <c r="A24" s="36" t="s">
        <v>148</v>
      </c>
      <c r="B24" s="103">
        <f>'1. Plan and Actual'!C25</f>
        <v>14219</v>
      </c>
      <c r="C24" s="134">
        <v>700</v>
      </c>
      <c r="D24" s="5">
        <f t="shared" si="0"/>
        <v>0.04922990365004571</v>
      </c>
      <c r="E24" s="134">
        <v>4532</v>
      </c>
      <c r="F24" s="5">
        <f t="shared" si="1"/>
        <v>0.3187284619171531</v>
      </c>
      <c r="G24" s="134">
        <v>1732</v>
      </c>
      <c r="H24" s="5">
        <f t="shared" si="2"/>
        <v>0.12180884731697025</v>
      </c>
      <c r="I24" s="134">
        <v>1676</v>
      </c>
      <c r="J24" s="5">
        <f t="shared" si="3"/>
        <v>0.1178704550249666</v>
      </c>
      <c r="K24" s="134">
        <v>2872</v>
      </c>
      <c r="L24" s="5">
        <f t="shared" si="4"/>
        <v>0.201983261832759</v>
      </c>
      <c r="M24" s="134">
        <v>929</v>
      </c>
      <c r="N24" s="5">
        <f t="shared" si="5"/>
        <v>0.06533511498698924</v>
      </c>
      <c r="O24" s="134">
        <v>1778</v>
      </c>
      <c r="P24" s="16">
        <f t="shared" si="6"/>
        <v>0.12504395527111611</v>
      </c>
    </row>
    <row r="25" spans="1:16" ht="12.75">
      <c r="A25" s="36"/>
      <c r="B25" s="4"/>
      <c r="C25" s="4"/>
      <c r="D25" s="5"/>
      <c r="E25" s="4"/>
      <c r="F25" s="5"/>
      <c r="G25" s="4"/>
      <c r="H25" s="5"/>
      <c r="I25" s="4"/>
      <c r="J25" s="5"/>
      <c r="K25" s="4"/>
      <c r="L25" s="5"/>
      <c r="M25" s="4"/>
      <c r="N25" s="5"/>
      <c r="O25" s="4"/>
      <c r="P25" s="16"/>
    </row>
    <row r="26" spans="1:16" ht="12.75">
      <c r="A26" s="36" t="s">
        <v>128</v>
      </c>
      <c r="B26" s="4">
        <f>'1. Plan and Actual'!C27</f>
        <v>4486</v>
      </c>
      <c r="C26" s="4">
        <v>409</v>
      </c>
      <c r="D26" s="5">
        <f t="shared" si="0"/>
        <v>0.09117253678109674</v>
      </c>
      <c r="E26" s="4">
        <v>1936</v>
      </c>
      <c r="F26" s="5">
        <f t="shared" si="1"/>
        <v>0.43156486847971465</v>
      </c>
      <c r="G26" s="4">
        <v>609</v>
      </c>
      <c r="H26" s="5">
        <f t="shared" si="2"/>
        <v>0.13575568435131521</v>
      </c>
      <c r="I26" s="4">
        <v>398</v>
      </c>
      <c r="J26" s="5">
        <f t="shared" si="3"/>
        <v>0.08872046366473473</v>
      </c>
      <c r="K26" s="4">
        <v>648</v>
      </c>
      <c r="L26" s="5">
        <f t="shared" si="4"/>
        <v>0.1444493981275078</v>
      </c>
      <c r="M26" s="4">
        <v>217</v>
      </c>
      <c r="N26" s="5">
        <f t="shared" si="5"/>
        <v>0.04837271511368703</v>
      </c>
      <c r="O26" s="4">
        <v>267</v>
      </c>
      <c r="P26" s="16">
        <f t="shared" si="6"/>
        <v>0.05951850200624164</v>
      </c>
    </row>
    <row r="27" spans="1:16" ht="12.75">
      <c r="A27" s="36"/>
      <c r="B27" s="4"/>
      <c r="C27" s="4"/>
      <c r="D27" s="5"/>
      <c r="E27" s="4"/>
      <c r="F27" s="5"/>
      <c r="G27" s="4"/>
      <c r="H27" s="5"/>
      <c r="I27" s="4"/>
      <c r="J27" s="5"/>
      <c r="K27" s="4"/>
      <c r="L27" s="5"/>
      <c r="M27" s="4"/>
      <c r="N27" s="5"/>
      <c r="O27" s="4"/>
      <c r="P27" s="16"/>
    </row>
    <row r="28" spans="1:16" ht="13.5" thickBot="1">
      <c r="A28" s="37" t="s">
        <v>17</v>
      </c>
      <c r="B28" s="17">
        <f>'1. Plan and Actual'!C29</f>
        <v>196600</v>
      </c>
      <c r="C28" s="17">
        <v>26459</v>
      </c>
      <c r="D28" s="25">
        <f t="shared" si="0"/>
        <v>0.13458290946083418</v>
      </c>
      <c r="E28" s="17">
        <v>66808</v>
      </c>
      <c r="F28" s="25">
        <f t="shared" si="1"/>
        <v>0.3398168870803662</v>
      </c>
      <c r="G28" s="17">
        <v>26795</v>
      </c>
      <c r="H28" s="25">
        <f t="shared" si="2"/>
        <v>0.1362919633774161</v>
      </c>
      <c r="I28" s="17">
        <v>16586</v>
      </c>
      <c r="J28" s="25">
        <f t="shared" si="3"/>
        <v>0.08436419125127162</v>
      </c>
      <c r="K28" s="17">
        <v>29401</v>
      </c>
      <c r="L28" s="25">
        <f t="shared" si="4"/>
        <v>0.1495473041709054</v>
      </c>
      <c r="M28" s="17">
        <v>13098</v>
      </c>
      <c r="N28" s="25">
        <f t="shared" si="5"/>
        <v>0.06662258392675484</v>
      </c>
      <c r="O28" s="17">
        <v>17398</v>
      </c>
      <c r="P28" s="18">
        <f t="shared" si="6"/>
        <v>0.08849440488301119</v>
      </c>
    </row>
    <row r="29" spans="1:16" s="3" customFormat="1" ht="13.5" thickTop="1">
      <c r="A29" s="2" t="s">
        <v>144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4" s="3" customFormat="1" ht="12.75">
      <c r="A30" s="2" t="s">
        <v>145</v>
      </c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s="3" customFormat="1" ht="12.75">
      <c r="A31" s="176" t="s">
        <v>32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</row>
    <row r="32" spans="1:14" s="3" customFormat="1" ht="12.75">
      <c r="A32" s="176" t="s">
        <v>33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</row>
    <row r="33" spans="1:16" s="3" customFormat="1" ht="12.75">
      <c r="A33" s="167" t="s">
        <v>140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</row>
  </sheetData>
  <mergeCells count="7">
    <mergeCell ref="A33:P33"/>
    <mergeCell ref="A31:N31"/>
    <mergeCell ref="A1:P1"/>
    <mergeCell ref="A2:P2"/>
    <mergeCell ref="A3:P3"/>
    <mergeCell ref="A5:P5"/>
    <mergeCell ref="A32:N32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M26" sqref="M26"/>
    </sheetView>
  </sheetViews>
  <sheetFormatPr defaultColWidth="9.140625" defaultRowHeight="12.75"/>
  <cols>
    <col min="1" max="1" width="29.8515625" style="0" customWidth="1"/>
    <col min="2" max="13" width="8.28125" style="0" customWidth="1"/>
  </cols>
  <sheetData>
    <row r="1" spans="1:13" ht="18.75">
      <c r="A1" s="168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5.75">
      <c r="A2" s="152" t="str">
        <f>'1. Plan and Actual'!A2</f>
        <v>OSCCAR Summary by WIB Area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15.75">
      <c r="A3" s="152" t="str">
        <f>'1. Plan and Actual'!A3</f>
        <v>FY12 Annual Performance Ending June 30, 2012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8.75">
      <c r="A5" s="168" t="s">
        <v>91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ht="6.75" customHeight="1" thickBot="1"/>
    <row r="7" spans="1:13" s="3" customFormat="1" ht="13.5" thickTop="1">
      <c r="A7" s="41" t="s">
        <v>1</v>
      </c>
      <c r="B7" s="13" t="s">
        <v>21</v>
      </c>
      <c r="C7" s="13" t="s">
        <v>24</v>
      </c>
      <c r="D7" s="13" t="s">
        <v>26</v>
      </c>
      <c r="E7" s="13" t="s">
        <v>28</v>
      </c>
      <c r="F7" s="13" t="s">
        <v>38</v>
      </c>
      <c r="G7" s="13" t="s">
        <v>40</v>
      </c>
      <c r="H7" s="13" t="s">
        <v>49</v>
      </c>
      <c r="I7" s="13" t="s">
        <v>51</v>
      </c>
      <c r="J7" s="13" t="s">
        <v>53</v>
      </c>
      <c r="K7" s="13" t="s">
        <v>65</v>
      </c>
      <c r="L7" s="13" t="s">
        <v>67</v>
      </c>
      <c r="M7" s="15" t="s">
        <v>78</v>
      </c>
    </row>
    <row r="8" spans="1:13" s="60" customFormat="1" ht="10.5">
      <c r="A8" s="42"/>
      <c r="B8" s="61" t="s">
        <v>96</v>
      </c>
      <c r="C8" s="61" t="s">
        <v>97</v>
      </c>
      <c r="D8" s="61" t="s">
        <v>98</v>
      </c>
      <c r="E8" s="61" t="s">
        <v>99</v>
      </c>
      <c r="F8" s="61" t="s">
        <v>100</v>
      </c>
      <c r="G8" s="61" t="s">
        <v>101</v>
      </c>
      <c r="H8" s="61" t="s">
        <v>102</v>
      </c>
      <c r="I8" s="61" t="s">
        <v>103</v>
      </c>
      <c r="J8" s="61" t="s">
        <v>104</v>
      </c>
      <c r="K8" s="61" t="s">
        <v>105</v>
      </c>
      <c r="L8" s="61" t="s">
        <v>106</v>
      </c>
      <c r="M8" s="62" t="s">
        <v>107</v>
      </c>
    </row>
    <row r="9" spans="1:13" ht="14.25">
      <c r="A9" s="4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4"/>
    </row>
    <row r="10" spans="1:13" ht="12.75">
      <c r="A10" s="78" t="s">
        <v>83</v>
      </c>
      <c r="B10" s="4">
        <v>37586</v>
      </c>
      <c r="C10" s="4">
        <v>59858</v>
      </c>
      <c r="D10" s="4">
        <v>77766</v>
      </c>
      <c r="E10" s="4">
        <v>92008</v>
      </c>
      <c r="F10" s="4">
        <v>105546</v>
      </c>
      <c r="G10" s="4">
        <v>117775</v>
      </c>
      <c r="H10" s="4">
        <v>130697</v>
      </c>
      <c r="I10" s="4">
        <v>143270</v>
      </c>
      <c r="J10" s="4">
        <v>155487</v>
      </c>
      <c r="K10" s="4">
        <v>167251</v>
      </c>
      <c r="L10" s="4">
        <v>180406</v>
      </c>
      <c r="M10" s="32">
        <v>196600</v>
      </c>
    </row>
    <row r="11" spans="1:15" ht="12.75">
      <c r="A11" s="78" t="s">
        <v>84</v>
      </c>
      <c r="B11" s="4">
        <v>37586</v>
      </c>
      <c r="C11" s="4">
        <v>40572</v>
      </c>
      <c r="D11" s="4">
        <v>41121</v>
      </c>
      <c r="E11" s="4">
        <v>37702</v>
      </c>
      <c r="F11" s="4">
        <v>38054</v>
      </c>
      <c r="G11" s="4">
        <v>37916</v>
      </c>
      <c r="H11" s="4">
        <v>38708</v>
      </c>
      <c r="I11" s="4">
        <v>39685</v>
      </c>
      <c r="J11" s="4">
        <v>40573</v>
      </c>
      <c r="K11" s="110">
        <v>39334</v>
      </c>
      <c r="L11" s="4">
        <v>41343</v>
      </c>
      <c r="M11" s="32">
        <v>48038</v>
      </c>
      <c r="O11" s="151"/>
    </row>
    <row r="12" spans="1:13" ht="12.75">
      <c r="A12" s="7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32"/>
    </row>
    <row r="13" spans="1:13" ht="12.75">
      <c r="A13" s="78" t="s">
        <v>85</v>
      </c>
      <c r="B13" s="4">
        <v>35137</v>
      </c>
      <c r="C13" s="4">
        <v>55992</v>
      </c>
      <c r="D13" s="4">
        <v>72811</v>
      </c>
      <c r="E13" s="4">
        <v>86031</v>
      </c>
      <c r="F13" s="4">
        <v>98761</v>
      </c>
      <c r="G13" s="4">
        <v>110107</v>
      </c>
      <c r="H13" s="4">
        <v>122265</v>
      </c>
      <c r="I13" s="4">
        <v>133953</v>
      </c>
      <c r="J13" s="4">
        <v>145356</v>
      </c>
      <c r="K13" s="4">
        <v>156431</v>
      </c>
      <c r="L13" s="4">
        <v>168891</v>
      </c>
      <c r="M13" s="32">
        <v>184173</v>
      </c>
    </row>
    <row r="14" spans="1:13" ht="12.75">
      <c r="A14" s="78" t="s">
        <v>86</v>
      </c>
      <c r="B14" s="77">
        <f aca="true" t="shared" si="0" ref="B14:M14">B13/B10</f>
        <v>0.9348427606023519</v>
      </c>
      <c r="C14" s="77">
        <f t="shared" si="0"/>
        <v>0.9354138126900331</v>
      </c>
      <c r="D14" s="77">
        <f t="shared" si="0"/>
        <v>0.9362832086001595</v>
      </c>
      <c r="E14" s="77">
        <f t="shared" si="0"/>
        <v>0.9350382575428223</v>
      </c>
      <c r="F14" s="77">
        <f t="shared" si="0"/>
        <v>0.9357152331684763</v>
      </c>
      <c r="G14" s="77">
        <f t="shared" si="0"/>
        <v>0.9348928040755679</v>
      </c>
      <c r="H14" s="77">
        <f t="shared" si="0"/>
        <v>0.9354843645990344</v>
      </c>
      <c r="I14" s="77">
        <f t="shared" si="0"/>
        <v>0.9349689397640818</v>
      </c>
      <c r="J14" s="77">
        <f t="shared" si="0"/>
        <v>0.9348434274248008</v>
      </c>
      <c r="K14" s="77">
        <f t="shared" si="0"/>
        <v>0.9353068143090325</v>
      </c>
      <c r="L14" s="77">
        <f t="shared" si="0"/>
        <v>0.9361717459507999</v>
      </c>
      <c r="M14" s="77">
        <f t="shared" si="0"/>
        <v>0.9367904374364191</v>
      </c>
    </row>
    <row r="15" spans="1:13" ht="12.75">
      <c r="A15" s="7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2"/>
    </row>
    <row r="16" spans="1:13" ht="12.75">
      <c r="A16" s="78" t="s">
        <v>87</v>
      </c>
      <c r="B16" s="4">
        <v>2728</v>
      </c>
      <c r="C16" s="4">
        <v>4051</v>
      </c>
      <c r="D16" s="4">
        <v>4971</v>
      </c>
      <c r="E16" s="4">
        <v>5654</v>
      </c>
      <c r="F16" s="4">
        <v>6380</v>
      </c>
      <c r="G16" s="4">
        <v>7010</v>
      </c>
      <c r="H16" s="4">
        <v>7601</v>
      </c>
      <c r="I16" s="4">
        <v>8176</v>
      </c>
      <c r="J16" s="4">
        <v>8793</v>
      </c>
      <c r="K16" s="4">
        <v>9411</v>
      </c>
      <c r="L16" s="4">
        <v>10134</v>
      </c>
      <c r="M16" s="32">
        <v>11000</v>
      </c>
    </row>
    <row r="17" spans="1:13" ht="12.75">
      <c r="A17" s="78" t="s">
        <v>86</v>
      </c>
      <c r="B17" s="77">
        <f aca="true" t="shared" si="1" ref="B17:M17">B16/B10</f>
        <v>0.07258021603788645</v>
      </c>
      <c r="C17" s="77">
        <f t="shared" si="1"/>
        <v>0.06767683517658458</v>
      </c>
      <c r="D17" s="77">
        <f t="shared" si="1"/>
        <v>0.0639225368412931</v>
      </c>
      <c r="E17" s="77">
        <f t="shared" si="1"/>
        <v>0.06145117815842101</v>
      </c>
      <c r="F17" s="77">
        <f t="shared" si="1"/>
        <v>0.060447577359634665</v>
      </c>
      <c r="G17" s="77">
        <f t="shared" si="1"/>
        <v>0.05952027170452133</v>
      </c>
      <c r="H17" s="77">
        <f t="shared" si="1"/>
        <v>0.05815741753827555</v>
      </c>
      <c r="I17" s="77">
        <f t="shared" si="1"/>
        <v>0.05706707614992671</v>
      </c>
      <c r="J17" s="77">
        <f t="shared" si="1"/>
        <v>0.056551351559937485</v>
      </c>
      <c r="K17" s="77">
        <f t="shared" si="1"/>
        <v>0.056268721861154794</v>
      </c>
      <c r="L17" s="77">
        <f t="shared" si="1"/>
        <v>0.05617329800560957</v>
      </c>
      <c r="M17" s="77">
        <f t="shared" si="1"/>
        <v>0.05595116988809766</v>
      </c>
    </row>
    <row r="18" spans="1:13" ht="12.75">
      <c r="A18" s="7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2"/>
    </row>
    <row r="19" spans="1:13" ht="12.75">
      <c r="A19" s="78" t="s">
        <v>88</v>
      </c>
      <c r="B19" s="4">
        <v>16617</v>
      </c>
      <c r="C19" s="4">
        <v>27400</v>
      </c>
      <c r="D19" s="4">
        <v>35693</v>
      </c>
      <c r="E19" s="4">
        <v>42665</v>
      </c>
      <c r="F19" s="4">
        <v>49911</v>
      </c>
      <c r="G19" s="4">
        <v>56939</v>
      </c>
      <c r="H19" s="4">
        <v>64223</v>
      </c>
      <c r="I19" s="4">
        <v>70982</v>
      </c>
      <c r="J19" s="4">
        <v>78055</v>
      </c>
      <c r="K19" s="4">
        <v>84259</v>
      </c>
      <c r="L19" s="4">
        <v>91832</v>
      </c>
      <c r="M19" s="32">
        <v>101043</v>
      </c>
    </row>
    <row r="20" spans="1:13" ht="12.75">
      <c r="A20" s="78" t="s">
        <v>86</v>
      </c>
      <c r="B20" s="77">
        <f aca="true" t="shared" si="2" ref="B20:M20">B19/B10</f>
        <v>0.44210610333634864</v>
      </c>
      <c r="C20" s="77">
        <f t="shared" si="2"/>
        <v>0.45775000835310237</v>
      </c>
      <c r="D20" s="77">
        <f t="shared" si="2"/>
        <v>0.4589795026103953</v>
      </c>
      <c r="E20" s="77">
        <f t="shared" si="2"/>
        <v>0.4637096774193548</v>
      </c>
      <c r="F20" s="77">
        <f t="shared" si="2"/>
        <v>0.4728838610653175</v>
      </c>
      <c r="G20" s="77">
        <f t="shared" si="2"/>
        <v>0.4834557418807047</v>
      </c>
      <c r="H20" s="77">
        <f t="shared" si="2"/>
        <v>0.4913884786949968</v>
      </c>
      <c r="I20" s="77">
        <f t="shared" si="2"/>
        <v>0.4954421721225658</v>
      </c>
      <c r="J20" s="77">
        <f t="shared" si="2"/>
        <v>0.5020033829194723</v>
      </c>
      <c r="K20" s="77">
        <f t="shared" si="2"/>
        <v>0.5037877202527937</v>
      </c>
      <c r="L20" s="77">
        <f t="shared" si="2"/>
        <v>0.5090296331607597</v>
      </c>
      <c r="M20" s="77">
        <f t="shared" si="2"/>
        <v>0.5139521871820957</v>
      </c>
    </row>
    <row r="21" spans="1:13" ht="12.75">
      <c r="A21" s="7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32"/>
    </row>
    <row r="22" spans="1:13" ht="12.75">
      <c r="A22" s="78" t="s">
        <v>89</v>
      </c>
      <c r="B22" s="4">
        <v>2590</v>
      </c>
      <c r="C22" s="4">
        <v>3958</v>
      </c>
      <c r="D22" s="4">
        <v>4897</v>
      </c>
      <c r="E22" s="4">
        <v>5727</v>
      </c>
      <c r="F22" s="4">
        <v>6511</v>
      </c>
      <c r="G22" s="4">
        <v>7234</v>
      </c>
      <c r="H22" s="4">
        <v>7955</v>
      </c>
      <c r="I22" s="4">
        <v>8643</v>
      </c>
      <c r="J22" s="4">
        <v>9325</v>
      </c>
      <c r="K22" s="4">
        <v>9905</v>
      </c>
      <c r="L22" s="4">
        <v>10660</v>
      </c>
      <c r="M22" s="32">
        <v>11683</v>
      </c>
    </row>
    <row r="23" spans="1:13" ht="12.75">
      <c r="A23" s="78" t="s">
        <v>86</v>
      </c>
      <c r="B23" s="77">
        <f aca="true" t="shared" si="3" ref="B23:M23">B22/B10</f>
        <v>0.06890863619432767</v>
      </c>
      <c r="C23" s="77">
        <f t="shared" si="3"/>
        <v>0.06612315814093354</v>
      </c>
      <c r="D23" s="77">
        <f t="shared" si="3"/>
        <v>0.06297096417457501</v>
      </c>
      <c r="E23" s="77">
        <f t="shared" si="3"/>
        <v>0.06224458742718025</v>
      </c>
      <c r="F23" s="77">
        <f t="shared" si="3"/>
        <v>0.061688742349307414</v>
      </c>
      <c r="G23" s="77">
        <f t="shared" si="3"/>
        <v>0.061422203353852685</v>
      </c>
      <c r="H23" s="77">
        <f t="shared" si="3"/>
        <v>0.06086597244007131</v>
      </c>
      <c r="I23" s="77">
        <f t="shared" si="3"/>
        <v>0.06032665596426328</v>
      </c>
      <c r="J23" s="77">
        <f t="shared" si="3"/>
        <v>0.05997285946735097</v>
      </c>
      <c r="K23" s="77">
        <f t="shared" si="3"/>
        <v>0.05922236638345959</v>
      </c>
      <c r="L23" s="77">
        <f t="shared" si="3"/>
        <v>0.059088943826701996</v>
      </c>
      <c r="M23" s="77">
        <f t="shared" si="3"/>
        <v>0.05942522889114954</v>
      </c>
    </row>
    <row r="24" spans="1:13" ht="12.75">
      <c r="A24" s="7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32"/>
    </row>
    <row r="25" spans="1:13" ht="12.75">
      <c r="A25" s="79" t="s">
        <v>90</v>
      </c>
      <c r="B25" s="4">
        <v>563</v>
      </c>
      <c r="C25" s="4">
        <v>1020</v>
      </c>
      <c r="D25" s="4">
        <v>1356</v>
      </c>
      <c r="E25" s="4">
        <v>1770</v>
      </c>
      <c r="F25" s="4">
        <v>2267</v>
      </c>
      <c r="G25" s="4">
        <v>2482</v>
      </c>
      <c r="H25" s="4">
        <v>2918</v>
      </c>
      <c r="I25" s="4">
        <v>3282</v>
      </c>
      <c r="J25" s="4">
        <v>3637</v>
      </c>
      <c r="K25" s="4">
        <v>3927</v>
      </c>
      <c r="L25" s="4">
        <v>4179</v>
      </c>
      <c r="M25" s="32">
        <v>4486</v>
      </c>
    </row>
    <row r="26" spans="1:13" ht="12.75">
      <c r="A26" s="78" t="s">
        <v>86</v>
      </c>
      <c r="B26" s="77">
        <f aca="true" t="shared" si="4" ref="B26:M26">B25/B10</f>
        <v>0.014978981535678178</v>
      </c>
      <c r="C26" s="77">
        <f t="shared" si="4"/>
        <v>0.01704032877810819</v>
      </c>
      <c r="D26" s="77">
        <f t="shared" si="4"/>
        <v>0.0174369261631047</v>
      </c>
      <c r="E26" s="77">
        <f t="shared" si="4"/>
        <v>0.01923745761238153</v>
      </c>
      <c r="F26" s="77">
        <f t="shared" si="4"/>
        <v>0.021478786500672694</v>
      </c>
      <c r="G26" s="77">
        <f t="shared" si="4"/>
        <v>0.021074081935894714</v>
      </c>
      <c r="H26" s="77">
        <f t="shared" si="4"/>
        <v>0.02232644972723169</v>
      </c>
      <c r="I26" s="77">
        <f t="shared" si="4"/>
        <v>0.02290779646820688</v>
      </c>
      <c r="J26" s="77">
        <f t="shared" si="4"/>
        <v>0.02339102304372713</v>
      </c>
      <c r="K26" s="77">
        <f t="shared" si="4"/>
        <v>0.02347968024107479</v>
      </c>
      <c r="L26" s="77">
        <f t="shared" si="4"/>
        <v>0.02316441803487689</v>
      </c>
      <c r="M26" s="77">
        <f t="shared" si="4"/>
        <v>0.022817904374364192</v>
      </c>
    </row>
    <row r="27" spans="1:13" ht="13.5" thickBot="1">
      <c r="A27" s="80"/>
      <c r="B27" s="17"/>
      <c r="C27" s="17"/>
      <c r="D27" s="25"/>
      <c r="E27" s="17"/>
      <c r="F27" s="17"/>
      <c r="G27" s="17"/>
      <c r="H27" s="17"/>
      <c r="I27" s="17"/>
      <c r="J27" s="17"/>
      <c r="K27" s="17"/>
      <c r="L27" s="17"/>
      <c r="M27" s="33"/>
    </row>
    <row r="28" ht="13.5" thickTop="1"/>
    <row r="29" spans="1:5" ht="12.75">
      <c r="A29" s="188" t="s">
        <v>141</v>
      </c>
      <c r="B29" s="189"/>
      <c r="C29" s="185"/>
      <c r="D29" s="185"/>
      <c r="E29" s="185"/>
    </row>
  </sheetData>
  <mergeCells count="5">
    <mergeCell ref="A29:E29"/>
    <mergeCell ref="A1:M1"/>
    <mergeCell ref="A2:M2"/>
    <mergeCell ref="A3:M3"/>
    <mergeCell ref="A5:M5"/>
  </mergeCells>
  <printOptions horizontalCentered="1" verticalCentered="1"/>
  <pageMargins left="0.5" right="0.5" top="0.5" bottom="0.5" header="0.5" footer="0.5"/>
  <pageSetup errors="blank"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39"/>
  <sheetViews>
    <sheetView workbookViewId="0" topLeftCell="A1">
      <selection activeCell="A4" sqref="A4:G4"/>
    </sheetView>
  </sheetViews>
  <sheetFormatPr defaultColWidth="9.140625" defaultRowHeight="12.75"/>
  <cols>
    <col min="1" max="1" width="24.28125" style="2" customWidth="1"/>
    <col min="2" max="5" width="15.57421875" style="2" customWidth="1"/>
    <col min="6" max="6" width="19.140625" style="2" customWidth="1"/>
    <col min="7" max="7" width="17.00390625" style="2" customWidth="1"/>
    <col min="8" max="16384" width="9.140625" style="2" customWidth="1"/>
  </cols>
  <sheetData>
    <row r="1" ht="18.75" customHeight="1"/>
    <row r="2" spans="1:7" ht="15.75" customHeight="1">
      <c r="A2" s="168" t="s">
        <v>0</v>
      </c>
      <c r="B2" s="193"/>
      <c r="C2" s="193"/>
      <c r="D2" s="193"/>
      <c r="E2" s="193"/>
      <c r="F2" s="193"/>
      <c r="G2" s="193"/>
    </row>
    <row r="3" spans="1:7" ht="15.75" customHeight="1">
      <c r="A3" s="152" t="str">
        <f>'1. Plan and Actual'!A2</f>
        <v>OSCCAR Summary by WIB Area</v>
      </c>
      <c r="B3" s="191"/>
      <c r="C3" s="191"/>
      <c r="D3" s="191"/>
      <c r="E3" s="191"/>
      <c r="F3" s="191"/>
      <c r="G3" s="191"/>
    </row>
    <row r="4" spans="1:16" ht="15.75" customHeight="1">
      <c r="A4" s="186" t="str">
        <f>'1. Plan and Actual'!A3</f>
        <v>FY12 Annual Performance Ending June 30, 2012</v>
      </c>
      <c r="B4" s="186"/>
      <c r="C4" s="186"/>
      <c r="D4" s="186"/>
      <c r="E4" s="186"/>
      <c r="F4" s="186"/>
      <c r="G4" s="186"/>
      <c r="H4" s="10"/>
      <c r="I4" s="10"/>
      <c r="J4" s="10"/>
      <c r="K4" s="10"/>
      <c r="L4" s="10"/>
      <c r="M4" s="10"/>
      <c r="N4" s="10"/>
      <c r="O4" s="10"/>
      <c r="P4" s="10"/>
    </row>
    <row r="5" ht="6.75" customHeight="1"/>
    <row r="6" spans="1:7" ht="18.75">
      <c r="A6" s="168" t="s">
        <v>137</v>
      </c>
      <c r="B6" s="192"/>
      <c r="C6" s="192"/>
      <c r="D6" s="192"/>
      <c r="E6" s="192"/>
      <c r="F6" s="192"/>
      <c r="G6" s="192"/>
    </row>
    <row r="7" spans="1:7" ht="6.75" customHeight="1" thickBot="1">
      <c r="A7" s="9"/>
      <c r="B7" s="45"/>
      <c r="C7" s="45"/>
      <c r="D7" s="45"/>
      <c r="E7" s="45"/>
      <c r="F7" s="45"/>
      <c r="G7" s="45"/>
    </row>
    <row r="8" spans="1:7" s="3" customFormat="1" ht="13.5" thickTop="1">
      <c r="A8" s="1" t="s">
        <v>1</v>
      </c>
      <c r="B8" s="27" t="s">
        <v>21</v>
      </c>
      <c r="C8" s="15" t="s">
        <v>24</v>
      </c>
      <c r="D8" s="76" t="s">
        <v>26</v>
      </c>
      <c r="E8" s="26" t="s">
        <v>28</v>
      </c>
      <c r="F8" s="27" t="s">
        <v>38</v>
      </c>
      <c r="G8" s="15" t="s">
        <v>40</v>
      </c>
    </row>
    <row r="9" spans="1:7" ht="15.75" customHeight="1">
      <c r="A9" s="197"/>
      <c r="B9" s="196" t="s">
        <v>152</v>
      </c>
      <c r="C9" s="169"/>
      <c r="D9" s="199" t="s">
        <v>155</v>
      </c>
      <c r="E9" s="200"/>
      <c r="F9" s="196" t="s">
        <v>127</v>
      </c>
      <c r="G9" s="169"/>
    </row>
    <row r="10" spans="1:7" ht="30.75" customHeight="1" thickBot="1">
      <c r="A10" s="198"/>
      <c r="B10" s="140" t="s">
        <v>153</v>
      </c>
      <c r="C10" s="141" t="s">
        <v>126</v>
      </c>
      <c r="D10" s="142" t="s">
        <v>154</v>
      </c>
      <c r="E10" s="143" t="s">
        <v>126</v>
      </c>
      <c r="F10" s="140" t="s">
        <v>150</v>
      </c>
      <c r="G10" s="141" t="s">
        <v>129</v>
      </c>
    </row>
    <row r="11" spans="1:7" ht="17.25" customHeight="1">
      <c r="A11" s="66" t="s">
        <v>108</v>
      </c>
      <c r="B11" s="144">
        <v>211253</v>
      </c>
      <c r="C11" s="145">
        <f aca="true" t="shared" si="0" ref="C11:C18">B11/$B$11</f>
        <v>1</v>
      </c>
      <c r="D11" s="146">
        <v>196600</v>
      </c>
      <c r="E11" s="147">
        <f>D11/$D$11</f>
        <v>1</v>
      </c>
      <c r="F11" s="148">
        <f aca="true" t="shared" si="1" ref="F11:F18">D11-B11</f>
        <v>-14653</v>
      </c>
      <c r="G11" s="145">
        <f aca="true" t="shared" si="2" ref="G11:G18">F11/B11</f>
        <v>-0.06936232858231599</v>
      </c>
    </row>
    <row r="12" spans="1:7" ht="13.5">
      <c r="A12" s="67" t="s">
        <v>109</v>
      </c>
      <c r="B12" s="113">
        <v>11715</v>
      </c>
      <c r="C12" s="90">
        <f t="shared" si="0"/>
        <v>0.05545483377750848</v>
      </c>
      <c r="D12" s="91">
        <v>11000</v>
      </c>
      <c r="E12" s="92">
        <f>D12/$D$11</f>
        <v>0.05595116988809766</v>
      </c>
      <c r="F12" s="93">
        <f t="shared" si="1"/>
        <v>-715</v>
      </c>
      <c r="G12" s="90">
        <f t="shared" si="2"/>
        <v>-0.06103286384976526</v>
      </c>
    </row>
    <row r="13" spans="1:7" ht="13.5">
      <c r="A13" s="67" t="s">
        <v>39</v>
      </c>
      <c r="B13" s="113">
        <v>105077</v>
      </c>
      <c r="C13" s="90">
        <f t="shared" si="0"/>
        <v>0.4973988535074058</v>
      </c>
      <c r="D13" s="91">
        <v>101043</v>
      </c>
      <c r="E13" s="92">
        <f>D13/$D$11</f>
        <v>0.5139521871820957</v>
      </c>
      <c r="F13" s="93">
        <f t="shared" si="1"/>
        <v>-4034</v>
      </c>
      <c r="G13" s="90">
        <f t="shared" si="2"/>
        <v>-0.03839089429656347</v>
      </c>
    </row>
    <row r="14" spans="1:7" ht="13.5">
      <c r="A14" s="67" t="s">
        <v>29</v>
      </c>
      <c r="B14" s="113">
        <v>11592</v>
      </c>
      <c r="C14" s="90">
        <f t="shared" si="0"/>
        <v>0.05487259352529905</v>
      </c>
      <c r="D14" s="91">
        <v>11683</v>
      </c>
      <c r="E14" s="92">
        <f>D14/$D$11</f>
        <v>0.05942522889114954</v>
      </c>
      <c r="F14" s="93">
        <f t="shared" si="1"/>
        <v>91</v>
      </c>
      <c r="G14" s="90">
        <f t="shared" si="2"/>
        <v>0.00785024154589372</v>
      </c>
    </row>
    <row r="15" spans="1:7" ht="13.5">
      <c r="A15" s="67" t="s">
        <v>110</v>
      </c>
      <c r="B15" s="113">
        <v>198885</v>
      </c>
      <c r="C15" s="90">
        <f t="shared" si="0"/>
        <v>0.9414540858591357</v>
      </c>
      <c r="D15" s="91">
        <v>184173</v>
      </c>
      <c r="E15" s="92">
        <f>D15/$D$11</f>
        <v>0.9367904374364191</v>
      </c>
      <c r="F15" s="93">
        <f t="shared" si="1"/>
        <v>-14712</v>
      </c>
      <c r="G15" s="90">
        <f t="shared" si="2"/>
        <v>-0.07397239610830379</v>
      </c>
    </row>
    <row r="16" spans="1:7" ht="13.5">
      <c r="A16" s="68" t="s">
        <v>111</v>
      </c>
      <c r="B16" s="114"/>
      <c r="C16" s="73"/>
      <c r="D16" s="95"/>
      <c r="E16" s="96"/>
      <c r="F16" s="97">
        <f t="shared" si="1"/>
        <v>0</v>
      </c>
      <c r="G16" s="111" t="e">
        <f t="shared" si="2"/>
        <v>#DIV/0!</v>
      </c>
    </row>
    <row r="17" spans="1:7" ht="13.5">
      <c r="A17" s="67" t="s">
        <v>56</v>
      </c>
      <c r="B17" s="113">
        <v>114362</v>
      </c>
      <c r="C17" s="90">
        <f t="shared" si="0"/>
        <v>0.5413508920583376</v>
      </c>
      <c r="D17" s="91">
        <v>103981</v>
      </c>
      <c r="E17" s="92">
        <f>D17/$D$11</f>
        <v>0.5288962360122075</v>
      </c>
      <c r="F17" s="93">
        <f t="shared" si="1"/>
        <v>-10381</v>
      </c>
      <c r="G17" s="90">
        <f t="shared" si="2"/>
        <v>-0.09077315891642329</v>
      </c>
    </row>
    <row r="18" spans="1:7" ht="13.5">
      <c r="A18" s="67" t="s">
        <v>57</v>
      </c>
      <c r="B18" s="113">
        <v>96869</v>
      </c>
      <c r="C18" s="90">
        <f t="shared" si="0"/>
        <v>0.45854496740874684</v>
      </c>
      <c r="D18" s="91">
        <v>92548</v>
      </c>
      <c r="E18" s="92">
        <f>D18/$D$11</f>
        <v>0.47074262461851474</v>
      </c>
      <c r="F18" s="93">
        <f t="shared" si="1"/>
        <v>-4321</v>
      </c>
      <c r="G18" s="90">
        <f t="shared" si="2"/>
        <v>-0.044606633701184076</v>
      </c>
    </row>
    <row r="19" spans="1:7" ht="13.5">
      <c r="A19" s="68" t="s">
        <v>112</v>
      </c>
      <c r="B19" s="114"/>
      <c r="C19" s="73"/>
      <c r="D19" s="95"/>
      <c r="E19" s="96"/>
      <c r="F19" s="94"/>
      <c r="G19" s="72"/>
    </row>
    <row r="20" spans="1:7" ht="13.5">
      <c r="A20" s="67" t="s">
        <v>58</v>
      </c>
      <c r="B20" s="113">
        <v>137271</v>
      </c>
      <c r="C20" s="90">
        <f aca="true" t="shared" si="3" ref="C20:C27">B20/$B$11</f>
        <v>0.6497943224474919</v>
      </c>
      <c r="D20" s="91">
        <v>124004</v>
      </c>
      <c r="E20" s="92">
        <f aca="true" t="shared" si="4" ref="E20:E27">D20/$D$11</f>
        <v>0.6307426246185147</v>
      </c>
      <c r="F20" s="93">
        <f aca="true" t="shared" si="5" ref="F20:F27">D20-B20</f>
        <v>-13267</v>
      </c>
      <c r="G20" s="90">
        <f aca="true" t="shared" si="6" ref="G20:G27">F20/B20</f>
        <v>-0.09664823597118109</v>
      </c>
    </row>
    <row r="21" spans="1:7" ht="13.5">
      <c r="A21" s="67" t="s">
        <v>114</v>
      </c>
      <c r="B21" s="113">
        <v>28202</v>
      </c>
      <c r="C21" s="90">
        <f t="shared" si="3"/>
        <v>0.13349869587650826</v>
      </c>
      <c r="D21" s="91">
        <v>27539</v>
      </c>
      <c r="E21" s="92">
        <f t="shared" si="4"/>
        <v>0.1400762970498474</v>
      </c>
      <c r="F21" s="93">
        <f t="shared" si="5"/>
        <v>-663</v>
      </c>
      <c r="G21" s="90">
        <f t="shared" si="6"/>
        <v>-0.023508970994964896</v>
      </c>
    </row>
    <row r="22" spans="1:7" ht="13.5">
      <c r="A22" s="67" t="s">
        <v>113</v>
      </c>
      <c r="B22" s="113">
        <v>30493</v>
      </c>
      <c r="C22" s="90">
        <f t="shared" si="3"/>
        <v>0.1443435122814824</v>
      </c>
      <c r="D22" s="91">
        <v>30461</v>
      </c>
      <c r="E22" s="92">
        <f t="shared" si="4"/>
        <v>0.15493896236012208</v>
      </c>
      <c r="F22" s="93">
        <f t="shared" si="5"/>
        <v>-32</v>
      </c>
      <c r="G22" s="90">
        <f t="shared" si="6"/>
        <v>-0.0010494211786311613</v>
      </c>
    </row>
    <row r="23" spans="1:7" ht="13.5">
      <c r="A23" s="67" t="s">
        <v>115</v>
      </c>
      <c r="B23" s="113">
        <v>1246</v>
      </c>
      <c r="C23" s="90">
        <f t="shared" si="3"/>
        <v>0.005898141091487458</v>
      </c>
      <c r="D23" s="91">
        <v>1251</v>
      </c>
      <c r="E23" s="92">
        <f t="shared" si="4"/>
        <v>0.0063631739572736525</v>
      </c>
      <c r="F23" s="93">
        <f t="shared" si="5"/>
        <v>5</v>
      </c>
      <c r="G23" s="90">
        <f t="shared" si="6"/>
        <v>0.0040128410914927765</v>
      </c>
    </row>
    <row r="24" spans="1:7" ht="13.5">
      <c r="A24" s="67" t="s">
        <v>62</v>
      </c>
      <c r="B24" s="113">
        <v>7800</v>
      </c>
      <c r="C24" s="90">
        <f t="shared" si="3"/>
        <v>0.03692255257913497</v>
      </c>
      <c r="D24" s="91">
        <v>7455</v>
      </c>
      <c r="E24" s="92">
        <f t="shared" si="4"/>
        <v>0.03791963377416073</v>
      </c>
      <c r="F24" s="93">
        <f t="shared" si="5"/>
        <v>-345</v>
      </c>
      <c r="G24" s="90">
        <f t="shared" si="6"/>
        <v>-0.04423076923076923</v>
      </c>
    </row>
    <row r="25" spans="1:7" ht="13.5">
      <c r="A25" s="67" t="s">
        <v>116</v>
      </c>
      <c r="B25" s="113">
        <v>286</v>
      </c>
      <c r="C25" s="90">
        <f t="shared" si="3"/>
        <v>0.0013538269279016156</v>
      </c>
      <c r="D25" s="91">
        <v>276</v>
      </c>
      <c r="E25" s="92">
        <f t="shared" si="4"/>
        <v>0.0014038657171922685</v>
      </c>
      <c r="F25" s="93">
        <f t="shared" si="5"/>
        <v>-10</v>
      </c>
      <c r="G25" s="90">
        <f t="shared" si="6"/>
        <v>-0.03496503496503497</v>
      </c>
    </row>
    <row r="26" spans="1:7" ht="13.5">
      <c r="A26" s="67" t="s">
        <v>64</v>
      </c>
      <c r="B26" s="113">
        <v>6462</v>
      </c>
      <c r="C26" s="90">
        <f t="shared" si="3"/>
        <v>0.030588914713637203</v>
      </c>
      <c r="D26" s="91">
        <v>6563</v>
      </c>
      <c r="E26" s="92">
        <f t="shared" si="4"/>
        <v>0.03338250254323499</v>
      </c>
      <c r="F26" s="93">
        <f t="shared" si="5"/>
        <v>101</v>
      </c>
      <c r="G26" s="90">
        <f t="shared" si="6"/>
        <v>0.015629835964097803</v>
      </c>
    </row>
    <row r="27" spans="1:7" ht="13.5">
      <c r="A27" s="67" t="s">
        <v>117</v>
      </c>
      <c r="B27" s="113">
        <v>2634</v>
      </c>
      <c r="C27" s="90">
        <f t="shared" si="3"/>
        <v>0.012468461986338655</v>
      </c>
      <c r="D27" s="91">
        <v>2498</v>
      </c>
      <c r="E27" s="92">
        <f t="shared" si="4"/>
        <v>0.012706002034587997</v>
      </c>
      <c r="F27" s="93">
        <f t="shared" si="5"/>
        <v>-136</v>
      </c>
      <c r="G27" s="90">
        <f t="shared" si="6"/>
        <v>-0.051632498101746395</v>
      </c>
    </row>
    <row r="28" spans="1:7" ht="13.5">
      <c r="A28" s="68" t="s">
        <v>118</v>
      </c>
      <c r="B28" s="114"/>
      <c r="C28" s="73"/>
      <c r="D28" s="95"/>
      <c r="E28" s="96"/>
      <c r="F28" s="94"/>
      <c r="G28" s="72"/>
    </row>
    <row r="29" spans="1:7" ht="13.5">
      <c r="A29" s="67" t="s">
        <v>119</v>
      </c>
      <c r="B29" s="113">
        <v>29586</v>
      </c>
      <c r="C29" s="90">
        <f aca="true" t="shared" si="7" ref="C29:C35">B29/$B$11</f>
        <v>0.14005008212901118</v>
      </c>
      <c r="D29" s="91">
        <v>26459</v>
      </c>
      <c r="E29" s="92">
        <f aca="true" t="shared" si="8" ref="E29:E35">D29/$D$11</f>
        <v>0.13458290946083418</v>
      </c>
      <c r="F29" s="93">
        <f aca="true" t="shared" si="9" ref="F29:F35">D29-B29</f>
        <v>-3127</v>
      </c>
      <c r="G29" s="90">
        <f aca="true" t="shared" si="10" ref="G29:G35">F29/B29</f>
        <v>-0.1056918812952072</v>
      </c>
    </row>
    <row r="30" spans="1:7" ht="13.5">
      <c r="A30" s="67" t="s">
        <v>120</v>
      </c>
      <c r="B30" s="113">
        <v>71669</v>
      </c>
      <c r="C30" s="90">
        <f t="shared" si="7"/>
        <v>0.3392567206146185</v>
      </c>
      <c r="D30" s="91">
        <v>66808</v>
      </c>
      <c r="E30" s="92">
        <f t="shared" si="8"/>
        <v>0.3398168870803662</v>
      </c>
      <c r="F30" s="93">
        <f t="shared" si="9"/>
        <v>-4861</v>
      </c>
      <c r="G30" s="90">
        <f t="shared" si="10"/>
        <v>-0.06782569869818192</v>
      </c>
    </row>
    <row r="31" spans="1:7" ht="13.5">
      <c r="A31" s="67" t="s">
        <v>121</v>
      </c>
      <c r="B31" s="113">
        <v>27645</v>
      </c>
      <c r="C31" s="90">
        <f t="shared" si="7"/>
        <v>0.13086204692951106</v>
      </c>
      <c r="D31" s="91">
        <v>26795</v>
      </c>
      <c r="E31" s="92">
        <f t="shared" si="8"/>
        <v>0.1362919633774161</v>
      </c>
      <c r="F31" s="93">
        <f t="shared" si="9"/>
        <v>-850</v>
      </c>
      <c r="G31" s="90">
        <f t="shared" si="10"/>
        <v>-0.030746970519081207</v>
      </c>
    </row>
    <row r="32" spans="1:7" ht="13.5">
      <c r="A32" s="67" t="s">
        <v>122</v>
      </c>
      <c r="B32" s="113">
        <v>18426</v>
      </c>
      <c r="C32" s="90">
        <f t="shared" si="7"/>
        <v>0.08722242997732577</v>
      </c>
      <c r="D32" s="91">
        <v>16586</v>
      </c>
      <c r="E32" s="92">
        <f t="shared" si="8"/>
        <v>0.08436419125127162</v>
      </c>
      <c r="F32" s="93">
        <f t="shared" si="9"/>
        <v>-1840</v>
      </c>
      <c r="G32" s="90">
        <f t="shared" si="10"/>
        <v>-0.09985889503961794</v>
      </c>
    </row>
    <row r="33" spans="1:7" ht="13.5">
      <c r="A33" s="67" t="s">
        <v>123</v>
      </c>
      <c r="B33" s="113">
        <v>31353</v>
      </c>
      <c r="C33" s="90">
        <f t="shared" si="7"/>
        <v>0.14841446038636139</v>
      </c>
      <c r="D33" s="91">
        <v>29401</v>
      </c>
      <c r="E33" s="92">
        <f t="shared" si="8"/>
        <v>0.1495473041709054</v>
      </c>
      <c r="F33" s="93">
        <f t="shared" si="9"/>
        <v>-1952</v>
      </c>
      <c r="G33" s="90">
        <f t="shared" si="10"/>
        <v>-0.06225879501164163</v>
      </c>
    </row>
    <row r="34" spans="1:7" ht="13.5">
      <c r="A34" s="67" t="s">
        <v>124</v>
      </c>
      <c r="B34" s="113">
        <v>13312</v>
      </c>
      <c r="C34" s="90">
        <f t="shared" si="7"/>
        <v>0.06301448973505702</v>
      </c>
      <c r="D34" s="91">
        <v>13098</v>
      </c>
      <c r="E34" s="92">
        <f t="shared" si="8"/>
        <v>0.06662258392675484</v>
      </c>
      <c r="F34" s="93">
        <f t="shared" si="9"/>
        <v>-214</v>
      </c>
      <c r="G34" s="90">
        <f t="shared" si="10"/>
        <v>-0.016075721153846152</v>
      </c>
    </row>
    <row r="35" spans="1:7" ht="13.5">
      <c r="A35" s="69" t="s">
        <v>125</v>
      </c>
      <c r="B35" s="113">
        <v>19196</v>
      </c>
      <c r="C35" s="90">
        <f t="shared" si="7"/>
        <v>0.09086734862936857</v>
      </c>
      <c r="D35" s="91"/>
      <c r="E35" s="92">
        <f t="shared" si="8"/>
        <v>0</v>
      </c>
      <c r="F35" s="93">
        <f t="shared" si="9"/>
        <v>-19196</v>
      </c>
      <c r="G35" s="90">
        <f t="shared" si="10"/>
        <v>-1</v>
      </c>
    </row>
    <row r="36" spans="1:7" ht="13.5">
      <c r="A36" s="70" t="s">
        <v>16</v>
      </c>
      <c r="B36" s="114"/>
      <c r="C36" s="73"/>
      <c r="D36" s="95"/>
      <c r="E36" s="96"/>
      <c r="F36" s="94"/>
      <c r="G36" s="72"/>
    </row>
    <row r="37" spans="1:7" ht="14.25" thickBot="1">
      <c r="A37" s="37"/>
      <c r="B37" s="115">
        <v>6001</v>
      </c>
      <c r="C37" s="75">
        <f>B37/$B$11</f>
        <v>0.028406697182998583</v>
      </c>
      <c r="D37" s="99">
        <v>4486</v>
      </c>
      <c r="E37" s="100">
        <f>D37/$D$11</f>
        <v>0.022817904374364192</v>
      </c>
      <c r="F37" s="98">
        <f>D37-B37</f>
        <v>-1515</v>
      </c>
      <c r="G37" s="74">
        <f>F37/B37</f>
        <v>-0.25245792367938674</v>
      </c>
    </row>
    <row r="38" spans="1:7" ht="15.75" customHeight="1" thickTop="1">
      <c r="A38" s="194" t="s">
        <v>130</v>
      </c>
      <c r="B38" s="195"/>
      <c r="C38" s="195"/>
      <c r="D38" s="195"/>
      <c r="E38" s="195"/>
      <c r="F38" s="195"/>
      <c r="G38" s="195"/>
    </row>
    <row r="39" spans="1:4" ht="12.75">
      <c r="A39" s="188" t="s">
        <v>141</v>
      </c>
      <c r="B39" s="189"/>
      <c r="C39" s="185"/>
      <c r="D39" s="185"/>
    </row>
  </sheetData>
  <mergeCells count="10">
    <mergeCell ref="A39:D39"/>
    <mergeCell ref="A2:G2"/>
    <mergeCell ref="A3:G3"/>
    <mergeCell ref="A4:G4"/>
    <mergeCell ref="A6:G6"/>
    <mergeCell ref="A38:G38"/>
    <mergeCell ref="B9:C9"/>
    <mergeCell ref="A9:A10"/>
    <mergeCell ref="D9:E9"/>
    <mergeCell ref="F9:G9"/>
  </mergeCells>
  <printOptions horizontalCentered="1" verticalCentered="1"/>
  <pageMargins left="0.5" right="0.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DET</cp:lastModifiedBy>
  <cp:lastPrinted>2011-07-14T15:15:45Z</cp:lastPrinted>
  <dcterms:created xsi:type="dcterms:W3CDTF">2005-11-01T20:57:08Z</dcterms:created>
  <dcterms:modified xsi:type="dcterms:W3CDTF">2012-10-23T16:08:47Z</dcterms:modified>
  <cp:category/>
  <cp:version/>
  <cp:contentType/>
  <cp:contentStatus/>
</cp:coreProperties>
</file>