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446" windowWidth="23325" windowHeight="12480" tabRatio="841" activeTab="0"/>
  </bookViews>
  <sheets>
    <sheet name="Cover Sheet " sheetId="1" r:id="rId1"/>
    <sheet name="1 In School Youth Part" sheetId="2" r:id="rId2"/>
    <sheet name="2 Out of School Youth Part" sheetId="3" r:id="rId3"/>
    <sheet name="3 Total Youth Part" sheetId="4" r:id="rId4"/>
    <sheet name="4 In School Youth Exits" sheetId="5" r:id="rId5"/>
    <sheet name="5 Out School Youth Exits" sheetId="6" r:id="rId6"/>
    <sheet name="6 Total Youth Exits" sheetId="7" r:id="rId7"/>
    <sheet name="7 In School Characteristic" sheetId="8" r:id="rId8"/>
    <sheet name="8 Out School Characteristics" sheetId="9" r:id="rId9"/>
    <sheet name="9 Total Characteristics" sheetId="10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Characteristic'!$A$1:$S$22</definedName>
    <definedName name="_xlnm.Print_Area" localSheetId="8">'8 Out School Characteristics'!$A$1:$S$22</definedName>
    <definedName name="_xlnm.Print_Area" localSheetId="9">'9 Total Characteristics'!$A$1:$S$22</definedName>
    <definedName name="_xlnm.Print_Area" localSheetId="0">'Cover Sheet '!$A$1:$C$31</definedName>
  </definedNames>
  <calcPr fullCalcOnLoad="1"/>
</workbook>
</file>

<file path=xl/sharedStrings.xml><?xml version="1.0" encoding="utf-8"?>
<sst xmlns="http://schemas.openxmlformats.org/spreadsheetml/2006/main" count="314" uniqueCount="90">
  <si>
    <t>STATE TOTALS</t>
  </si>
  <si>
    <t>Pct.</t>
  </si>
  <si>
    <t>PARTICIPANTS</t>
  </si>
  <si>
    <t>Annual
Plan</t>
  </si>
  <si>
    <t>YTD
Actual</t>
  </si>
  <si>
    <t>ENROLLMENTS BY ACTIVITY (Multiple Counts)</t>
  </si>
  <si>
    <t>TOTAL EXITS</t>
  </si>
  <si>
    <t>ENTERED EMPLOYMENTS</t>
  </si>
  <si>
    <t>ENT POST-HS TRN</t>
  </si>
  <si>
    <t>PERCENTAGES OF TOTAL PARTICIPANTS</t>
  </si>
  <si>
    <t>Disabled</t>
  </si>
  <si>
    <t>Hispanic
or Latino</t>
  </si>
  <si>
    <t>H.S.
Student</t>
  </si>
  <si>
    <t>H.S.
Dropout</t>
  </si>
  <si>
    <t>Pregnant/
Parenting</t>
  </si>
  <si>
    <t>Foster
Child</t>
  </si>
  <si>
    <t>YOUTH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</si>
  <si>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</si>
  <si>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</si>
  <si>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</si>
  <si>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</si>
  <si>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</si>
  <si>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</si>
  <si>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</si>
  <si>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</si>
  <si>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</si>
  <si>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</si>
  <si>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</si>
  <si>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</si>
  <si>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</si>
  <si>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</si>
  <si>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</si>
  <si>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 xml:space="preserve">TABLE 6 - TOTAL YOUTH EXIT AND OUTCOME SUMMARY </t>
  </si>
  <si>
    <t>Exit and Outcome Summary</t>
  </si>
  <si>
    <t>Participant Characteristics</t>
  </si>
  <si>
    <t xml:space="preserve">  Table 6 - Total Youth</t>
  </si>
  <si>
    <t xml:space="preserve">  Table 3 - Total Youth</t>
  </si>
  <si>
    <t>Participant Activities</t>
  </si>
  <si>
    <t>TABLE 3 - TOTAL YOUTH PARTICIPANT ACTIVITIES</t>
  </si>
  <si>
    <t xml:space="preserve">TABLE 9 - TOTAL YOUTH PARTICIPANT CHARACTERISTICS </t>
  </si>
  <si>
    <t>% of   Plan</t>
  </si>
  <si>
    <t>Black or
African American</t>
  </si>
  <si>
    <t>Welfare</t>
  </si>
  <si>
    <t>WORKFORCE
INVESTMENT AREA</t>
  </si>
  <si>
    <t xml:space="preserve">  Table 9 - Total Youth</t>
  </si>
  <si>
    <t>TAB 7 - WIA TITLE I PARTICIPANT SUMMARY</t>
  </si>
  <si>
    <t xml:space="preserve"> TAB 7 - WIA TITLE I PARTICIPANT SUMMARY</t>
  </si>
  <si>
    <t>Female</t>
  </si>
  <si>
    <t>Data Source:  Crystal Report/MOSES Database</t>
  </si>
  <si>
    <t>Limited
English</t>
  </si>
  <si>
    <t>Math or
Reading
Level &lt; 9.0</t>
  </si>
  <si>
    <t>Asian or
Pacific
Islander</t>
  </si>
  <si>
    <t xml:space="preserve">Activities  1: Educational training, tutoring and dropout prevention; 2: ABE, GED preparation, alternative school; 3: ESL;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</si>
  <si>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South Shore</t>
  </si>
  <si>
    <t xml:space="preserve">Compiled by Massachusetts Department of Career Services </t>
  </si>
  <si>
    <t xml:space="preserve">  Table 1 - In School Youth </t>
  </si>
  <si>
    <t xml:space="preserve">  Table 2 - Out of School Youth </t>
  </si>
  <si>
    <t xml:space="preserve">  Table 4 - In School Youth </t>
  </si>
  <si>
    <t xml:space="preserve">  Table 5 - Out of School Youth </t>
  </si>
  <si>
    <t xml:space="preserve">  Table 7 - In School Youth </t>
  </si>
  <si>
    <t xml:space="preserve">  Table 8 - Out of School Youth </t>
  </si>
  <si>
    <t>TABLE 1 - IN SCHOOL YOUTH PARTICIPANT ACTIVITIES</t>
  </si>
  <si>
    <t>TABLE 2 - OUT OF SCHOOL YOUTH PARTICIPANT ACTIVITIES</t>
  </si>
  <si>
    <t xml:space="preserve">TABLE 8 - OUT OF SCHOOL YOUTH PARTICIPANT CHARACTERISTICS </t>
  </si>
  <si>
    <t xml:space="preserve">TABLE 4 - IN SCHOOL YOUTH EXIT AND OUTCOME SUMMARY </t>
  </si>
  <si>
    <t xml:space="preserve">TABLE 7 - IN SCHOOL YOUTH PARTICIPANT CHARACTERISTICS </t>
  </si>
  <si>
    <t xml:space="preserve">TABLE 5 - OUT OF SCHOOL YOUTH EXIT AND OUTCOME SUMMARY </t>
  </si>
  <si>
    <t>DEG/CERT</t>
  </si>
  <si>
    <t>Age
14-18</t>
  </si>
  <si>
    <t>Age
19-21</t>
  </si>
  <si>
    <t>Total
Enrs</t>
  </si>
  <si>
    <t>Reqs
Addtl      Asst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</si>
  <si>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</si>
  <si>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</si>
  <si>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</si>
  <si>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</si>
  <si>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</si>
  <si>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</si>
  <si>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</si>
  <si>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(1)
Educ Trng
&amp; Tutoring</t>
  </si>
  <si>
    <t>(3)
ESL</t>
  </si>
  <si>
    <t>(2)
ABE/GED
Alternative</t>
  </si>
  <si>
    <t xml:space="preserve">Exclusions:  Exiters who leave the program for any exlusionary reason are not counted in the placed in employment/education rate.  </t>
  </si>
  <si>
    <t>Home-less/Run-away</t>
  </si>
  <si>
    <t>Offend</t>
  </si>
  <si>
    <t>PLACED EMP/
ED RATE</t>
  </si>
  <si>
    <t>Exclusions</t>
  </si>
  <si>
    <t>AVG
WAGE</t>
  </si>
  <si>
    <t>Crystal Report Date: 10/10/2012</t>
  </si>
  <si>
    <t>FY12 ANNUAL PERFORMANCE ENDING JUNE 30, 2012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</si>
</sst>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mmmm\ d\,\ yyyy"/>
    <numFmt numFmtId="177" formatCode="[$-409]dddd\,\ mmmm\ dd\,\ yyyy"/>
    <numFmt numFmtId="178" formatCode="mmmm\ dd\,\ yyyy"/>
    <numFmt numFmtId="179" formatCode="[$-409]mmmm\ d\,\ yyyy;@"/>
    <numFmt numFmtId="180" formatCode="_(* #,##0.0_);_(* \(#,##0.0\);_(* &quot;-&quot;??_);_(@_)"/>
    <numFmt numFmtId="181" formatCode="m/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[$%-409]"/>
    <numFmt numFmtId="187" formatCode="0;\-0;\-"/>
    <numFmt numFmtId="188" formatCode="0[$%-409];\-0[$%-409];\-"/>
    <numFmt numFmtId="189" formatCode="#,##0[$%-409]"/>
    <numFmt numFmtId="190" formatCode="#,##0;\-#,##0;\-"/>
  </numFmts>
  <fonts count="2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Times New Roman"/>
      <family val="1"/>
    </font>
    <font>
      <sz val="8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9" fontId="1" fillId="0" borderId="3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2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4" fillId="0" borderId="7" xfId="0" applyFont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9" fontId="14" fillId="2" borderId="9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center" vertical="center"/>
    </xf>
    <xf numFmtId="3" fontId="14" fillId="2" borderId="12" xfId="0" applyNumberFormat="1" applyFont="1" applyFill="1" applyBorder="1" applyAlignment="1">
      <alignment horizontal="center" vertical="center"/>
    </xf>
    <xf numFmtId="166" fontId="14" fillId="2" borderId="9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9" fontId="14" fillId="2" borderId="13" xfId="0" applyNumberFormat="1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" fontId="14" fillId="2" borderId="16" xfId="0" applyNumberFormat="1" applyFont="1" applyFill="1" applyBorder="1" applyAlignment="1">
      <alignment horizontal="center" vertical="center"/>
    </xf>
    <xf numFmtId="9" fontId="14" fillId="2" borderId="17" xfId="0" applyNumberFormat="1" applyFont="1" applyFill="1" applyBorder="1" applyAlignment="1">
      <alignment horizontal="center" vertical="center"/>
    </xf>
    <xf numFmtId="3" fontId="14" fillId="2" borderId="18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1" fontId="14" fillId="2" borderId="19" xfId="0" applyNumberFormat="1" applyFont="1" applyFill="1" applyBorder="1" applyAlignment="1">
      <alignment horizontal="center" vertical="center"/>
    </xf>
    <xf numFmtId="3" fontId="14" fillId="2" borderId="20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166" fontId="14" fillId="2" borderId="17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/>
    </xf>
    <xf numFmtId="9" fontId="14" fillId="2" borderId="23" xfId="0" applyNumberFormat="1" applyFont="1" applyFill="1" applyBorder="1" applyAlignment="1">
      <alignment horizontal="center" vertical="center"/>
    </xf>
    <xf numFmtId="1" fontId="14" fillId="2" borderId="24" xfId="0" applyNumberFormat="1" applyFont="1" applyFill="1" applyBorder="1" applyAlignment="1">
      <alignment horizontal="center" vertical="center"/>
    </xf>
    <xf numFmtId="3" fontId="14" fillId="2" borderId="25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3" fontId="14" fillId="2" borderId="27" xfId="0" applyNumberFormat="1" applyFont="1" applyFill="1" applyBorder="1" applyAlignment="1">
      <alignment horizontal="center" vertical="center"/>
    </xf>
    <xf numFmtId="9" fontId="14" fillId="2" borderId="28" xfId="0" applyNumberFormat="1" applyFont="1" applyFill="1" applyBorder="1" applyAlignment="1">
      <alignment horizontal="center" vertical="center"/>
    </xf>
    <xf numFmtId="3" fontId="14" fillId="2" borderId="24" xfId="0" applyNumberFormat="1" applyFont="1" applyFill="1" applyBorder="1" applyAlignment="1">
      <alignment horizontal="center" vertical="center"/>
    </xf>
    <xf numFmtId="3" fontId="14" fillId="2" borderId="26" xfId="0" applyNumberFormat="1" applyFont="1" applyFill="1" applyBorder="1" applyAlignment="1">
      <alignment horizontal="center" vertical="center"/>
    </xf>
    <xf numFmtId="166" fontId="14" fillId="2" borderId="23" xfId="0" applyNumberFormat="1" applyFont="1" applyFill="1" applyBorder="1" applyAlignment="1">
      <alignment horizontal="center" vertical="center"/>
    </xf>
    <xf numFmtId="3" fontId="14" fillId="2" borderId="23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" fontId="14" fillId="2" borderId="30" xfId="0" applyNumberFormat="1" applyFont="1" applyFill="1" applyBorder="1" applyAlignment="1">
      <alignment horizontal="center" vertical="center"/>
    </xf>
    <xf numFmtId="9" fontId="14" fillId="2" borderId="31" xfId="0" applyNumberFormat="1" applyFont="1" applyFill="1" applyBorder="1" applyAlignment="1">
      <alignment horizontal="center" vertical="center"/>
    </xf>
    <xf numFmtId="3" fontId="14" fillId="2" borderId="32" xfId="0" applyNumberFormat="1" applyFont="1" applyFill="1" applyBorder="1" applyAlignment="1">
      <alignment horizontal="center" vertical="center"/>
    </xf>
    <xf numFmtId="3" fontId="14" fillId="2" borderId="33" xfId="0" applyNumberFormat="1" applyFont="1" applyFill="1" applyBorder="1" applyAlignment="1">
      <alignment horizontal="center" vertical="center"/>
    </xf>
    <xf numFmtId="1" fontId="14" fillId="2" borderId="32" xfId="0" applyNumberFormat="1" applyFont="1" applyFill="1" applyBorder="1" applyAlignment="1">
      <alignment horizontal="center" vertical="center"/>
    </xf>
    <xf numFmtId="3" fontId="14" fillId="2" borderId="34" xfId="0" applyNumberFormat="1" applyFont="1" applyFill="1" applyBorder="1" applyAlignment="1">
      <alignment horizontal="center" vertical="center"/>
    </xf>
    <xf numFmtId="3" fontId="14" fillId="2" borderId="35" xfId="0" applyNumberFormat="1" applyFont="1" applyFill="1" applyBorder="1" applyAlignment="1">
      <alignment horizontal="center" vertical="center"/>
    </xf>
    <xf numFmtId="166" fontId="14" fillId="2" borderId="31" xfId="0" applyNumberFormat="1" applyFont="1" applyFill="1" applyBorder="1" applyAlignment="1">
      <alignment horizontal="center" vertical="center"/>
    </xf>
    <xf numFmtId="3" fontId="14" fillId="2" borderId="31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3" fontId="14" fillId="2" borderId="38" xfId="0" applyNumberFormat="1" applyFont="1" applyFill="1" applyBorder="1" applyAlignment="1">
      <alignment horizontal="center" vertical="center"/>
    </xf>
    <xf numFmtId="3" fontId="14" fillId="2" borderId="39" xfId="0" applyNumberFormat="1" applyFont="1" applyFill="1" applyBorder="1" applyAlignment="1">
      <alignment horizontal="center" vertical="center"/>
    </xf>
    <xf numFmtId="9" fontId="14" fillId="2" borderId="40" xfId="0" applyNumberFormat="1" applyFont="1" applyFill="1" applyBorder="1" applyAlignment="1">
      <alignment horizontal="center" vertical="center"/>
    </xf>
    <xf numFmtId="3" fontId="14" fillId="2" borderId="41" xfId="0" applyNumberFormat="1" applyFont="1" applyFill="1" applyBorder="1" applyAlignment="1">
      <alignment horizontal="center" vertical="center"/>
    </xf>
    <xf numFmtId="3" fontId="14" fillId="2" borderId="42" xfId="0" applyNumberFormat="1" applyFont="1" applyFill="1" applyBorder="1" applyAlignment="1">
      <alignment horizontal="center" vertical="center"/>
    </xf>
    <xf numFmtId="3" fontId="14" fillId="2" borderId="43" xfId="0" applyNumberFormat="1" applyFont="1" applyFill="1" applyBorder="1" applyAlignment="1">
      <alignment horizontal="center" vertical="center"/>
    </xf>
    <xf numFmtId="3" fontId="14" fillId="2" borderId="44" xfId="0" applyNumberFormat="1" applyFont="1" applyFill="1" applyBorder="1" applyAlignment="1">
      <alignment horizontal="center" vertical="center"/>
    </xf>
    <xf numFmtId="3" fontId="14" fillId="2" borderId="45" xfId="0" applyNumberFormat="1" applyFont="1" applyFill="1" applyBorder="1" applyAlignment="1">
      <alignment horizontal="center" vertical="center"/>
    </xf>
    <xf numFmtId="3" fontId="14" fillId="2" borderId="46" xfId="0" applyNumberFormat="1" applyFont="1" applyFill="1" applyBorder="1" applyAlignment="1">
      <alignment horizontal="center" vertical="center"/>
    </xf>
    <xf numFmtId="3" fontId="14" fillId="2" borderId="47" xfId="0" applyNumberFormat="1" applyFont="1" applyFill="1" applyBorder="1" applyAlignment="1">
      <alignment horizontal="center" vertical="center"/>
    </xf>
    <xf numFmtId="3" fontId="14" fillId="2" borderId="40" xfId="0" applyNumberFormat="1" applyFont="1" applyFill="1" applyBorder="1" applyAlignment="1">
      <alignment horizontal="center" vertical="center"/>
    </xf>
    <xf numFmtId="3" fontId="14" fillId="2" borderId="48" xfId="0" applyNumberFormat="1" applyFont="1" applyFill="1" applyBorder="1" applyAlignment="1">
      <alignment horizontal="center" vertical="center"/>
    </xf>
    <xf numFmtId="1" fontId="14" fillId="2" borderId="38" xfId="0" applyNumberFormat="1" applyFont="1" applyFill="1" applyBorder="1" applyAlignment="1">
      <alignment horizontal="center" vertical="center"/>
    </xf>
    <xf numFmtId="9" fontId="14" fillId="2" borderId="38" xfId="0" applyNumberFormat="1" applyFont="1" applyFill="1" applyBorder="1" applyAlignment="1">
      <alignment horizontal="center" vertical="center"/>
    </xf>
    <xf numFmtId="9" fontId="14" fillId="2" borderId="32" xfId="0" applyNumberFormat="1" applyFont="1" applyFill="1" applyBorder="1" applyAlignment="1">
      <alignment horizontal="center" vertical="center"/>
    </xf>
    <xf numFmtId="1" fontId="14" fillId="2" borderId="41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1" fontId="14" fillId="2" borderId="45" xfId="0" applyNumberFormat="1" applyFont="1" applyFill="1" applyBorder="1" applyAlignment="1">
      <alignment horizontal="center" vertical="center"/>
    </xf>
    <xf numFmtId="1" fontId="14" fillId="2" borderId="39" xfId="0" applyNumberFormat="1" applyFont="1" applyFill="1" applyBorder="1" applyAlignment="1">
      <alignment horizontal="center" vertical="center"/>
    </xf>
    <xf numFmtId="1" fontId="14" fillId="2" borderId="43" xfId="0" applyNumberFormat="1" applyFont="1" applyFill="1" applyBorder="1" applyAlignment="1">
      <alignment horizontal="center" vertical="center"/>
    </xf>
    <xf numFmtId="1" fontId="14" fillId="2" borderId="44" xfId="0" applyNumberFormat="1" applyFont="1" applyFill="1" applyBorder="1" applyAlignment="1">
      <alignment horizontal="center" vertical="center"/>
    </xf>
    <xf numFmtId="1" fontId="14" fillId="2" borderId="46" xfId="0" applyNumberFormat="1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 vertical="center"/>
    </xf>
    <xf numFmtId="1" fontId="14" fillId="2" borderId="49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4" fillId="2" borderId="50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 vertical="center"/>
    </xf>
    <xf numFmtId="1" fontId="14" fillId="2" borderId="22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51" xfId="0" applyFont="1" applyBorder="1" applyAlignment="1">
      <alignment vertical="center"/>
    </xf>
    <xf numFmtId="9" fontId="14" fillId="2" borderId="0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66" fontId="14" fillId="2" borderId="0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9" fontId="5" fillId="0" borderId="49" xfId="0" applyNumberFormat="1" applyFont="1" applyBorder="1" applyAlignment="1">
      <alignment horizontal="center" wrapText="1"/>
    </xf>
    <xf numFmtId="187" fontId="18" fillId="0" borderId="53" xfId="0" applyNumberFormat="1" applyFont="1" applyBorder="1" applyAlignment="1">
      <alignment horizontal="center" vertical="center"/>
    </xf>
    <xf numFmtId="187" fontId="18" fillId="0" borderId="54" xfId="0" applyNumberFormat="1" applyFont="1" applyBorder="1" applyAlignment="1">
      <alignment horizontal="center" vertical="center"/>
    </xf>
    <xf numFmtId="187" fontId="18" fillId="0" borderId="55" xfId="0" applyNumberFormat="1" applyFont="1" applyBorder="1" applyAlignment="1">
      <alignment horizontal="center" vertical="center"/>
    </xf>
    <xf numFmtId="188" fontId="18" fillId="0" borderId="32" xfId="0" applyNumberFormat="1" applyFont="1" applyBorder="1" applyAlignment="1">
      <alignment horizontal="center" vertical="center"/>
    </xf>
    <xf numFmtId="188" fontId="18" fillId="0" borderId="30" xfId="0" applyNumberFormat="1" applyFont="1" applyBorder="1" applyAlignment="1">
      <alignment horizontal="center" vertical="center"/>
    </xf>
    <xf numFmtId="188" fontId="18" fillId="0" borderId="3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88" fontId="18" fillId="0" borderId="48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3" fontId="14" fillId="2" borderId="53" xfId="0" applyNumberFormat="1" applyFont="1" applyFill="1" applyBorder="1" applyAlignment="1">
      <alignment horizontal="center" vertical="center"/>
    </xf>
    <xf numFmtId="3" fontId="14" fillId="2" borderId="54" xfId="0" applyNumberFormat="1" applyFont="1" applyFill="1" applyBorder="1" applyAlignment="1">
      <alignment horizontal="center" vertical="center"/>
    </xf>
    <xf numFmtId="3" fontId="14" fillId="2" borderId="29" xfId="0" applyNumberFormat="1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9" fontId="14" fillId="2" borderId="18" xfId="0" applyNumberFormat="1" applyFont="1" applyFill="1" applyBorder="1" applyAlignment="1">
      <alignment horizontal="center" vertical="center"/>
    </xf>
    <xf numFmtId="166" fontId="14" fillId="0" borderId="9" xfId="0" applyNumberFormat="1" applyFont="1" applyBorder="1" applyAlignment="1">
      <alignment horizontal="center" vertical="center"/>
    </xf>
    <xf numFmtId="166" fontId="14" fillId="0" borderId="13" xfId="0" applyNumberFormat="1" applyFont="1" applyBorder="1" applyAlignment="1">
      <alignment horizontal="center" vertical="center"/>
    </xf>
    <xf numFmtId="9" fontId="14" fillId="2" borderId="24" xfId="0" applyNumberFormat="1" applyFont="1" applyFill="1" applyBorder="1" applyAlignment="1">
      <alignment horizontal="center" vertical="center"/>
    </xf>
    <xf numFmtId="9" fontId="14" fillId="2" borderId="59" xfId="0" applyNumberFormat="1" applyFont="1" applyFill="1" applyBorder="1" applyAlignment="1">
      <alignment horizontal="center" vertical="center"/>
    </xf>
    <xf numFmtId="175" fontId="14" fillId="0" borderId="29" xfId="15" applyNumberFormat="1" applyFont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166" fontId="14" fillId="0" borderId="35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5" fontId="18" fillId="0" borderId="29" xfId="15" applyNumberFormat="1" applyFont="1" applyBorder="1" applyAlignment="1">
      <alignment horizontal="center" vertical="center"/>
    </xf>
    <xf numFmtId="189" fontId="18" fillId="0" borderId="38" xfId="0" applyNumberFormat="1" applyFont="1" applyBorder="1" applyAlignment="1">
      <alignment horizontal="center" vertical="center"/>
    </xf>
    <xf numFmtId="189" fontId="18" fillId="0" borderId="60" xfId="0" applyNumberFormat="1" applyFont="1" applyBorder="1" applyAlignment="1">
      <alignment horizontal="center" vertical="center"/>
    </xf>
    <xf numFmtId="189" fontId="18" fillId="0" borderId="41" xfId="0" applyNumberFormat="1" applyFont="1" applyBorder="1" applyAlignment="1">
      <alignment horizontal="center" vertical="center"/>
    </xf>
    <xf numFmtId="189" fontId="18" fillId="0" borderId="41" xfId="21" applyNumberFormat="1" applyFont="1" applyBorder="1" applyAlignment="1">
      <alignment horizontal="center" vertical="center"/>
    </xf>
    <xf numFmtId="189" fontId="18" fillId="0" borderId="39" xfId="21" applyNumberFormat="1" applyFont="1" applyBorder="1" applyAlignment="1">
      <alignment horizontal="center" vertical="center"/>
    </xf>
    <xf numFmtId="189" fontId="18" fillId="0" borderId="40" xfId="0" applyNumberFormat="1" applyFont="1" applyBorder="1" applyAlignment="1">
      <alignment horizontal="center" vertical="center"/>
    </xf>
    <xf numFmtId="189" fontId="18" fillId="0" borderId="18" xfId="0" applyNumberFormat="1" applyFont="1" applyBorder="1" applyAlignment="1">
      <alignment horizontal="center" vertical="center"/>
    </xf>
    <xf numFmtId="189" fontId="18" fillId="0" borderId="61" xfId="0" applyNumberFormat="1" applyFont="1" applyBorder="1" applyAlignment="1">
      <alignment horizontal="center" vertical="center"/>
    </xf>
    <xf numFmtId="189" fontId="18" fillId="0" borderId="16" xfId="0" applyNumberFormat="1" applyFont="1" applyBorder="1" applyAlignment="1">
      <alignment horizontal="center" vertical="center"/>
    </xf>
    <xf numFmtId="189" fontId="18" fillId="0" borderId="16" xfId="21" applyNumberFormat="1" applyFont="1" applyBorder="1" applyAlignment="1">
      <alignment horizontal="center" vertical="center"/>
    </xf>
    <xf numFmtId="189" fontId="18" fillId="0" borderId="44" xfId="21" applyNumberFormat="1" applyFont="1" applyBorder="1" applyAlignment="1">
      <alignment horizontal="center" vertical="center"/>
    </xf>
    <xf numFmtId="189" fontId="18" fillId="0" borderId="17" xfId="0" applyNumberFormat="1" applyFont="1" applyBorder="1" applyAlignment="1">
      <alignment horizontal="center" vertical="center"/>
    </xf>
    <xf numFmtId="189" fontId="18" fillId="0" borderId="44" xfId="0" applyNumberFormat="1" applyFont="1" applyBorder="1" applyAlignment="1">
      <alignment horizontal="center" vertical="center"/>
    </xf>
    <xf numFmtId="189" fontId="18" fillId="0" borderId="61" xfId="21" applyNumberFormat="1" applyFont="1" applyBorder="1" applyAlignment="1">
      <alignment horizontal="center" vertical="center"/>
    </xf>
    <xf numFmtId="189" fontId="18" fillId="0" borderId="24" xfId="0" applyNumberFormat="1" applyFont="1" applyBorder="1" applyAlignment="1">
      <alignment horizontal="center" vertical="center"/>
    </xf>
    <xf numFmtId="189" fontId="18" fillId="0" borderId="62" xfId="21" applyNumberFormat="1" applyFont="1" applyBorder="1" applyAlignment="1">
      <alignment horizontal="center" vertical="center"/>
    </xf>
    <xf numFmtId="189" fontId="18" fillId="0" borderId="27" xfId="0" applyNumberFormat="1" applyFont="1" applyBorder="1" applyAlignment="1">
      <alignment horizontal="center" vertical="center"/>
    </xf>
    <xf numFmtId="189" fontId="18" fillId="0" borderId="27" xfId="21" applyNumberFormat="1" applyFont="1" applyBorder="1" applyAlignment="1">
      <alignment horizontal="center" vertical="center"/>
    </xf>
    <xf numFmtId="189" fontId="18" fillId="0" borderId="63" xfId="21" applyNumberFormat="1" applyFont="1" applyBorder="1" applyAlignment="1">
      <alignment horizontal="center" vertical="center"/>
    </xf>
    <xf numFmtId="189" fontId="18" fillId="0" borderId="23" xfId="0" applyNumberFormat="1" applyFont="1" applyBorder="1" applyAlignment="1">
      <alignment horizontal="center" vertical="center"/>
    </xf>
    <xf numFmtId="189" fontId="18" fillId="0" borderId="32" xfId="0" applyNumberFormat="1" applyFont="1" applyBorder="1" applyAlignment="1">
      <alignment horizontal="center" vertical="center"/>
    </xf>
    <xf numFmtId="189" fontId="18" fillId="0" borderId="64" xfId="0" applyNumberFormat="1" applyFont="1" applyBorder="1" applyAlignment="1">
      <alignment horizontal="center" vertical="center"/>
    </xf>
    <xf numFmtId="189" fontId="18" fillId="0" borderId="30" xfId="0" applyNumberFormat="1" applyFont="1" applyBorder="1" applyAlignment="1">
      <alignment horizontal="center" vertical="center"/>
    </xf>
    <xf numFmtId="189" fontId="18" fillId="0" borderId="30" xfId="21" applyNumberFormat="1" applyFont="1" applyBorder="1" applyAlignment="1">
      <alignment horizontal="center" vertical="center"/>
    </xf>
    <xf numFmtId="189" fontId="18" fillId="0" borderId="48" xfId="0" applyNumberFormat="1" applyFont="1" applyBorder="1" applyAlignment="1">
      <alignment horizontal="center" vertical="center"/>
    </xf>
    <xf numFmtId="189" fontId="18" fillId="0" borderId="31" xfId="0" applyNumberFormat="1" applyFont="1" applyBorder="1" applyAlignment="1">
      <alignment horizontal="center" vertical="center"/>
    </xf>
    <xf numFmtId="0" fontId="19" fillId="0" borderId="52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9" fontId="19" fillId="0" borderId="49" xfId="0" applyNumberFormat="1" applyFont="1" applyBorder="1" applyAlignment="1">
      <alignment horizontal="center" wrapText="1"/>
    </xf>
    <xf numFmtId="189" fontId="18" fillId="0" borderId="38" xfId="21" applyNumberFormat="1" applyFont="1" applyBorder="1" applyAlignment="1">
      <alignment horizontal="center" vertical="center"/>
    </xf>
    <xf numFmtId="189" fontId="18" fillId="0" borderId="18" xfId="21" applyNumberFormat="1" applyFont="1" applyBorder="1" applyAlignment="1">
      <alignment horizontal="center" vertical="center"/>
    </xf>
    <xf numFmtId="189" fontId="18" fillId="0" borderId="62" xfId="0" applyNumberFormat="1" applyFont="1" applyBorder="1" applyAlignment="1">
      <alignment horizontal="center" vertical="center"/>
    </xf>
    <xf numFmtId="189" fontId="18" fillId="0" borderId="24" xfId="21" applyNumberFormat="1" applyFont="1" applyBorder="1" applyAlignment="1">
      <alignment horizontal="center" vertical="center"/>
    </xf>
    <xf numFmtId="189" fontId="18" fillId="0" borderId="39" xfId="0" applyNumberFormat="1" applyFont="1" applyBorder="1" applyAlignment="1">
      <alignment horizontal="center" vertical="center"/>
    </xf>
    <xf numFmtId="189" fontId="18" fillId="0" borderId="63" xfId="0" applyNumberFormat="1" applyFont="1" applyBorder="1" applyAlignment="1">
      <alignment horizontal="center" vertical="center"/>
    </xf>
    <xf numFmtId="190" fontId="18" fillId="0" borderId="29" xfId="15" applyNumberFormat="1" applyFont="1" applyBorder="1" applyAlignment="1">
      <alignment horizontal="center" vertical="center"/>
    </xf>
    <xf numFmtId="189" fontId="18" fillId="0" borderId="40" xfId="21" applyNumberFormat="1" applyFont="1" applyBorder="1" applyAlignment="1">
      <alignment horizontal="center" vertical="center"/>
    </xf>
    <xf numFmtId="189" fontId="18" fillId="0" borderId="17" xfId="21" applyNumberFormat="1" applyFont="1" applyBorder="1" applyAlignment="1">
      <alignment horizontal="center" vertical="center"/>
    </xf>
    <xf numFmtId="189" fontId="18" fillId="0" borderId="23" xfId="21" applyNumberFormat="1" applyFont="1" applyBorder="1" applyAlignment="1">
      <alignment horizontal="center" vertical="center"/>
    </xf>
    <xf numFmtId="189" fontId="18" fillId="0" borderId="31" xfId="2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14" fillId="0" borderId="34" xfId="0" applyFont="1" applyBorder="1" applyAlignment="1">
      <alignment wrapText="1"/>
    </xf>
    <xf numFmtId="0" fontId="2" fillId="0" borderId="6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2" fillId="0" borderId="6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1" fillId="0" borderId="50" xfId="0" applyFont="1" applyBorder="1" applyAlignment="1">
      <alignment horizontal="center"/>
    </xf>
    <xf numFmtId="9" fontId="1" fillId="0" borderId="53" xfId="0" applyNumberFormat="1" applyFont="1" applyBorder="1" applyAlignment="1">
      <alignment horizontal="center"/>
    </xf>
    <xf numFmtId="9" fontId="1" fillId="0" borderId="42" xfId="0" applyNumberFormat="1" applyFont="1" applyBorder="1" applyAlignment="1">
      <alignment horizontal="center"/>
    </xf>
    <xf numFmtId="9" fontId="1" fillId="0" borderId="50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9" fontId="2" fillId="0" borderId="5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0" fillId="0" borderId="50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16" fillId="0" borderId="20" xfId="0" applyFont="1" applyBorder="1" applyAlignment="1">
      <alignment horizontal="left" wrapText="1" indent="1"/>
    </xf>
    <xf numFmtId="0" fontId="15" fillId="0" borderId="68" xfId="0" applyFont="1" applyBorder="1" applyAlignment="1">
      <alignment horizontal="center" wrapText="1"/>
    </xf>
    <xf numFmtId="0" fontId="17" fillId="0" borderId="3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50" xfId="0" applyBorder="1" applyAlignment="1">
      <alignment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65" xfId="0" applyNumberFormat="1" applyFont="1" applyBorder="1" applyAlignment="1">
      <alignment horizontal="center" vertical="center" wrapText="1"/>
    </xf>
    <xf numFmtId="9" fontId="2" fillId="0" borderId="51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7924800" cy="60102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0" zoomScaleNormal="80" workbookViewId="0" topLeftCell="A1">
      <selection activeCell="A32" sqref="A32"/>
    </sheetView>
  </sheetViews>
  <sheetFormatPr defaultColWidth="9.140625" defaultRowHeight="12.75"/>
  <cols>
    <col min="1" max="1" width="24.57421875" style="17" customWidth="1"/>
    <col min="2" max="2" width="14.57421875" style="17" customWidth="1"/>
    <col min="3" max="3" width="80.00390625" style="17" customWidth="1"/>
    <col min="4" max="4" width="16.57421875" style="2" customWidth="1"/>
    <col min="5" max="5" width="21.421875" style="2" customWidth="1"/>
    <col min="6" max="6" width="11.57421875" style="17" customWidth="1"/>
    <col min="7" max="7" width="10.421875" style="17" customWidth="1"/>
    <col min="8" max="9" width="9.140625" style="17" customWidth="1"/>
    <col min="10" max="10" width="11.00390625" style="17" customWidth="1"/>
    <col min="11" max="16384" width="9.140625" style="17" customWidth="1"/>
  </cols>
  <sheetData>
    <row r="1" spans="1:3" ht="17.25" customHeight="1">
      <c r="A1" s="213"/>
      <c r="B1" s="213"/>
      <c r="C1" s="213"/>
    </row>
    <row r="2" spans="1:3" ht="17.25" customHeight="1">
      <c r="A2" s="216"/>
      <c r="B2" s="217"/>
      <c r="C2" s="217"/>
    </row>
    <row r="3" spans="1:3" ht="17.25" customHeight="1">
      <c r="A3" s="214"/>
      <c r="B3" s="214"/>
      <c r="C3" s="214"/>
    </row>
    <row r="4" spans="1:4" ht="17.25" customHeight="1">
      <c r="A4" s="218" t="s">
        <v>46</v>
      </c>
      <c r="B4" s="219"/>
      <c r="C4" s="219"/>
      <c r="D4" s="39"/>
    </row>
    <row r="5" spans="1:3" ht="16.5" customHeight="1">
      <c r="A5" s="216" t="s">
        <v>89</v>
      </c>
      <c r="B5" s="216"/>
      <c r="C5" s="216"/>
    </row>
    <row r="6" spans="1:3" ht="17.25" customHeight="1">
      <c r="A6" s="30"/>
      <c r="B6" s="30"/>
      <c r="C6" s="30"/>
    </row>
    <row r="7" spans="1:3" ht="17.25" customHeight="1">
      <c r="A7" s="215" t="s">
        <v>16</v>
      </c>
      <c r="B7" s="215"/>
      <c r="C7" s="215"/>
    </row>
    <row r="8" spans="1:15" ht="17.25" customHeight="1">
      <c r="A8" s="29"/>
      <c r="B8" s="29"/>
      <c r="C8" s="29"/>
      <c r="N8" s="19"/>
      <c r="O8" s="19"/>
    </row>
    <row r="9" spans="3:15" ht="17.25" customHeight="1">
      <c r="C9" s="37" t="s">
        <v>37</v>
      </c>
      <c r="D9" s="37"/>
      <c r="E9" s="37"/>
      <c r="N9" s="19"/>
      <c r="O9" s="19"/>
    </row>
    <row r="10" spans="1:3" ht="7.5" customHeight="1">
      <c r="A10" s="26"/>
      <c r="B10" s="26"/>
      <c r="C10" s="34"/>
    </row>
    <row r="11" spans="1:3" ht="20.25" customHeight="1">
      <c r="A11" s="35"/>
      <c r="B11" s="26"/>
      <c r="C11" s="36" t="s">
        <v>55</v>
      </c>
    </row>
    <row r="12" spans="1:3" ht="20.25" customHeight="1">
      <c r="A12" s="35"/>
      <c r="B12" s="27"/>
      <c r="C12" s="36" t="s">
        <v>56</v>
      </c>
    </row>
    <row r="13" spans="1:3" ht="20.25" customHeight="1">
      <c r="A13" s="35"/>
      <c r="B13" s="26"/>
      <c r="C13" s="36" t="s">
        <v>36</v>
      </c>
    </row>
    <row r="14" spans="1:3" ht="17.25" customHeight="1">
      <c r="A14" s="35"/>
      <c r="B14" s="26"/>
      <c r="C14" s="37"/>
    </row>
    <row r="15" spans="1:3" ht="17.25" customHeight="1">
      <c r="A15" s="35"/>
      <c r="B15" s="26"/>
      <c r="C15" s="37" t="s">
        <v>33</v>
      </c>
    </row>
    <row r="16" spans="1:3" ht="6.75" customHeight="1">
      <c r="A16" s="26"/>
      <c r="B16" s="26"/>
      <c r="C16" s="38"/>
    </row>
    <row r="17" spans="1:3" ht="20.25" customHeight="1">
      <c r="A17" s="35"/>
      <c r="B17" s="27"/>
      <c r="C17" s="36" t="s">
        <v>57</v>
      </c>
    </row>
    <row r="18" spans="1:3" ht="20.25" customHeight="1">
      <c r="A18" s="35"/>
      <c r="B18" s="27"/>
      <c r="C18" s="36" t="s">
        <v>58</v>
      </c>
    </row>
    <row r="19" spans="1:3" ht="20.25" customHeight="1">
      <c r="A19" s="26"/>
      <c r="B19" s="26"/>
      <c r="C19" s="36" t="s">
        <v>35</v>
      </c>
    </row>
    <row r="20" spans="1:3" ht="17.25" customHeight="1">
      <c r="A20" s="26"/>
      <c r="B20" s="26"/>
      <c r="C20" s="37"/>
    </row>
    <row r="21" spans="1:3" ht="17.25" customHeight="1">
      <c r="A21" s="26"/>
      <c r="B21" s="26"/>
      <c r="C21" s="37" t="s">
        <v>34</v>
      </c>
    </row>
    <row r="22" spans="1:3" ht="6" customHeight="1">
      <c r="A22" s="26"/>
      <c r="B22" s="26"/>
      <c r="C22" s="38"/>
    </row>
    <row r="23" spans="1:3" ht="20.25" customHeight="1">
      <c r="A23" s="26"/>
      <c r="B23" s="26"/>
      <c r="C23" s="36" t="s">
        <v>59</v>
      </c>
    </row>
    <row r="24" spans="1:3" ht="20.25" customHeight="1">
      <c r="A24" s="26"/>
      <c r="B24" s="26"/>
      <c r="C24" s="36" t="s">
        <v>60</v>
      </c>
    </row>
    <row r="25" spans="1:3" ht="20.25" customHeight="1">
      <c r="A25" s="26"/>
      <c r="B25" s="26"/>
      <c r="C25" s="36" t="s">
        <v>44</v>
      </c>
    </row>
    <row r="26" spans="1:3" ht="17.25" customHeight="1">
      <c r="A26" s="26"/>
      <c r="B26" s="26"/>
      <c r="C26" s="27"/>
    </row>
    <row r="27" spans="1:3" ht="17.25" customHeight="1">
      <c r="A27" s="28"/>
      <c r="B27" s="28"/>
      <c r="C27" s="28"/>
    </row>
    <row r="28" spans="1:3" ht="12.75" customHeight="1">
      <c r="A28" s="25"/>
      <c r="B28" s="2"/>
      <c r="C28" s="2"/>
    </row>
    <row r="29" spans="2:3" ht="16.5" customHeight="1">
      <c r="B29" s="2"/>
      <c r="C29" s="2"/>
    </row>
    <row r="30" spans="1:3" ht="11.25" customHeight="1">
      <c r="A30" s="17" t="s">
        <v>48</v>
      </c>
      <c r="B30" s="2"/>
      <c r="C30" s="40" t="s">
        <v>88</v>
      </c>
    </row>
    <row r="31" spans="1:3" ht="12.75">
      <c r="A31" s="2" t="s">
        <v>54</v>
      </c>
      <c r="B31" s="2"/>
      <c r="C31" s="2"/>
    </row>
  </sheetData>
  <mergeCells count="6">
    <mergeCell ref="A1:C1"/>
    <mergeCell ref="A3:C3"/>
    <mergeCell ref="A7:C7"/>
    <mergeCell ref="A2:C2"/>
    <mergeCell ref="A4:C4"/>
    <mergeCell ref="A5:C5"/>
  </mergeCells>
  <printOptions horizontalCentered="1" verticalCentered="1"/>
  <pageMargins left="0.7" right="0.7" top="0.55" bottom="0.47" header="0.28" footer="0.31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3"/>
  <sheetViews>
    <sheetView workbookViewId="0" topLeftCell="A1">
      <selection activeCell="A23" sqref="A23"/>
    </sheetView>
  </sheetViews>
  <sheetFormatPr defaultColWidth="9.140625" defaultRowHeight="12.75"/>
  <cols>
    <col min="1" max="1" width="19.421875" style="0" customWidth="1"/>
    <col min="2" max="2" width="6.7109375" style="0" customWidth="1"/>
    <col min="3" max="3" width="6.00390625" style="0" customWidth="1"/>
    <col min="4" max="5" width="5.8515625" style="0" customWidth="1"/>
    <col min="6" max="6" width="6.8515625" style="0" customWidth="1"/>
    <col min="7" max="7" width="7.28125" style="0" customWidth="1"/>
    <col min="8" max="8" width="6.421875" style="0" customWidth="1"/>
    <col min="9" max="9" width="6.8515625" style="0" customWidth="1"/>
    <col min="10" max="10" width="6.421875" style="18" customWidth="1"/>
    <col min="11" max="11" width="6.8515625" style="0" customWidth="1"/>
    <col min="12" max="12" width="6.28125" style="0" customWidth="1"/>
    <col min="13" max="13" width="7.00390625" style="0" customWidth="1"/>
    <col min="14" max="14" width="5.57421875" style="0" customWidth="1"/>
    <col min="15" max="15" width="6.421875" style="0" customWidth="1"/>
    <col min="16" max="16" width="5.8515625" style="0" customWidth="1"/>
    <col min="17" max="17" width="6.8515625" style="0" customWidth="1"/>
    <col min="18" max="18" width="7.28125" style="0" customWidth="1"/>
    <col min="19" max="19" width="6.7109375" style="0" customWidth="1"/>
  </cols>
  <sheetData>
    <row r="1" spans="1:28" ht="19.5" customHeight="1">
      <c r="A1" s="240" t="s">
        <v>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67" t="str">
        <f>'1 In School Youth Part'!A2:N2</f>
        <v>FY12 ANNUAL PERFORMANCE ENDING JUNE 30, 2012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9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thickBot="1">
      <c r="A3" s="270" t="s">
        <v>39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236" t="s">
        <v>43</v>
      </c>
      <c r="B4" s="245" t="s">
        <v>9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63"/>
      <c r="R4" s="263"/>
      <c r="S4" s="264"/>
      <c r="T4" s="1"/>
      <c r="U4" s="1"/>
      <c r="V4" s="1"/>
      <c r="W4" s="1"/>
      <c r="X4" s="1"/>
      <c r="Y4" s="1"/>
      <c r="Z4" s="1"/>
      <c r="AA4" s="1"/>
      <c r="AB4" s="1"/>
    </row>
    <row r="5" spans="1:32" ht="50.25" customHeight="1" thickBot="1">
      <c r="A5" s="262"/>
      <c r="B5" s="128" t="s">
        <v>70</v>
      </c>
      <c r="C5" s="128" t="s">
        <v>68</v>
      </c>
      <c r="D5" s="132" t="s">
        <v>69</v>
      </c>
      <c r="E5" s="131" t="s">
        <v>47</v>
      </c>
      <c r="F5" s="131" t="s">
        <v>11</v>
      </c>
      <c r="G5" s="132" t="s">
        <v>41</v>
      </c>
      <c r="H5" s="132" t="s">
        <v>51</v>
      </c>
      <c r="I5" s="132" t="s">
        <v>10</v>
      </c>
      <c r="J5" s="132" t="s">
        <v>12</v>
      </c>
      <c r="K5" s="132" t="s">
        <v>13</v>
      </c>
      <c r="L5" s="131" t="s">
        <v>49</v>
      </c>
      <c r="M5" s="131" t="s">
        <v>50</v>
      </c>
      <c r="N5" s="133" t="s">
        <v>84</v>
      </c>
      <c r="O5" s="132" t="s">
        <v>42</v>
      </c>
      <c r="P5" s="132" t="s">
        <v>15</v>
      </c>
      <c r="Q5" s="131" t="s">
        <v>83</v>
      </c>
      <c r="R5" s="131" t="s">
        <v>14</v>
      </c>
      <c r="S5" s="129" t="s">
        <v>71</v>
      </c>
      <c r="T5" s="1"/>
      <c r="U5" s="1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21.75" customHeight="1">
      <c r="A6" s="85" t="s">
        <v>17</v>
      </c>
      <c r="B6" s="134">
        <v>97</v>
      </c>
      <c r="C6" s="168">
        <v>68.04123711340206</v>
      </c>
      <c r="D6" s="170">
        <v>31.95876288659794</v>
      </c>
      <c r="E6" s="204">
        <v>40.20618556701031</v>
      </c>
      <c r="F6" s="170">
        <v>9.278350515463917</v>
      </c>
      <c r="G6" s="170">
        <v>15.463917525773194</v>
      </c>
      <c r="H6" s="171">
        <v>1.0309278350515465</v>
      </c>
      <c r="I6" s="170">
        <v>22.68041237113402</v>
      </c>
      <c r="J6" s="170">
        <v>36.08247422680412</v>
      </c>
      <c r="K6" s="170">
        <v>60.824742268041234</v>
      </c>
      <c r="L6" s="172">
        <v>0</v>
      </c>
      <c r="M6" s="170">
        <v>26.804123711340207</v>
      </c>
      <c r="N6" s="170">
        <v>4.123711340206186</v>
      </c>
      <c r="O6" s="170">
        <v>12.371134020618555</v>
      </c>
      <c r="P6" s="170">
        <v>8.247422680412372</v>
      </c>
      <c r="Q6" s="170">
        <v>23.711340206185568</v>
      </c>
      <c r="R6" s="170">
        <v>14.43298969072165</v>
      </c>
      <c r="S6" s="173">
        <v>13.402061855670103</v>
      </c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21.75" customHeight="1">
      <c r="A7" s="86" t="s">
        <v>18</v>
      </c>
      <c r="B7" s="135">
        <v>321</v>
      </c>
      <c r="C7" s="174">
        <v>63.2398753894081</v>
      </c>
      <c r="D7" s="176">
        <v>36.7601246105919</v>
      </c>
      <c r="E7" s="180">
        <v>58.8785046728972</v>
      </c>
      <c r="F7" s="176">
        <v>46.728971962616825</v>
      </c>
      <c r="G7" s="176">
        <v>39.87538940809969</v>
      </c>
      <c r="H7" s="176">
        <v>3.1152647975077885</v>
      </c>
      <c r="I7" s="176">
        <v>2.180685358255452</v>
      </c>
      <c r="J7" s="176">
        <v>43.613707165109034</v>
      </c>
      <c r="K7" s="176">
        <v>41.43302180685359</v>
      </c>
      <c r="L7" s="180">
        <v>11.838006230529595</v>
      </c>
      <c r="M7" s="176">
        <v>77.88161993769471</v>
      </c>
      <c r="N7" s="176">
        <v>8.09968847352025</v>
      </c>
      <c r="O7" s="176">
        <v>33.95638629283489</v>
      </c>
      <c r="P7" s="176">
        <v>4.984423676012462</v>
      </c>
      <c r="Q7" s="176">
        <v>10.591900311526478</v>
      </c>
      <c r="R7" s="176">
        <v>16.510903426791277</v>
      </c>
      <c r="S7" s="179">
        <v>64.17445482866043</v>
      </c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21.75" customHeight="1">
      <c r="A8" s="85" t="s">
        <v>19</v>
      </c>
      <c r="B8" s="135">
        <v>301</v>
      </c>
      <c r="C8" s="174">
        <v>57.80730897009967</v>
      </c>
      <c r="D8" s="176">
        <v>42.19269102990033</v>
      </c>
      <c r="E8" s="180">
        <v>45.182724252491695</v>
      </c>
      <c r="F8" s="176">
        <v>12.29235880398671</v>
      </c>
      <c r="G8" s="176">
        <v>14.617940199335548</v>
      </c>
      <c r="H8" s="176">
        <v>1.993355481727575</v>
      </c>
      <c r="I8" s="176">
        <v>46.84385382059801</v>
      </c>
      <c r="J8" s="176">
        <v>29.900332225913623</v>
      </c>
      <c r="K8" s="176">
        <v>55.48172757475083</v>
      </c>
      <c r="L8" s="178">
        <v>0</v>
      </c>
      <c r="M8" s="176">
        <v>59.800664451827245</v>
      </c>
      <c r="N8" s="176">
        <v>7.9734219269103</v>
      </c>
      <c r="O8" s="176">
        <v>22.591362126245848</v>
      </c>
      <c r="P8" s="176">
        <v>1.3289036544850499</v>
      </c>
      <c r="Q8" s="176">
        <v>1.993355481727575</v>
      </c>
      <c r="R8" s="176">
        <v>15.614617940199334</v>
      </c>
      <c r="S8" s="179">
        <v>24.916943521594686</v>
      </c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21.75" customHeight="1">
      <c r="A9" s="85" t="s">
        <v>20</v>
      </c>
      <c r="B9" s="135">
        <v>123</v>
      </c>
      <c r="C9" s="174">
        <v>69.91869918699187</v>
      </c>
      <c r="D9" s="176">
        <v>30.081300813008127</v>
      </c>
      <c r="E9" s="180">
        <v>57.72357723577235</v>
      </c>
      <c r="F9" s="176">
        <v>13.821138211382113</v>
      </c>
      <c r="G9" s="176">
        <v>24.390243902439025</v>
      </c>
      <c r="H9" s="176">
        <v>2.4390243902439024</v>
      </c>
      <c r="I9" s="176">
        <v>34.146341463414636</v>
      </c>
      <c r="J9" s="176">
        <v>78.86178861788618</v>
      </c>
      <c r="K9" s="176">
        <v>17.073170731707318</v>
      </c>
      <c r="L9" s="180">
        <v>1.6260162601626016</v>
      </c>
      <c r="M9" s="176">
        <v>21.138211382113823</v>
      </c>
      <c r="N9" s="176">
        <v>1.6260162601626016</v>
      </c>
      <c r="O9" s="176">
        <v>13.821138211382113</v>
      </c>
      <c r="P9" s="176">
        <v>2.4390243902439024</v>
      </c>
      <c r="Q9" s="176">
        <v>4.878048780487805</v>
      </c>
      <c r="R9" s="176">
        <v>6.504065040650406</v>
      </c>
      <c r="S9" s="179">
        <v>37.39837398373984</v>
      </c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21.75" customHeight="1">
      <c r="A10" s="85" t="s">
        <v>21</v>
      </c>
      <c r="B10" s="135">
        <v>85</v>
      </c>
      <c r="C10" s="174">
        <v>88.23529411764706</v>
      </c>
      <c r="D10" s="176">
        <v>11.764705882352942</v>
      </c>
      <c r="E10" s="180">
        <v>57.64705882352941</v>
      </c>
      <c r="F10" s="176">
        <v>8.235294117647058</v>
      </c>
      <c r="G10" s="176">
        <v>3.5294117647058822</v>
      </c>
      <c r="H10" s="177">
        <v>0</v>
      </c>
      <c r="I10" s="176">
        <v>82.3529411764706</v>
      </c>
      <c r="J10" s="176">
        <v>62.35294117647059</v>
      </c>
      <c r="K10" s="176">
        <v>25.882352941176467</v>
      </c>
      <c r="L10" s="178">
        <v>0</v>
      </c>
      <c r="M10" s="176">
        <v>9.411764705882353</v>
      </c>
      <c r="N10" s="176">
        <v>5.882352941176471</v>
      </c>
      <c r="O10" s="176">
        <v>12.941176470588234</v>
      </c>
      <c r="P10" s="176">
        <v>5.882352941176471</v>
      </c>
      <c r="Q10" s="176">
        <v>3.5294117647058822</v>
      </c>
      <c r="R10" s="176">
        <v>14.117647058823529</v>
      </c>
      <c r="S10" s="179">
        <v>77.64705882352942</v>
      </c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4" customFormat="1" ht="21.75" customHeight="1">
      <c r="A11" s="85" t="s">
        <v>22</v>
      </c>
      <c r="B11" s="135">
        <v>314</v>
      </c>
      <c r="C11" s="174">
        <v>68.47133757961784</v>
      </c>
      <c r="D11" s="176">
        <v>31.528662420382165</v>
      </c>
      <c r="E11" s="180">
        <v>49.68152866242038</v>
      </c>
      <c r="F11" s="176">
        <v>34.394904458598724</v>
      </c>
      <c r="G11" s="176">
        <v>11.78343949044586</v>
      </c>
      <c r="H11" s="176">
        <v>2.229299363057325</v>
      </c>
      <c r="I11" s="176">
        <v>21.97452229299363</v>
      </c>
      <c r="J11" s="176">
        <v>15.605095541401274</v>
      </c>
      <c r="K11" s="176">
        <v>73.56687898089172</v>
      </c>
      <c r="L11" s="180">
        <v>0.3184713375796178</v>
      </c>
      <c r="M11" s="176">
        <v>63.05732484076433</v>
      </c>
      <c r="N11" s="176">
        <v>0.9554140127388535</v>
      </c>
      <c r="O11" s="176">
        <v>23.248407643312103</v>
      </c>
      <c r="P11" s="176">
        <v>2.229299363057325</v>
      </c>
      <c r="Q11" s="176">
        <v>4.45859872611465</v>
      </c>
      <c r="R11" s="176">
        <v>9.872611464968152</v>
      </c>
      <c r="S11" s="179">
        <v>28.343949044585987</v>
      </c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4" customFormat="1" ht="21.75" customHeight="1">
      <c r="A12" s="85" t="s">
        <v>23</v>
      </c>
      <c r="B12" s="135">
        <v>89</v>
      </c>
      <c r="C12" s="174">
        <v>64.04494382022472</v>
      </c>
      <c r="D12" s="176">
        <v>35.955056179775276</v>
      </c>
      <c r="E12" s="180">
        <v>44.943820224719104</v>
      </c>
      <c r="F12" s="176">
        <v>24.719101123595507</v>
      </c>
      <c r="G12" s="176">
        <v>15.730337078651685</v>
      </c>
      <c r="H12" s="176">
        <v>4.4943820224719095</v>
      </c>
      <c r="I12" s="176">
        <v>25.84269662921348</v>
      </c>
      <c r="J12" s="176">
        <v>46.06741573033708</v>
      </c>
      <c r="K12" s="176">
        <v>31.46067415730337</v>
      </c>
      <c r="L12" s="178">
        <v>0</v>
      </c>
      <c r="M12" s="176">
        <v>20.224719101123597</v>
      </c>
      <c r="N12" s="176">
        <v>4.4943820224719095</v>
      </c>
      <c r="O12" s="176">
        <v>19.10112359550562</v>
      </c>
      <c r="P12" s="176">
        <v>11.235955056179776</v>
      </c>
      <c r="Q12" s="176">
        <v>16.85393258426966</v>
      </c>
      <c r="R12" s="176">
        <v>12.359550561797754</v>
      </c>
      <c r="S12" s="179">
        <v>44.943820224719104</v>
      </c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21.75" customHeight="1">
      <c r="A13" s="85" t="s">
        <v>24</v>
      </c>
      <c r="B13" s="135">
        <v>128</v>
      </c>
      <c r="C13" s="174">
        <v>67.96875</v>
      </c>
      <c r="D13" s="176">
        <v>32.03125</v>
      </c>
      <c r="E13" s="180">
        <v>53.125</v>
      </c>
      <c r="F13" s="176">
        <v>43.75</v>
      </c>
      <c r="G13" s="176">
        <v>2.34375</v>
      </c>
      <c r="H13" s="176">
        <v>36.71875</v>
      </c>
      <c r="I13" s="176">
        <v>20.3125</v>
      </c>
      <c r="J13" s="176">
        <v>47.65625</v>
      </c>
      <c r="K13" s="176">
        <v>47.65625</v>
      </c>
      <c r="L13" s="180">
        <v>2.34375</v>
      </c>
      <c r="M13" s="176">
        <v>50</v>
      </c>
      <c r="N13" s="177">
        <v>0</v>
      </c>
      <c r="O13" s="176">
        <v>23.4375</v>
      </c>
      <c r="P13" s="176">
        <v>2.34375</v>
      </c>
      <c r="Q13" s="176">
        <v>3.125</v>
      </c>
      <c r="R13" s="176">
        <v>20.3125</v>
      </c>
      <c r="S13" s="179">
        <v>20.3125</v>
      </c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21.75" customHeight="1">
      <c r="A14" s="85" t="s">
        <v>25</v>
      </c>
      <c r="B14" s="135">
        <v>291</v>
      </c>
      <c r="C14" s="174">
        <v>86.59793814432989</v>
      </c>
      <c r="D14" s="176">
        <v>13.402061855670103</v>
      </c>
      <c r="E14" s="180">
        <v>44.67353951890034</v>
      </c>
      <c r="F14" s="176">
        <v>32.302405498281786</v>
      </c>
      <c r="G14" s="176">
        <v>13.058419243986254</v>
      </c>
      <c r="H14" s="176">
        <v>0.3436426116838488</v>
      </c>
      <c r="I14" s="176">
        <v>38.144329896907216</v>
      </c>
      <c r="J14" s="176">
        <v>54.295532646048116</v>
      </c>
      <c r="K14" s="176">
        <v>40.549828178694156</v>
      </c>
      <c r="L14" s="178">
        <v>0</v>
      </c>
      <c r="M14" s="176">
        <v>69.0721649484536</v>
      </c>
      <c r="N14" s="176">
        <v>3.780068728522337</v>
      </c>
      <c r="O14" s="176">
        <v>34.36426116838488</v>
      </c>
      <c r="P14" s="176">
        <v>4.123711340206186</v>
      </c>
      <c r="Q14" s="176">
        <v>1.3745704467353952</v>
      </c>
      <c r="R14" s="176">
        <v>4.4673539518900345</v>
      </c>
      <c r="S14" s="179">
        <v>65.29209621993127</v>
      </c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21.75" customHeight="1">
      <c r="A15" s="85" t="s">
        <v>26</v>
      </c>
      <c r="B15" s="135">
        <v>533</v>
      </c>
      <c r="C15" s="174">
        <v>79.54971857410882</v>
      </c>
      <c r="D15" s="176">
        <v>20.450281425891184</v>
      </c>
      <c r="E15" s="180">
        <v>57.97373358348968</v>
      </c>
      <c r="F15" s="176">
        <v>66.60412757973734</v>
      </c>
      <c r="G15" s="176">
        <v>14.25891181988743</v>
      </c>
      <c r="H15" s="176">
        <v>0.7504690431519699</v>
      </c>
      <c r="I15" s="176">
        <v>17.4484052532833</v>
      </c>
      <c r="J15" s="176">
        <v>43.90243902439024</v>
      </c>
      <c r="K15" s="176">
        <v>46.529080675422136</v>
      </c>
      <c r="L15" s="180">
        <v>0.5628517823639775</v>
      </c>
      <c r="M15" s="176">
        <v>71.66979362101313</v>
      </c>
      <c r="N15" s="176">
        <v>7.129455909943715</v>
      </c>
      <c r="O15" s="176">
        <v>32.08255159474672</v>
      </c>
      <c r="P15" s="176">
        <v>1.876172607879925</v>
      </c>
      <c r="Q15" s="176">
        <v>28.893058161350847</v>
      </c>
      <c r="R15" s="176">
        <v>4.878048780487805</v>
      </c>
      <c r="S15" s="179">
        <v>37.5234521575985</v>
      </c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21.75" customHeight="1">
      <c r="A16" s="85" t="s">
        <v>27</v>
      </c>
      <c r="B16" s="135">
        <v>121</v>
      </c>
      <c r="C16" s="174">
        <v>21.487603305785125</v>
      </c>
      <c r="D16" s="176">
        <v>78.51239669421487</v>
      </c>
      <c r="E16" s="180">
        <v>72.72727272727273</v>
      </c>
      <c r="F16" s="176">
        <v>88.42975206611571</v>
      </c>
      <c r="G16" s="176">
        <v>2.4793388429752063</v>
      </c>
      <c r="H16" s="176">
        <v>0.8264462809917356</v>
      </c>
      <c r="I16" s="176">
        <v>3.3057851239669422</v>
      </c>
      <c r="J16" s="176">
        <v>3.3057851239669422</v>
      </c>
      <c r="K16" s="176">
        <v>26.446280991735538</v>
      </c>
      <c r="L16" s="180">
        <v>1.6528925619834711</v>
      </c>
      <c r="M16" s="176">
        <v>64.46280991735537</v>
      </c>
      <c r="N16" s="176">
        <v>1.6528925619834711</v>
      </c>
      <c r="O16" s="176">
        <v>33.05785123966942</v>
      </c>
      <c r="P16" s="177">
        <v>0.8264462809917356</v>
      </c>
      <c r="Q16" s="176">
        <v>2.4793388429752063</v>
      </c>
      <c r="R16" s="176">
        <v>47.93388429752066</v>
      </c>
      <c r="S16" s="179">
        <v>86.77685950413223</v>
      </c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21.75" customHeight="1">
      <c r="A17" s="85" t="s">
        <v>28</v>
      </c>
      <c r="B17" s="135">
        <v>230</v>
      </c>
      <c r="C17" s="174">
        <v>74.78260869565217</v>
      </c>
      <c r="D17" s="176">
        <v>25.217391304347824</v>
      </c>
      <c r="E17" s="180">
        <v>58.69565217391304</v>
      </c>
      <c r="F17" s="176">
        <v>29.56521739130435</v>
      </c>
      <c r="G17" s="176">
        <v>26.956521739130434</v>
      </c>
      <c r="H17" s="176">
        <v>4.3478260869565215</v>
      </c>
      <c r="I17" s="176">
        <v>40</v>
      </c>
      <c r="J17" s="176">
        <v>36.08695652173913</v>
      </c>
      <c r="K17" s="176">
        <v>54.78260869565217</v>
      </c>
      <c r="L17" s="180">
        <v>0.8695652173913043</v>
      </c>
      <c r="M17" s="176">
        <v>62.60869565217391</v>
      </c>
      <c r="N17" s="176">
        <v>2.1739130434782608</v>
      </c>
      <c r="O17" s="176">
        <v>28.26086956521739</v>
      </c>
      <c r="P17" s="177">
        <v>0.8695652173913043</v>
      </c>
      <c r="Q17" s="176">
        <v>2.608695652173913</v>
      </c>
      <c r="R17" s="176">
        <v>11.304347826086957</v>
      </c>
      <c r="S17" s="179">
        <v>29.130434782608695</v>
      </c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21.75" customHeight="1">
      <c r="A18" s="85" t="s">
        <v>29</v>
      </c>
      <c r="B18" s="135">
        <v>135</v>
      </c>
      <c r="C18" s="174">
        <v>62.96296296296296</v>
      </c>
      <c r="D18" s="176">
        <v>37.03703703703704</v>
      </c>
      <c r="E18" s="180">
        <v>68.88888888888889</v>
      </c>
      <c r="F18" s="176">
        <v>42.96296296296296</v>
      </c>
      <c r="G18" s="176">
        <v>12.592592592592593</v>
      </c>
      <c r="H18" s="176">
        <v>1.4814814814814816</v>
      </c>
      <c r="I18" s="176">
        <v>41.48148148148148</v>
      </c>
      <c r="J18" s="176">
        <v>56.2962962962963</v>
      </c>
      <c r="K18" s="176">
        <v>7.407407407407407</v>
      </c>
      <c r="L18" s="180">
        <v>1.4814814814814816</v>
      </c>
      <c r="M18" s="176">
        <v>18.51851851851852</v>
      </c>
      <c r="N18" s="177">
        <v>0</v>
      </c>
      <c r="O18" s="176">
        <v>25.925925925925927</v>
      </c>
      <c r="P18" s="176">
        <v>2.9629629629629632</v>
      </c>
      <c r="Q18" s="176">
        <v>4.444444444444445</v>
      </c>
      <c r="R18" s="176">
        <v>31.111111111111114</v>
      </c>
      <c r="S18" s="179">
        <v>25.925925925925927</v>
      </c>
      <c r="T18" s="1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21.75" customHeight="1">
      <c r="A19" s="85" t="s">
        <v>30</v>
      </c>
      <c r="B19" s="135">
        <v>86</v>
      </c>
      <c r="C19" s="174">
        <v>79.06976744186046</v>
      </c>
      <c r="D19" s="176">
        <v>20.930232558139537</v>
      </c>
      <c r="E19" s="180">
        <v>44.18604651162791</v>
      </c>
      <c r="F19" s="176">
        <v>36.04651162790697</v>
      </c>
      <c r="G19" s="176">
        <v>12.790697674418604</v>
      </c>
      <c r="H19" s="177">
        <v>0</v>
      </c>
      <c r="I19" s="176">
        <v>33.72093023255814</v>
      </c>
      <c r="J19" s="176">
        <v>40.69767441860465</v>
      </c>
      <c r="K19" s="176">
        <v>56.97674418604651</v>
      </c>
      <c r="L19" s="178">
        <v>0</v>
      </c>
      <c r="M19" s="176">
        <v>77.90697674418605</v>
      </c>
      <c r="N19" s="176">
        <v>3.488372093023256</v>
      </c>
      <c r="O19" s="176">
        <v>16.27906976744186</v>
      </c>
      <c r="P19" s="176">
        <v>5.813953488372094</v>
      </c>
      <c r="Q19" s="177">
        <v>8.13953488372093</v>
      </c>
      <c r="R19" s="176">
        <v>5.813953488372094</v>
      </c>
      <c r="S19" s="179">
        <v>22.093023255813954</v>
      </c>
      <c r="T19" s="1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21.75" customHeight="1">
      <c r="A20" s="85" t="s">
        <v>31</v>
      </c>
      <c r="B20" s="135">
        <v>111</v>
      </c>
      <c r="C20" s="174">
        <v>72.07207207207207</v>
      </c>
      <c r="D20" s="176">
        <v>27.927927927927925</v>
      </c>
      <c r="E20" s="180">
        <v>58.55855855855856</v>
      </c>
      <c r="F20" s="176">
        <v>28.82882882882883</v>
      </c>
      <c r="G20" s="176">
        <v>23.423423423423422</v>
      </c>
      <c r="H20" s="176">
        <v>9.00900900900901</v>
      </c>
      <c r="I20" s="176">
        <v>36.93693693693694</v>
      </c>
      <c r="J20" s="176">
        <v>43.24324324324324</v>
      </c>
      <c r="K20" s="176">
        <v>54.05405405405405</v>
      </c>
      <c r="L20" s="180">
        <v>4.504504504504505</v>
      </c>
      <c r="M20" s="176">
        <v>68.46846846846847</v>
      </c>
      <c r="N20" s="176">
        <v>1.8018018018018018</v>
      </c>
      <c r="O20" s="176">
        <v>20.72072072072072</v>
      </c>
      <c r="P20" s="176">
        <v>3.6036036036036037</v>
      </c>
      <c r="Q20" s="176">
        <v>6.306306306306307</v>
      </c>
      <c r="R20" s="176">
        <v>6.306306306306307</v>
      </c>
      <c r="S20" s="179">
        <v>86.48648648648648</v>
      </c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1.75" customHeight="1" thickBot="1">
      <c r="A21" s="87" t="s">
        <v>53</v>
      </c>
      <c r="B21" s="136">
        <v>110</v>
      </c>
      <c r="C21" s="182">
        <v>69.0909090909091</v>
      </c>
      <c r="D21" s="184">
        <v>30.90909090909091</v>
      </c>
      <c r="E21" s="205">
        <v>45.45454545454545</v>
      </c>
      <c r="F21" s="184">
        <v>3.6363636363636362</v>
      </c>
      <c r="G21" s="184">
        <v>7.2727272727272725</v>
      </c>
      <c r="H21" s="185">
        <v>0.9090909090909091</v>
      </c>
      <c r="I21" s="184">
        <v>70.9090909090909</v>
      </c>
      <c r="J21" s="184">
        <v>8.181818181818182</v>
      </c>
      <c r="K21" s="184">
        <v>89.0909090909091</v>
      </c>
      <c r="L21" s="186">
        <v>0</v>
      </c>
      <c r="M21" s="184">
        <v>19.09090909090909</v>
      </c>
      <c r="N21" s="184">
        <v>2.7272727272727275</v>
      </c>
      <c r="O21" s="184">
        <v>10.90909090909091</v>
      </c>
      <c r="P21" s="184">
        <v>1.8181818181818181</v>
      </c>
      <c r="Q21" s="184">
        <v>3.6363636363636362</v>
      </c>
      <c r="R21" s="185">
        <v>8.181818181818182</v>
      </c>
      <c r="S21" s="187">
        <v>47.27272727272727</v>
      </c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21.75" customHeight="1" thickBot="1">
      <c r="A22" s="89" t="s">
        <v>0</v>
      </c>
      <c r="B22" s="206">
        <v>3075</v>
      </c>
      <c r="C22" s="137">
        <v>69.78861788617887</v>
      </c>
      <c r="D22" s="138">
        <v>30.211382113821138</v>
      </c>
      <c r="E22" s="141">
        <v>53.853658536585364</v>
      </c>
      <c r="F22" s="138">
        <v>37.5609756097561</v>
      </c>
      <c r="G22" s="138">
        <v>16.747967479674795</v>
      </c>
      <c r="H22" s="138">
        <v>3.4796747967479673</v>
      </c>
      <c r="I22" s="138">
        <v>29.398373983739837</v>
      </c>
      <c r="J22" s="138">
        <v>39.447154471544714</v>
      </c>
      <c r="K22" s="138">
        <v>47.577235772357724</v>
      </c>
      <c r="L22" s="141">
        <v>1.886178861788618</v>
      </c>
      <c r="M22" s="138">
        <v>57.36585365853659</v>
      </c>
      <c r="N22" s="138">
        <v>4.2926829268292686</v>
      </c>
      <c r="O22" s="138">
        <v>25.918699186991873</v>
      </c>
      <c r="P22" s="138">
        <v>3.1219512195121952</v>
      </c>
      <c r="Q22" s="138">
        <v>9.626016260162602</v>
      </c>
      <c r="R22" s="138">
        <v>12.617886178861788</v>
      </c>
      <c r="S22" s="139">
        <v>43.08943089430895</v>
      </c>
      <c r="T22" s="13"/>
      <c r="U22" s="3"/>
      <c r="V22" s="11"/>
      <c r="W22" s="5"/>
      <c r="X22" s="5"/>
      <c r="Y22" s="5"/>
      <c r="Z22" s="5"/>
      <c r="AA22" s="5"/>
      <c r="AB22" s="3"/>
      <c r="AC22" s="3"/>
      <c r="AD22" s="3"/>
      <c r="AE22" s="3"/>
      <c r="AF22" s="3"/>
    </row>
    <row r="23" ht="12.75">
      <c r="O23" s="21"/>
    </row>
  </sheetData>
  <mergeCells count="5">
    <mergeCell ref="A4:A5"/>
    <mergeCell ref="B4:S4"/>
    <mergeCell ref="A1:S1"/>
    <mergeCell ref="A2:S2"/>
    <mergeCell ref="A3:S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75" zoomScaleNormal="75" workbookViewId="0" topLeftCell="A1">
      <selection activeCell="A24" sqref="A24"/>
    </sheetView>
  </sheetViews>
  <sheetFormatPr defaultColWidth="9.140625" defaultRowHeight="12.75"/>
  <cols>
    <col min="1" max="1" width="20.7109375" style="0" customWidth="1"/>
    <col min="2" max="2" width="8.421875" style="0" customWidth="1"/>
    <col min="3" max="3" width="8.00390625" style="0" customWidth="1"/>
    <col min="4" max="4" width="7.28125" style="0" customWidth="1"/>
    <col min="5" max="5" width="9.7109375" style="0" customWidth="1"/>
    <col min="6" max="6" width="9.421875" style="0" customWidth="1"/>
    <col min="7" max="7" width="6.8515625" style="0" customWidth="1"/>
    <col min="8" max="8" width="9.57421875" style="0" customWidth="1"/>
    <col min="9" max="9" width="9.28125" style="0" customWidth="1"/>
    <col min="10" max="10" width="8.140625" style="0" customWidth="1"/>
    <col min="11" max="11" width="9.7109375" style="0" customWidth="1"/>
    <col min="12" max="12" width="7.421875" style="0" customWidth="1"/>
    <col min="13" max="13" width="8.421875" style="0" customWidth="1"/>
    <col min="14" max="14" width="6.8515625" style="0" customWidth="1"/>
  </cols>
  <sheetData>
    <row r="1" spans="1:27" ht="19.5" customHeight="1">
      <c r="A1" s="223" t="s">
        <v>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  <c r="O1" s="31"/>
      <c r="P1" s="31"/>
      <c r="Q1" s="15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33" t="s">
        <v>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thickBot="1">
      <c r="A3" s="230" t="s">
        <v>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36" t="s">
        <v>43</v>
      </c>
      <c r="B4" s="226" t="s">
        <v>2</v>
      </c>
      <c r="C4" s="227"/>
      <c r="D4" s="228"/>
      <c r="E4" s="226" t="s">
        <v>5</v>
      </c>
      <c r="F4" s="229"/>
      <c r="G4" s="229"/>
      <c r="H4" s="229"/>
      <c r="I4" s="227"/>
      <c r="J4" s="227"/>
      <c r="K4" s="227"/>
      <c r="L4" s="227"/>
      <c r="M4" s="227"/>
      <c r="N4" s="22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>
      <c r="A5" s="237"/>
      <c r="B5" s="7" t="s">
        <v>3</v>
      </c>
      <c r="C5" s="8" t="s">
        <v>4</v>
      </c>
      <c r="D5" s="9" t="s">
        <v>1</v>
      </c>
      <c r="E5" s="8" t="s">
        <v>79</v>
      </c>
      <c r="F5" s="8" t="s">
        <v>81</v>
      </c>
      <c r="G5" s="8" t="s">
        <v>80</v>
      </c>
      <c r="H5" s="8" t="s">
        <v>72</v>
      </c>
      <c r="I5" s="12" t="s">
        <v>73</v>
      </c>
      <c r="J5" s="8" t="s">
        <v>74</v>
      </c>
      <c r="K5" s="12" t="s">
        <v>75</v>
      </c>
      <c r="L5" s="8" t="s">
        <v>76</v>
      </c>
      <c r="M5" s="12" t="s">
        <v>77</v>
      </c>
      <c r="N5" s="9" t="s">
        <v>78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27" s="4" customFormat="1" ht="19.5" customHeight="1">
      <c r="A6" s="85" t="s">
        <v>17</v>
      </c>
      <c r="B6" s="90">
        <v>46</v>
      </c>
      <c r="C6" s="91">
        <v>36</v>
      </c>
      <c r="D6" s="92">
        <f aca="true" t="shared" si="0" ref="D6:D22">(C6/B6)</f>
        <v>0.782608695652174</v>
      </c>
      <c r="E6" s="102">
        <v>22</v>
      </c>
      <c r="F6" s="110">
        <v>1</v>
      </c>
      <c r="G6" s="91">
        <v>0</v>
      </c>
      <c r="H6" s="91">
        <v>0</v>
      </c>
      <c r="I6" s="105">
        <v>35</v>
      </c>
      <c r="J6" s="110">
        <v>0</v>
      </c>
      <c r="K6" s="93">
        <v>0</v>
      </c>
      <c r="L6" s="94">
        <v>0</v>
      </c>
      <c r="M6" s="105">
        <v>36</v>
      </c>
      <c r="N6" s="119">
        <v>0</v>
      </c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19.5" customHeight="1">
      <c r="A7" s="86" t="s">
        <v>18</v>
      </c>
      <c r="B7" s="44">
        <v>120</v>
      </c>
      <c r="C7" s="95">
        <v>140</v>
      </c>
      <c r="D7" s="43">
        <f t="shared" si="0"/>
        <v>1.1666666666666667</v>
      </c>
      <c r="E7" s="46">
        <v>8</v>
      </c>
      <c r="F7" s="111">
        <v>54</v>
      </c>
      <c r="G7" s="95">
        <v>0</v>
      </c>
      <c r="H7" s="95">
        <v>6</v>
      </c>
      <c r="I7" s="114">
        <v>90</v>
      </c>
      <c r="J7" s="111">
        <v>1</v>
      </c>
      <c r="K7" s="114">
        <v>7</v>
      </c>
      <c r="L7" s="116">
        <v>15</v>
      </c>
      <c r="M7" s="114">
        <v>85</v>
      </c>
      <c r="N7" s="120">
        <v>0</v>
      </c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19.5" customHeight="1">
      <c r="A8" s="85" t="s">
        <v>19</v>
      </c>
      <c r="B8" s="56">
        <v>90</v>
      </c>
      <c r="C8" s="96">
        <v>94</v>
      </c>
      <c r="D8" s="55">
        <f t="shared" si="0"/>
        <v>1.0444444444444445</v>
      </c>
      <c r="E8" s="63">
        <v>65</v>
      </c>
      <c r="F8" s="112">
        <v>64</v>
      </c>
      <c r="G8" s="96">
        <v>1</v>
      </c>
      <c r="H8" s="112">
        <v>59</v>
      </c>
      <c r="I8" s="106">
        <v>76</v>
      </c>
      <c r="J8" s="112">
        <v>36</v>
      </c>
      <c r="K8" s="106">
        <v>67</v>
      </c>
      <c r="L8" s="117">
        <v>67</v>
      </c>
      <c r="M8" s="106">
        <v>67</v>
      </c>
      <c r="N8" s="121">
        <v>4</v>
      </c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9.5" customHeight="1">
      <c r="A9" s="85" t="s">
        <v>20</v>
      </c>
      <c r="B9" s="56">
        <v>142</v>
      </c>
      <c r="C9" s="96">
        <v>98</v>
      </c>
      <c r="D9" s="55">
        <f t="shared" si="0"/>
        <v>0.6901408450704225</v>
      </c>
      <c r="E9" s="63">
        <v>98</v>
      </c>
      <c r="F9" s="112">
        <v>96</v>
      </c>
      <c r="G9" s="96">
        <v>46</v>
      </c>
      <c r="H9" s="112">
        <v>98</v>
      </c>
      <c r="I9" s="106">
        <v>62</v>
      </c>
      <c r="J9" s="112">
        <v>98</v>
      </c>
      <c r="K9" s="106">
        <v>98</v>
      </c>
      <c r="L9" s="117">
        <v>98</v>
      </c>
      <c r="M9" s="106">
        <v>98</v>
      </c>
      <c r="N9" s="121">
        <v>98</v>
      </c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19.5" customHeight="1">
      <c r="A10" s="85" t="s">
        <v>21</v>
      </c>
      <c r="B10" s="56">
        <v>45</v>
      </c>
      <c r="C10" s="96">
        <v>55</v>
      </c>
      <c r="D10" s="55">
        <f t="shared" si="0"/>
        <v>1.2222222222222223</v>
      </c>
      <c r="E10" s="63">
        <v>54</v>
      </c>
      <c r="F10" s="112">
        <v>54</v>
      </c>
      <c r="G10" s="96">
        <v>0</v>
      </c>
      <c r="H10" s="112">
        <v>25</v>
      </c>
      <c r="I10" s="106">
        <v>25</v>
      </c>
      <c r="J10" s="112">
        <v>55</v>
      </c>
      <c r="K10" s="106">
        <v>54</v>
      </c>
      <c r="L10" s="117">
        <v>54</v>
      </c>
      <c r="M10" s="106">
        <v>54</v>
      </c>
      <c r="N10" s="121">
        <v>0</v>
      </c>
      <c r="O10" s="1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19.5" customHeight="1">
      <c r="A11" s="85" t="s">
        <v>22</v>
      </c>
      <c r="B11" s="56">
        <v>47</v>
      </c>
      <c r="C11" s="96">
        <v>49</v>
      </c>
      <c r="D11" s="55">
        <f t="shared" si="0"/>
        <v>1.0425531914893618</v>
      </c>
      <c r="E11" s="63">
        <v>49</v>
      </c>
      <c r="F11" s="112">
        <v>0</v>
      </c>
      <c r="G11" s="96">
        <v>0</v>
      </c>
      <c r="H11" s="112">
        <v>0</v>
      </c>
      <c r="I11" s="106">
        <v>12</v>
      </c>
      <c r="J11" s="112">
        <v>20</v>
      </c>
      <c r="K11" s="106">
        <v>33</v>
      </c>
      <c r="L11" s="117">
        <v>20</v>
      </c>
      <c r="M11" s="106">
        <v>49</v>
      </c>
      <c r="N11" s="121">
        <v>0</v>
      </c>
      <c r="O11" s="1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19.5" customHeight="1">
      <c r="A12" s="85" t="s">
        <v>23</v>
      </c>
      <c r="B12" s="56">
        <v>50</v>
      </c>
      <c r="C12" s="96">
        <v>43</v>
      </c>
      <c r="D12" s="55">
        <f t="shared" si="0"/>
        <v>0.86</v>
      </c>
      <c r="E12" s="56">
        <v>5</v>
      </c>
      <c r="F12" s="112">
        <v>3</v>
      </c>
      <c r="G12" s="96">
        <v>0</v>
      </c>
      <c r="H12" s="112">
        <v>31</v>
      </c>
      <c r="I12" s="106">
        <v>22</v>
      </c>
      <c r="J12" s="96">
        <v>4</v>
      </c>
      <c r="K12" s="54">
        <v>21</v>
      </c>
      <c r="L12" s="117">
        <v>0</v>
      </c>
      <c r="M12" s="106">
        <v>43</v>
      </c>
      <c r="N12" s="64">
        <v>0</v>
      </c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9.5" customHeight="1">
      <c r="A13" s="85" t="s">
        <v>24</v>
      </c>
      <c r="B13" s="56">
        <v>54</v>
      </c>
      <c r="C13" s="96">
        <v>63</v>
      </c>
      <c r="D13" s="55">
        <f t="shared" si="0"/>
        <v>1.1666666666666667</v>
      </c>
      <c r="E13" s="63">
        <v>60</v>
      </c>
      <c r="F13" s="112">
        <v>5</v>
      </c>
      <c r="G13" s="96">
        <v>0</v>
      </c>
      <c r="H13" s="112">
        <v>19</v>
      </c>
      <c r="I13" s="106">
        <v>35</v>
      </c>
      <c r="J13" s="112">
        <v>39</v>
      </c>
      <c r="K13" s="106">
        <v>61</v>
      </c>
      <c r="L13" s="117">
        <v>60</v>
      </c>
      <c r="M13" s="106">
        <v>51</v>
      </c>
      <c r="N13" s="121">
        <v>0</v>
      </c>
      <c r="O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19.5" customHeight="1">
      <c r="A14" s="85" t="s">
        <v>25</v>
      </c>
      <c r="B14" s="56">
        <v>82</v>
      </c>
      <c r="C14" s="96">
        <v>159</v>
      </c>
      <c r="D14" s="55">
        <f t="shared" si="0"/>
        <v>1.9390243902439024</v>
      </c>
      <c r="E14" s="63">
        <v>138</v>
      </c>
      <c r="F14" s="112">
        <v>21</v>
      </c>
      <c r="G14" s="96">
        <v>0</v>
      </c>
      <c r="H14" s="112">
        <v>134</v>
      </c>
      <c r="I14" s="106">
        <v>27</v>
      </c>
      <c r="J14" s="112">
        <v>0</v>
      </c>
      <c r="K14" s="106">
        <v>27</v>
      </c>
      <c r="L14" s="117">
        <v>142</v>
      </c>
      <c r="M14" s="106">
        <v>96</v>
      </c>
      <c r="N14" s="121">
        <v>0</v>
      </c>
      <c r="O14" s="1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19.5" customHeight="1">
      <c r="A15" s="85" t="s">
        <v>26</v>
      </c>
      <c r="B15" s="56">
        <v>143</v>
      </c>
      <c r="C15" s="96">
        <v>244</v>
      </c>
      <c r="D15" s="55">
        <f t="shared" si="0"/>
        <v>1.7062937062937062</v>
      </c>
      <c r="E15" s="63">
        <v>220</v>
      </c>
      <c r="F15" s="112">
        <v>26</v>
      </c>
      <c r="G15" s="96">
        <v>0</v>
      </c>
      <c r="H15" s="112">
        <v>144</v>
      </c>
      <c r="I15" s="106">
        <v>159</v>
      </c>
      <c r="J15" s="112">
        <v>98</v>
      </c>
      <c r="K15" s="106">
        <v>141</v>
      </c>
      <c r="L15" s="117">
        <v>197</v>
      </c>
      <c r="M15" s="106">
        <v>236</v>
      </c>
      <c r="N15" s="121">
        <v>0</v>
      </c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19.5" customHeight="1">
      <c r="A16" s="85" t="s">
        <v>27</v>
      </c>
      <c r="B16" s="56">
        <v>8</v>
      </c>
      <c r="C16" s="96">
        <v>12</v>
      </c>
      <c r="D16" s="55">
        <f t="shared" si="0"/>
        <v>1.5</v>
      </c>
      <c r="E16" s="63">
        <v>1</v>
      </c>
      <c r="F16" s="112">
        <v>1</v>
      </c>
      <c r="G16" s="96">
        <v>0</v>
      </c>
      <c r="H16" s="112">
        <v>0</v>
      </c>
      <c r="I16" s="106">
        <v>2</v>
      </c>
      <c r="J16" s="112">
        <v>11</v>
      </c>
      <c r="K16" s="106">
        <v>1</v>
      </c>
      <c r="L16" s="117">
        <v>0</v>
      </c>
      <c r="M16" s="106">
        <v>0</v>
      </c>
      <c r="N16" s="121">
        <v>0</v>
      </c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19.5" customHeight="1">
      <c r="A17" s="85" t="s">
        <v>28</v>
      </c>
      <c r="B17" s="56">
        <v>83</v>
      </c>
      <c r="C17" s="96">
        <v>84</v>
      </c>
      <c r="D17" s="55">
        <f t="shared" si="0"/>
        <v>1.0120481927710843</v>
      </c>
      <c r="E17" s="63">
        <v>66</v>
      </c>
      <c r="F17" s="112">
        <v>10</v>
      </c>
      <c r="G17" s="96">
        <v>0</v>
      </c>
      <c r="H17" s="112">
        <v>65</v>
      </c>
      <c r="I17" s="106">
        <v>70</v>
      </c>
      <c r="J17" s="112">
        <v>53</v>
      </c>
      <c r="K17" s="106">
        <v>66</v>
      </c>
      <c r="L17" s="117">
        <v>66</v>
      </c>
      <c r="M17" s="106">
        <v>66</v>
      </c>
      <c r="N17" s="121">
        <v>14</v>
      </c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19.5" customHeight="1">
      <c r="A18" s="85" t="s">
        <v>29</v>
      </c>
      <c r="B18" s="56">
        <v>72</v>
      </c>
      <c r="C18" s="96">
        <v>81</v>
      </c>
      <c r="D18" s="55">
        <f t="shared" si="0"/>
        <v>1.125</v>
      </c>
      <c r="E18" s="63">
        <v>67</v>
      </c>
      <c r="F18" s="112">
        <v>1</v>
      </c>
      <c r="G18" s="96">
        <v>0</v>
      </c>
      <c r="H18" s="112">
        <v>5</v>
      </c>
      <c r="I18" s="106">
        <v>48</v>
      </c>
      <c r="J18" s="112">
        <v>4</v>
      </c>
      <c r="K18" s="106">
        <v>35</v>
      </c>
      <c r="L18" s="117">
        <v>80</v>
      </c>
      <c r="M18" s="106">
        <v>60</v>
      </c>
      <c r="N18" s="121">
        <v>80</v>
      </c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19.5" customHeight="1">
      <c r="A19" s="85" t="s">
        <v>30</v>
      </c>
      <c r="B19" s="56">
        <v>30</v>
      </c>
      <c r="C19" s="96">
        <v>35</v>
      </c>
      <c r="D19" s="55">
        <f t="shared" si="0"/>
        <v>1.1666666666666667</v>
      </c>
      <c r="E19" s="63">
        <v>32</v>
      </c>
      <c r="F19" s="112">
        <v>35</v>
      </c>
      <c r="G19" s="96">
        <v>0</v>
      </c>
      <c r="H19" s="112">
        <v>35</v>
      </c>
      <c r="I19" s="106">
        <v>8</v>
      </c>
      <c r="J19" s="112">
        <v>6</v>
      </c>
      <c r="K19" s="106">
        <v>35</v>
      </c>
      <c r="L19" s="117">
        <v>35</v>
      </c>
      <c r="M19" s="106">
        <v>35</v>
      </c>
      <c r="N19" s="121">
        <v>35</v>
      </c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19.5" customHeight="1">
      <c r="A20" s="85" t="s">
        <v>31</v>
      </c>
      <c r="B20" s="56">
        <v>30</v>
      </c>
      <c r="C20" s="96">
        <v>48</v>
      </c>
      <c r="D20" s="55">
        <f t="shared" si="0"/>
        <v>1.6</v>
      </c>
      <c r="E20" s="63">
        <v>48</v>
      </c>
      <c r="F20" s="112">
        <v>2</v>
      </c>
      <c r="G20" s="96">
        <v>0</v>
      </c>
      <c r="H20" s="112">
        <v>26</v>
      </c>
      <c r="I20" s="106">
        <v>38</v>
      </c>
      <c r="J20" s="112">
        <v>0</v>
      </c>
      <c r="K20" s="106">
        <v>48</v>
      </c>
      <c r="L20" s="117">
        <v>29</v>
      </c>
      <c r="M20" s="106">
        <v>45</v>
      </c>
      <c r="N20" s="121">
        <v>0</v>
      </c>
      <c r="O20" s="1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19.5" customHeight="1" thickBot="1">
      <c r="A21" s="87" t="s">
        <v>53</v>
      </c>
      <c r="B21" s="97">
        <v>12</v>
      </c>
      <c r="C21" s="98">
        <v>10</v>
      </c>
      <c r="D21" s="70">
        <f t="shared" si="0"/>
        <v>0.8333333333333334</v>
      </c>
      <c r="E21" s="109">
        <v>10</v>
      </c>
      <c r="F21" s="113">
        <v>0</v>
      </c>
      <c r="G21" s="98">
        <v>0</v>
      </c>
      <c r="H21" s="113">
        <v>10</v>
      </c>
      <c r="I21" s="115">
        <v>7</v>
      </c>
      <c r="J21" s="113">
        <v>10</v>
      </c>
      <c r="K21" s="115">
        <v>10</v>
      </c>
      <c r="L21" s="118">
        <v>10</v>
      </c>
      <c r="M21" s="115">
        <v>10</v>
      </c>
      <c r="N21" s="122">
        <v>10</v>
      </c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19.5" customHeight="1" thickBot="1">
      <c r="A22" s="88" t="s">
        <v>0</v>
      </c>
      <c r="B22" s="78">
        <f>SUM(B6:B21)</f>
        <v>1054</v>
      </c>
      <c r="C22" s="101">
        <f>SUM(C6:C21)</f>
        <v>1251</v>
      </c>
      <c r="D22" s="77">
        <f t="shared" si="0"/>
        <v>1.1869070208728654</v>
      </c>
      <c r="E22" s="101">
        <f>SUM(E6:E21)</f>
        <v>943</v>
      </c>
      <c r="F22" s="101">
        <f aca="true" t="shared" si="1" ref="F22:N22">SUM(F6:F21)</f>
        <v>373</v>
      </c>
      <c r="G22" s="101">
        <f t="shared" si="1"/>
        <v>47</v>
      </c>
      <c r="H22" s="101">
        <f t="shared" si="1"/>
        <v>657</v>
      </c>
      <c r="I22" s="101">
        <f t="shared" si="1"/>
        <v>716</v>
      </c>
      <c r="J22" s="101">
        <f t="shared" si="1"/>
        <v>435</v>
      </c>
      <c r="K22" s="101">
        <f t="shared" si="1"/>
        <v>704</v>
      </c>
      <c r="L22" s="101">
        <f t="shared" si="1"/>
        <v>873</v>
      </c>
      <c r="M22" s="101">
        <f t="shared" si="1"/>
        <v>1031</v>
      </c>
      <c r="N22" s="84">
        <f t="shared" si="1"/>
        <v>241</v>
      </c>
      <c r="O22" s="13"/>
      <c r="P22" s="3"/>
      <c r="Q22" s="11"/>
      <c r="R22" s="5"/>
      <c r="S22" s="5"/>
      <c r="T22" s="5"/>
      <c r="U22" s="5"/>
      <c r="V22" s="5"/>
      <c r="W22" s="3"/>
      <c r="X22" s="3"/>
      <c r="Y22" s="3"/>
      <c r="Z22" s="3"/>
      <c r="AA22" s="3"/>
    </row>
    <row r="23" spans="1:15" ht="77.25" customHeight="1" thickBot="1">
      <c r="A23" s="220" t="s">
        <v>52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2"/>
      <c r="O23" s="1"/>
    </row>
    <row r="24" ht="15">
      <c r="A24" s="123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 verticalCentered="1"/>
  <pageMargins left="0.51" right="0.5" top="0.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75" zoomScaleNormal="75" workbookViewId="0" topLeftCell="A1">
      <selection activeCell="A24" sqref="A24"/>
    </sheetView>
  </sheetViews>
  <sheetFormatPr defaultColWidth="9.140625" defaultRowHeight="12.75"/>
  <cols>
    <col min="1" max="1" width="19.7109375" style="0" customWidth="1"/>
    <col min="2" max="3" width="7.57421875" style="0" customWidth="1"/>
    <col min="4" max="4" width="7.28125" style="0" customWidth="1"/>
    <col min="5" max="6" width="9.7109375" style="0" customWidth="1"/>
    <col min="7" max="7" width="7.28125" style="0" customWidth="1"/>
    <col min="8" max="8" width="8.421875" style="0" customWidth="1"/>
    <col min="10" max="10" width="8.7109375" style="0" customWidth="1"/>
    <col min="11" max="11" width="9.7109375" style="0" customWidth="1"/>
    <col min="12" max="12" width="8.00390625" style="0" customWidth="1"/>
    <col min="14" max="14" width="7.57421875" style="0" customWidth="1"/>
    <col min="28" max="28" width="9.140625" style="1" customWidth="1"/>
  </cols>
  <sheetData>
    <row r="1" spans="1:28" s="33" customFormat="1" ht="21" customHeight="1">
      <c r="A1" s="223" t="str">
        <f>+'1 In School Youth Part'!A1:N1</f>
        <v>TAB 7 - WIA TITLE I PARTICIPANT SUMMARY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1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33" customFormat="1" ht="21" customHeight="1">
      <c r="A2" s="233" t="str">
        <f>'1 In School Youth Part'!$A$2</f>
        <v>FY12 ANNUAL PERFORMANCE ENDING JUNE 30, 2012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39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33" customFormat="1" ht="18.75" customHeight="1" thickBot="1">
      <c r="A3" s="230" t="s">
        <v>62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7" ht="16.5" customHeight="1">
      <c r="A4" s="236" t="s">
        <v>43</v>
      </c>
      <c r="B4" s="226" t="s">
        <v>2</v>
      </c>
      <c r="C4" s="227"/>
      <c r="D4" s="228"/>
      <c r="E4" s="226" t="s">
        <v>5</v>
      </c>
      <c r="F4" s="229"/>
      <c r="G4" s="229"/>
      <c r="H4" s="229"/>
      <c r="I4" s="227"/>
      <c r="J4" s="227"/>
      <c r="K4" s="227"/>
      <c r="L4" s="227"/>
      <c r="M4" s="227"/>
      <c r="N4" s="22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6.25" customHeight="1" thickBot="1">
      <c r="A5" s="237"/>
      <c r="B5" s="7" t="s">
        <v>3</v>
      </c>
      <c r="C5" s="8" t="s">
        <v>4</v>
      </c>
      <c r="D5" s="9" t="s">
        <v>1</v>
      </c>
      <c r="E5" s="8" t="s">
        <v>79</v>
      </c>
      <c r="F5" s="8" t="s">
        <v>81</v>
      </c>
      <c r="G5" s="8" t="s">
        <v>80</v>
      </c>
      <c r="H5" s="8" t="s">
        <v>72</v>
      </c>
      <c r="I5" s="12" t="s">
        <v>73</v>
      </c>
      <c r="J5" s="8" t="s">
        <v>74</v>
      </c>
      <c r="K5" s="12" t="s">
        <v>75</v>
      </c>
      <c r="L5" s="8" t="s">
        <v>76</v>
      </c>
      <c r="M5" s="12" t="s">
        <v>77</v>
      </c>
      <c r="N5" s="9" t="s">
        <v>78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28" s="4" customFormat="1" ht="19.5" customHeight="1">
      <c r="A6" s="85" t="s">
        <v>17</v>
      </c>
      <c r="B6" s="90">
        <v>57</v>
      </c>
      <c r="C6" s="91">
        <v>61</v>
      </c>
      <c r="D6" s="92">
        <f aca="true" t="shared" si="0" ref="D6:D22">(C6/B6)</f>
        <v>1.0701754385964912</v>
      </c>
      <c r="E6" s="102">
        <v>0</v>
      </c>
      <c r="F6" s="110">
        <v>58</v>
      </c>
      <c r="G6" s="91">
        <v>0</v>
      </c>
      <c r="H6" s="91">
        <v>4</v>
      </c>
      <c r="I6" s="105">
        <v>0</v>
      </c>
      <c r="J6" s="110">
        <v>2</v>
      </c>
      <c r="K6" s="93">
        <v>0</v>
      </c>
      <c r="L6" s="94">
        <v>0</v>
      </c>
      <c r="M6" s="105">
        <v>61</v>
      </c>
      <c r="N6" s="119">
        <v>0</v>
      </c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19.5" customHeight="1">
      <c r="A7" s="86" t="s">
        <v>18</v>
      </c>
      <c r="B7" s="44">
        <v>160</v>
      </c>
      <c r="C7" s="95">
        <v>181</v>
      </c>
      <c r="D7" s="43">
        <f t="shared" si="0"/>
        <v>1.13125</v>
      </c>
      <c r="E7" s="46">
        <v>28</v>
      </c>
      <c r="F7" s="111">
        <v>83</v>
      </c>
      <c r="G7" s="95">
        <v>0</v>
      </c>
      <c r="H7" s="95">
        <v>8</v>
      </c>
      <c r="I7" s="114">
        <v>100</v>
      </c>
      <c r="J7" s="111">
        <v>2</v>
      </c>
      <c r="K7" s="114">
        <v>19</v>
      </c>
      <c r="L7" s="116">
        <v>17</v>
      </c>
      <c r="M7" s="114">
        <v>129</v>
      </c>
      <c r="N7" s="120">
        <v>0</v>
      </c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19.5" customHeight="1">
      <c r="A8" s="85" t="s">
        <v>19</v>
      </c>
      <c r="B8" s="56">
        <v>195</v>
      </c>
      <c r="C8" s="96">
        <v>207</v>
      </c>
      <c r="D8" s="55">
        <f t="shared" si="0"/>
        <v>1.0615384615384615</v>
      </c>
      <c r="E8" s="63">
        <v>54</v>
      </c>
      <c r="F8" s="112">
        <v>97</v>
      </c>
      <c r="G8" s="96">
        <v>0</v>
      </c>
      <c r="H8" s="112">
        <v>55</v>
      </c>
      <c r="I8" s="106">
        <v>90</v>
      </c>
      <c r="J8" s="112">
        <v>188</v>
      </c>
      <c r="K8" s="106">
        <v>88</v>
      </c>
      <c r="L8" s="117">
        <v>85</v>
      </c>
      <c r="M8" s="106">
        <v>88</v>
      </c>
      <c r="N8" s="121">
        <v>88</v>
      </c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4" customFormat="1" ht="19.5" customHeight="1">
      <c r="A9" s="85" t="s">
        <v>20</v>
      </c>
      <c r="B9" s="56">
        <v>60</v>
      </c>
      <c r="C9" s="96">
        <v>25</v>
      </c>
      <c r="D9" s="55">
        <f t="shared" si="0"/>
        <v>0.4166666666666667</v>
      </c>
      <c r="E9" s="63">
        <v>25</v>
      </c>
      <c r="F9" s="112">
        <v>25</v>
      </c>
      <c r="G9" s="96">
        <v>22</v>
      </c>
      <c r="H9" s="112">
        <v>25</v>
      </c>
      <c r="I9" s="106">
        <v>23</v>
      </c>
      <c r="J9" s="112">
        <v>25</v>
      </c>
      <c r="K9" s="106">
        <v>25</v>
      </c>
      <c r="L9" s="117">
        <v>25</v>
      </c>
      <c r="M9" s="106">
        <v>25</v>
      </c>
      <c r="N9" s="121">
        <v>25</v>
      </c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4" customFormat="1" ht="19.5" customHeight="1">
      <c r="A10" s="85" t="s">
        <v>21</v>
      </c>
      <c r="B10" s="56">
        <v>40</v>
      </c>
      <c r="C10" s="96">
        <v>30</v>
      </c>
      <c r="D10" s="55">
        <f t="shared" si="0"/>
        <v>0.75</v>
      </c>
      <c r="E10" s="63">
        <v>2</v>
      </c>
      <c r="F10" s="112">
        <v>13</v>
      </c>
      <c r="G10" s="96">
        <v>0</v>
      </c>
      <c r="H10" s="112">
        <v>1</v>
      </c>
      <c r="I10" s="106">
        <v>3</v>
      </c>
      <c r="J10" s="112">
        <v>9</v>
      </c>
      <c r="K10" s="106">
        <v>2</v>
      </c>
      <c r="L10" s="117">
        <v>5</v>
      </c>
      <c r="M10" s="106">
        <v>2</v>
      </c>
      <c r="N10" s="121">
        <v>0</v>
      </c>
      <c r="O10" s="1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4" customFormat="1" ht="19.5" customHeight="1">
      <c r="A11" s="85" t="s">
        <v>22</v>
      </c>
      <c r="B11" s="56">
        <v>224</v>
      </c>
      <c r="C11" s="96">
        <v>265</v>
      </c>
      <c r="D11" s="55">
        <f t="shared" si="0"/>
        <v>1.1830357142857142</v>
      </c>
      <c r="E11" s="63">
        <v>260</v>
      </c>
      <c r="F11" s="112">
        <v>240</v>
      </c>
      <c r="G11" s="96">
        <v>0</v>
      </c>
      <c r="H11" s="112">
        <v>6</v>
      </c>
      <c r="I11" s="106">
        <v>9</v>
      </c>
      <c r="J11" s="112">
        <v>48</v>
      </c>
      <c r="K11" s="106">
        <v>255</v>
      </c>
      <c r="L11" s="117">
        <v>145</v>
      </c>
      <c r="M11" s="106">
        <v>264</v>
      </c>
      <c r="N11" s="121">
        <v>0</v>
      </c>
      <c r="O11" s="1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4" customFormat="1" ht="19.5" customHeight="1">
      <c r="A12" s="85" t="s">
        <v>23</v>
      </c>
      <c r="B12" s="56">
        <v>64</v>
      </c>
      <c r="C12" s="96">
        <v>46</v>
      </c>
      <c r="D12" s="55">
        <f t="shared" si="0"/>
        <v>0.71875</v>
      </c>
      <c r="E12" s="56">
        <v>4</v>
      </c>
      <c r="F12" s="112">
        <v>17</v>
      </c>
      <c r="G12" s="96">
        <v>0</v>
      </c>
      <c r="H12" s="112">
        <v>29</v>
      </c>
      <c r="I12" s="106">
        <v>26</v>
      </c>
      <c r="J12" s="96">
        <v>7</v>
      </c>
      <c r="K12" s="54">
        <v>20</v>
      </c>
      <c r="L12" s="117">
        <v>1</v>
      </c>
      <c r="M12" s="106">
        <v>46</v>
      </c>
      <c r="N12" s="64">
        <v>1</v>
      </c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4" customFormat="1" ht="19.5" customHeight="1">
      <c r="A13" s="85" t="s">
        <v>24</v>
      </c>
      <c r="B13" s="56">
        <v>65</v>
      </c>
      <c r="C13" s="96">
        <v>65</v>
      </c>
      <c r="D13" s="55">
        <f t="shared" si="0"/>
        <v>1</v>
      </c>
      <c r="E13" s="63">
        <v>35</v>
      </c>
      <c r="F13" s="112">
        <v>64</v>
      </c>
      <c r="G13" s="96">
        <v>0</v>
      </c>
      <c r="H13" s="112">
        <v>5</v>
      </c>
      <c r="I13" s="106">
        <v>18</v>
      </c>
      <c r="J13" s="112">
        <v>18</v>
      </c>
      <c r="K13" s="106">
        <v>39</v>
      </c>
      <c r="L13" s="117">
        <v>37</v>
      </c>
      <c r="M13" s="106">
        <v>37</v>
      </c>
      <c r="N13" s="121">
        <v>0</v>
      </c>
      <c r="O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4" customFormat="1" ht="19.5" customHeight="1">
      <c r="A14" s="85" t="s">
        <v>25</v>
      </c>
      <c r="B14" s="56">
        <v>135</v>
      </c>
      <c r="C14" s="96">
        <v>132</v>
      </c>
      <c r="D14" s="55">
        <f t="shared" si="0"/>
        <v>0.9777777777777777</v>
      </c>
      <c r="E14" s="63">
        <v>84</v>
      </c>
      <c r="F14" s="112">
        <v>119</v>
      </c>
      <c r="G14" s="96">
        <v>0</v>
      </c>
      <c r="H14" s="112">
        <v>25</v>
      </c>
      <c r="I14" s="106">
        <v>3</v>
      </c>
      <c r="J14" s="112">
        <v>6</v>
      </c>
      <c r="K14" s="106">
        <v>9</v>
      </c>
      <c r="L14" s="117">
        <v>131</v>
      </c>
      <c r="M14" s="106">
        <v>83</v>
      </c>
      <c r="N14" s="121">
        <v>0</v>
      </c>
      <c r="O14" s="1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4" customFormat="1" ht="19.5" customHeight="1">
      <c r="A15" s="85" t="s">
        <v>26</v>
      </c>
      <c r="B15" s="56">
        <v>232</v>
      </c>
      <c r="C15" s="96">
        <v>289</v>
      </c>
      <c r="D15" s="55">
        <f t="shared" si="0"/>
        <v>1.2456896551724137</v>
      </c>
      <c r="E15" s="63">
        <v>124</v>
      </c>
      <c r="F15" s="112">
        <v>266</v>
      </c>
      <c r="G15" s="96">
        <v>1</v>
      </c>
      <c r="H15" s="112">
        <v>99</v>
      </c>
      <c r="I15" s="106">
        <v>138</v>
      </c>
      <c r="J15" s="112">
        <v>96</v>
      </c>
      <c r="K15" s="106">
        <v>43</v>
      </c>
      <c r="L15" s="117">
        <v>262</v>
      </c>
      <c r="M15" s="106">
        <v>288</v>
      </c>
      <c r="N15" s="121">
        <v>0</v>
      </c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4" customFormat="1" ht="19.5" customHeight="1">
      <c r="A16" s="85" t="s">
        <v>27</v>
      </c>
      <c r="B16" s="56">
        <v>107</v>
      </c>
      <c r="C16" s="96">
        <v>109</v>
      </c>
      <c r="D16" s="55">
        <f t="shared" si="0"/>
        <v>1.0186915887850467</v>
      </c>
      <c r="E16" s="63">
        <v>16</v>
      </c>
      <c r="F16" s="112">
        <v>19</v>
      </c>
      <c r="G16" s="96">
        <v>0</v>
      </c>
      <c r="H16" s="112">
        <v>5</v>
      </c>
      <c r="I16" s="106">
        <v>16</v>
      </c>
      <c r="J16" s="112">
        <v>106</v>
      </c>
      <c r="K16" s="106">
        <v>17</v>
      </c>
      <c r="L16" s="117">
        <v>2</v>
      </c>
      <c r="M16" s="106">
        <v>6</v>
      </c>
      <c r="N16" s="121">
        <v>10</v>
      </c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4" customFormat="1" ht="19.5" customHeight="1">
      <c r="A17" s="85" t="s">
        <v>28</v>
      </c>
      <c r="B17" s="56">
        <v>144</v>
      </c>
      <c r="C17" s="96">
        <v>146</v>
      </c>
      <c r="D17" s="55">
        <f t="shared" si="0"/>
        <v>1.0138888888888888</v>
      </c>
      <c r="E17" s="63">
        <v>110</v>
      </c>
      <c r="F17" s="112">
        <v>125</v>
      </c>
      <c r="G17" s="96">
        <v>0</v>
      </c>
      <c r="H17" s="112">
        <v>1</v>
      </c>
      <c r="I17" s="106">
        <v>126</v>
      </c>
      <c r="J17" s="112">
        <v>107</v>
      </c>
      <c r="K17" s="106">
        <v>125</v>
      </c>
      <c r="L17" s="117">
        <v>103</v>
      </c>
      <c r="M17" s="106">
        <v>125</v>
      </c>
      <c r="N17" s="121">
        <v>99</v>
      </c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4" customFormat="1" ht="19.5" customHeight="1">
      <c r="A18" s="85" t="s">
        <v>29</v>
      </c>
      <c r="B18" s="56">
        <v>62</v>
      </c>
      <c r="C18" s="96">
        <v>54</v>
      </c>
      <c r="D18" s="55">
        <f t="shared" si="0"/>
        <v>0.8709677419354839</v>
      </c>
      <c r="E18" s="63">
        <v>22</v>
      </c>
      <c r="F18" s="112">
        <v>2</v>
      </c>
      <c r="G18" s="96">
        <v>0</v>
      </c>
      <c r="H18" s="112">
        <v>0</v>
      </c>
      <c r="I18" s="106">
        <v>15</v>
      </c>
      <c r="J18" s="112">
        <v>21</v>
      </c>
      <c r="K18" s="106">
        <v>5</v>
      </c>
      <c r="L18" s="117">
        <v>47</v>
      </c>
      <c r="M18" s="106">
        <v>26</v>
      </c>
      <c r="N18" s="121">
        <v>51</v>
      </c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4" customFormat="1" ht="19.5" customHeight="1">
      <c r="A19" s="85" t="s">
        <v>30</v>
      </c>
      <c r="B19" s="56">
        <v>47</v>
      </c>
      <c r="C19" s="96">
        <v>51</v>
      </c>
      <c r="D19" s="55">
        <f t="shared" si="0"/>
        <v>1.0851063829787233</v>
      </c>
      <c r="E19" s="63">
        <v>20</v>
      </c>
      <c r="F19" s="112">
        <v>51</v>
      </c>
      <c r="G19" s="96">
        <v>0</v>
      </c>
      <c r="H19" s="112">
        <v>35</v>
      </c>
      <c r="I19" s="106">
        <v>31</v>
      </c>
      <c r="J19" s="112">
        <v>47</v>
      </c>
      <c r="K19" s="106">
        <v>51</v>
      </c>
      <c r="L19" s="117">
        <v>51</v>
      </c>
      <c r="M19" s="106">
        <v>51</v>
      </c>
      <c r="N19" s="121">
        <v>51</v>
      </c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4" customFormat="1" ht="19.5" customHeight="1">
      <c r="A20" s="85" t="s">
        <v>31</v>
      </c>
      <c r="B20" s="56">
        <v>60</v>
      </c>
      <c r="C20" s="96">
        <v>63</v>
      </c>
      <c r="D20" s="55">
        <f t="shared" si="0"/>
        <v>1.05</v>
      </c>
      <c r="E20" s="63">
        <v>61</v>
      </c>
      <c r="F20" s="112">
        <v>62</v>
      </c>
      <c r="G20" s="96">
        <v>0</v>
      </c>
      <c r="H20" s="112">
        <v>15</v>
      </c>
      <c r="I20" s="106">
        <v>8</v>
      </c>
      <c r="J20" s="112">
        <v>1</v>
      </c>
      <c r="K20" s="106">
        <v>21</v>
      </c>
      <c r="L20" s="117">
        <v>4</v>
      </c>
      <c r="M20" s="106">
        <v>54</v>
      </c>
      <c r="N20" s="121">
        <v>0</v>
      </c>
      <c r="O20" s="1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4" customFormat="1" ht="19.5" customHeight="1" thickBot="1">
      <c r="A21" s="87" t="s">
        <v>53</v>
      </c>
      <c r="B21" s="97">
        <v>114</v>
      </c>
      <c r="C21" s="98">
        <v>100</v>
      </c>
      <c r="D21" s="70">
        <f t="shared" si="0"/>
        <v>0.8771929824561403</v>
      </c>
      <c r="E21" s="109">
        <v>85</v>
      </c>
      <c r="F21" s="113">
        <v>100</v>
      </c>
      <c r="G21" s="98">
        <v>0</v>
      </c>
      <c r="H21" s="113">
        <v>5</v>
      </c>
      <c r="I21" s="115">
        <v>35</v>
      </c>
      <c r="J21" s="113">
        <v>14</v>
      </c>
      <c r="K21" s="115">
        <v>95</v>
      </c>
      <c r="L21" s="118">
        <v>99</v>
      </c>
      <c r="M21" s="115">
        <v>100</v>
      </c>
      <c r="N21" s="122">
        <v>64</v>
      </c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4" customFormat="1" ht="19.5" customHeight="1" thickBot="1">
      <c r="A22" s="88" t="s">
        <v>0</v>
      </c>
      <c r="B22" s="78">
        <f>SUM(B6:B21)</f>
        <v>1766</v>
      </c>
      <c r="C22" s="101">
        <f>SUM(C6:C21)</f>
        <v>1824</v>
      </c>
      <c r="D22" s="77">
        <f t="shared" si="0"/>
        <v>1.0328425821064553</v>
      </c>
      <c r="E22" s="101">
        <f>SUM(E6:E21)</f>
        <v>930</v>
      </c>
      <c r="F22" s="101">
        <f aca="true" t="shared" si="1" ref="F22:N22">SUM(F6:F21)</f>
        <v>1341</v>
      </c>
      <c r="G22" s="101">
        <f t="shared" si="1"/>
        <v>23</v>
      </c>
      <c r="H22" s="101">
        <f t="shared" si="1"/>
        <v>318</v>
      </c>
      <c r="I22" s="101">
        <f t="shared" si="1"/>
        <v>641</v>
      </c>
      <c r="J22" s="101">
        <f t="shared" si="1"/>
        <v>697</v>
      </c>
      <c r="K22" s="101">
        <f t="shared" si="1"/>
        <v>814</v>
      </c>
      <c r="L22" s="101">
        <f t="shared" si="1"/>
        <v>1014</v>
      </c>
      <c r="M22" s="101">
        <f t="shared" si="1"/>
        <v>1385</v>
      </c>
      <c r="N22" s="84">
        <f t="shared" si="1"/>
        <v>389</v>
      </c>
      <c r="O22" s="13"/>
      <c r="P22" s="3"/>
      <c r="Q22" s="11"/>
      <c r="R22" s="5"/>
      <c r="S22" s="5"/>
      <c r="T22" s="5"/>
      <c r="U22" s="5"/>
      <c r="V22" s="5"/>
      <c r="W22" s="3"/>
      <c r="X22" s="3"/>
      <c r="Y22" s="3"/>
      <c r="Z22" s="3"/>
      <c r="AA22" s="3"/>
      <c r="AB22" s="3"/>
    </row>
    <row r="23" spans="1:14" ht="76.5" customHeight="1" thickBot="1">
      <c r="A23" s="220" t="s">
        <v>52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2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/>
  <pageMargins left="0.51" right="0.5" top="0.5" bottom="0.57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"/>
  <sheetViews>
    <sheetView zoomScale="75" zoomScaleNormal="75" workbookViewId="0" topLeftCell="A1">
      <selection activeCell="A25" sqref="A25"/>
    </sheetView>
  </sheetViews>
  <sheetFormatPr defaultColWidth="9.140625" defaultRowHeight="12.75"/>
  <cols>
    <col min="1" max="1" width="20.28125" style="0" customWidth="1"/>
    <col min="3" max="3" width="8.57421875" style="0" customWidth="1"/>
    <col min="4" max="4" width="8.28125" style="0" customWidth="1"/>
    <col min="5" max="6" width="9.7109375" style="0" customWidth="1"/>
    <col min="7" max="7" width="6.140625" style="0" customWidth="1"/>
    <col min="8" max="8" width="8.7109375" style="0" customWidth="1"/>
    <col min="9" max="9" width="6.8515625" style="0" customWidth="1"/>
    <col min="10" max="10" width="7.421875" style="0" customWidth="1"/>
    <col min="11" max="11" width="10.57421875" style="0" customWidth="1"/>
    <col min="12" max="12" width="8.57421875" style="0" customWidth="1"/>
    <col min="13" max="13" width="8.421875" style="0" customWidth="1"/>
    <col min="14" max="14" width="7.28125" style="0" customWidth="1"/>
    <col min="28" max="28" width="9.140625" style="1" customWidth="1"/>
  </cols>
  <sheetData>
    <row r="1" spans="1:27" ht="19.5" customHeight="1">
      <c r="A1" s="223" t="str">
        <f>+'1 In School Youth Part'!A1:N1</f>
        <v>TAB 7 - WIA TITLE I PARTICIPANT SUMMARY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1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33" t="str">
        <f>'1 In School Youth Part'!$A$2</f>
        <v>FY12 ANNUAL PERFORMANCE ENDING JUNE 30, 2012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3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230" t="s">
        <v>38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236" t="s">
        <v>43</v>
      </c>
      <c r="B4" s="226" t="s">
        <v>2</v>
      </c>
      <c r="C4" s="227"/>
      <c r="D4" s="228"/>
      <c r="E4" s="226" t="s">
        <v>5</v>
      </c>
      <c r="F4" s="229"/>
      <c r="G4" s="229"/>
      <c r="H4" s="229"/>
      <c r="I4" s="227"/>
      <c r="J4" s="227"/>
      <c r="K4" s="227"/>
      <c r="L4" s="227"/>
      <c r="M4" s="227"/>
      <c r="N4" s="22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.75" customHeight="1" thickBot="1">
      <c r="A5" s="237"/>
      <c r="B5" s="7" t="s">
        <v>3</v>
      </c>
      <c r="C5" s="8" t="s">
        <v>4</v>
      </c>
      <c r="D5" s="9" t="s">
        <v>1</v>
      </c>
      <c r="E5" s="8" t="s">
        <v>79</v>
      </c>
      <c r="F5" s="8" t="s">
        <v>81</v>
      </c>
      <c r="G5" s="8" t="s">
        <v>80</v>
      </c>
      <c r="H5" s="8" t="s">
        <v>72</v>
      </c>
      <c r="I5" s="12" t="s">
        <v>73</v>
      </c>
      <c r="J5" s="8" t="s">
        <v>74</v>
      </c>
      <c r="K5" s="12" t="s">
        <v>75</v>
      </c>
      <c r="L5" s="8" t="s">
        <v>76</v>
      </c>
      <c r="M5" s="12" t="s">
        <v>77</v>
      </c>
      <c r="N5" s="9" t="s">
        <v>78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43" s="4" customFormat="1" ht="19.5" customHeight="1">
      <c r="A6" s="85" t="s">
        <v>17</v>
      </c>
      <c r="B6" s="90">
        <f>+'1 In School Youth Part'!B6+'2 Out of School Youth Part'!B6</f>
        <v>103</v>
      </c>
      <c r="C6" s="91">
        <f>+'1 In School Youth Part'!C6+'2 Out of School Youth Part'!C6</f>
        <v>97</v>
      </c>
      <c r="D6" s="92">
        <f aca="true" t="shared" si="0" ref="D6:D22">(C6/B6)</f>
        <v>0.941747572815534</v>
      </c>
      <c r="E6" s="144">
        <f>+'1 In School Youth Part'!E6+'2 Out of School Youth Part'!E6</f>
        <v>22</v>
      </c>
      <c r="F6" s="93">
        <f>+'1 In School Youth Part'!F6+'2 Out of School Youth Part'!F6</f>
        <v>59</v>
      </c>
      <c r="G6" s="54">
        <f>+'1 In School Youth Part'!G6+'2 Out of School Youth Part'!G6</f>
        <v>0</v>
      </c>
      <c r="H6" s="54">
        <f>+'1 In School Youth Part'!H6+'2 Out of School Youth Part'!H6</f>
        <v>4</v>
      </c>
      <c r="I6" s="54">
        <f>+'1 In School Youth Part'!I6+'2 Out of School Youth Part'!I6</f>
        <v>35</v>
      </c>
      <c r="J6" s="54">
        <f>+'1 In School Youth Part'!J6+'2 Out of School Youth Part'!J6</f>
        <v>2</v>
      </c>
      <c r="K6" s="54">
        <f>+'1 In School Youth Part'!K6+'2 Out of School Youth Part'!K6</f>
        <v>0</v>
      </c>
      <c r="L6" s="54">
        <f>+'1 In School Youth Part'!L6+'2 Out of School Youth Part'!L6</f>
        <v>0</v>
      </c>
      <c r="M6" s="54">
        <f>+'1 In School Youth Part'!M6+'2 Out of School Youth Part'!M6</f>
        <v>97</v>
      </c>
      <c r="N6" s="100">
        <f>+'1 In School Youth Part'!N6+'2 Out of School Youth Part'!N6</f>
        <v>0</v>
      </c>
      <c r="O6" s="3"/>
      <c r="P6" s="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4" customFormat="1" ht="19.5" customHeight="1">
      <c r="A7" s="86" t="s">
        <v>18</v>
      </c>
      <c r="B7" s="44">
        <f>+'1 In School Youth Part'!B7+'2 Out of School Youth Part'!B7</f>
        <v>280</v>
      </c>
      <c r="C7" s="95">
        <f>+'1 In School Youth Part'!C7+'2 Out of School Youth Part'!C7</f>
        <v>321</v>
      </c>
      <c r="D7" s="43">
        <f t="shared" si="0"/>
        <v>1.1464285714285714</v>
      </c>
      <c r="E7" s="145">
        <f>+'1 In School Youth Part'!E7+'2 Out of School Youth Part'!E7</f>
        <v>36</v>
      </c>
      <c r="F7" s="54">
        <f>+'1 In School Youth Part'!F7+'2 Out of School Youth Part'!F7</f>
        <v>137</v>
      </c>
      <c r="G7" s="54">
        <f>+'1 In School Youth Part'!G7+'2 Out of School Youth Part'!G7</f>
        <v>0</v>
      </c>
      <c r="H7" s="54">
        <f>+'1 In School Youth Part'!H7+'2 Out of School Youth Part'!H7</f>
        <v>14</v>
      </c>
      <c r="I7" s="54">
        <f>+'1 In School Youth Part'!I7+'2 Out of School Youth Part'!I7</f>
        <v>190</v>
      </c>
      <c r="J7" s="54">
        <f>+'1 In School Youth Part'!J7+'2 Out of School Youth Part'!J7</f>
        <v>3</v>
      </c>
      <c r="K7" s="54">
        <f>+'1 In School Youth Part'!K7+'2 Out of School Youth Part'!K7</f>
        <v>26</v>
      </c>
      <c r="L7" s="54">
        <f>+'1 In School Youth Part'!L7+'2 Out of School Youth Part'!L7</f>
        <v>32</v>
      </c>
      <c r="M7" s="54">
        <f>+'1 In School Youth Part'!M7+'2 Out of School Youth Part'!M7</f>
        <v>214</v>
      </c>
      <c r="N7" s="62">
        <f>+'1 In School Youth Part'!N7+'2 Out of School Youth Part'!N7</f>
        <v>0</v>
      </c>
      <c r="O7" s="3"/>
      <c r="P7" s="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4" customFormat="1" ht="19.5" customHeight="1">
      <c r="A8" s="85" t="s">
        <v>19</v>
      </c>
      <c r="B8" s="44">
        <f>+'1 In School Youth Part'!B8+'2 Out of School Youth Part'!B8</f>
        <v>285</v>
      </c>
      <c r="C8" s="96">
        <f>+'1 In School Youth Part'!C8+'2 Out of School Youth Part'!C8</f>
        <v>301</v>
      </c>
      <c r="D8" s="55">
        <f t="shared" si="0"/>
        <v>1.056140350877193</v>
      </c>
      <c r="E8" s="145">
        <f>+'1 In School Youth Part'!E8+'2 Out of School Youth Part'!E8</f>
        <v>119</v>
      </c>
      <c r="F8" s="54">
        <f>+'1 In School Youth Part'!F8+'2 Out of School Youth Part'!F8</f>
        <v>161</v>
      </c>
      <c r="G8" s="54">
        <f>+'1 In School Youth Part'!G8+'2 Out of School Youth Part'!G8</f>
        <v>1</v>
      </c>
      <c r="H8" s="54">
        <f>+'1 In School Youth Part'!H8+'2 Out of School Youth Part'!H8</f>
        <v>114</v>
      </c>
      <c r="I8" s="54">
        <f>+'1 In School Youth Part'!I8+'2 Out of School Youth Part'!I8</f>
        <v>166</v>
      </c>
      <c r="J8" s="54">
        <f>+'1 In School Youth Part'!J8+'2 Out of School Youth Part'!J8</f>
        <v>224</v>
      </c>
      <c r="K8" s="54">
        <f>+'1 In School Youth Part'!K8+'2 Out of School Youth Part'!K8</f>
        <v>155</v>
      </c>
      <c r="L8" s="54">
        <f>+'1 In School Youth Part'!L8+'2 Out of School Youth Part'!L8</f>
        <v>152</v>
      </c>
      <c r="M8" s="54">
        <f>+'1 In School Youth Part'!M8+'2 Out of School Youth Part'!M8</f>
        <v>155</v>
      </c>
      <c r="N8" s="62">
        <f>+'1 In School Youth Part'!N8+'2 Out of School Youth Part'!N8</f>
        <v>92</v>
      </c>
      <c r="O8" s="3"/>
      <c r="P8" s="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4" customFormat="1" ht="19.5" customHeight="1">
      <c r="A9" s="85" t="s">
        <v>20</v>
      </c>
      <c r="B9" s="44">
        <f>+'1 In School Youth Part'!B9+'2 Out of School Youth Part'!B9</f>
        <v>202</v>
      </c>
      <c r="C9" s="96">
        <f>+'1 In School Youth Part'!C9+'2 Out of School Youth Part'!C9</f>
        <v>123</v>
      </c>
      <c r="D9" s="55">
        <f t="shared" si="0"/>
        <v>0.6089108910891089</v>
      </c>
      <c r="E9" s="145">
        <f>+'1 In School Youth Part'!E9+'2 Out of School Youth Part'!E9</f>
        <v>123</v>
      </c>
      <c r="F9" s="54">
        <f>+'1 In School Youth Part'!F9+'2 Out of School Youth Part'!F9</f>
        <v>121</v>
      </c>
      <c r="G9" s="54">
        <f>+'1 In School Youth Part'!G9+'2 Out of School Youth Part'!G9</f>
        <v>68</v>
      </c>
      <c r="H9" s="54">
        <f>+'1 In School Youth Part'!H9+'2 Out of School Youth Part'!H9</f>
        <v>123</v>
      </c>
      <c r="I9" s="54">
        <f>+'1 In School Youth Part'!I9+'2 Out of School Youth Part'!I9</f>
        <v>85</v>
      </c>
      <c r="J9" s="54">
        <f>+'1 In School Youth Part'!J9+'2 Out of School Youth Part'!J9</f>
        <v>123</v>
      </c>
      <c r="K9" s="54">
        <f>+'1 In School Youth Part'!K9+'2 Out of School Youth Part'!K9</f>
        <v>123</v>
      </c>
      <c r="L9" s="54">
        <f>+'1 In School Youth Part'!L9+'2 Out of School Youth Part'!L9</f>
        <v>123</v>
      </c>
      <c r="M9" s="54">
        <f>+'1 In School Youth Part'!M9+'2 Out of School Youth Part'!M9</f>
        <v>123</v>
      </c>
      <c r="N9" s="62">
        <f>+'1 In School Youth Part'!N9+'2 Out of School Youth Part'!N9</f>
        <v>123</v>
      </c>
      <c r="O9" s="3"/>
      <c r="P9" s="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4" customFormat="1" ht="19.5" customHeight="1">
      <c r="A10" s="85" t="s">
        <v>21</v>
      </c>
      <c r="B10" s="44">
        <f>+'1 In School Youth Part'!B10+'2 Out of School Youth Part'!B10</f>
        <v>85</v>
      </c>
      <c r="C10" s="96">
        <f>+'1 In School Youth Part'!C10+'2 Out of School Youth Part'!C10</f>
        <v>85</v>
      </c>
      <c r="D10" s="55">
        <f t="shared" si="0"/>
        <v>1</v>
      </c>
      <c r="E10" s="145">
        <f>+'1 In School Youth Part'!E10+'2 Out of School Youth Part'!E10</f>
        <v>56</v>
      </c>
      <c r="F10" s="54">
        <f>+'1 In School Youth Part'!F10+'2 Out of School Youth Part'!F10</f>
        <v>67</v>
      </c>
      <c r="G10" s="54">
        <f>+'1 In School Youth Part'!G10+'2 Out of School Youth Part'!G10</f>
        <v>0</v>
      </c>
      <c r="H10" s="54">
        <f>+'1 In School Youth Part'!H10+'2 Out of School Youth Part'!H10</f>
        <v>26</v>
      </c>
      <c r="I10" s="54">
        <f>+'1 In School Youth Part'!I10+'2 Out of School Youth Part'!I10</f>
        <v>28</v>
      </c>
      <c r="J10" s="54">
        <f>+'1 In School Youth Part'!J10+'2 Out of School Youth Part'!J10</f>
        <v>64</v>
      </c>
      <c r="K10" s="54">
        <f>+'1 In School Youth Part'!K10+'2 Out of School Youth Part'!K10</f>
        <v>56</v>
      </c>
      <c r="L10" s="54">
        <f>+'1 In School Youth Part'!L10+'2 Out of School Youth Part'!L10</f>
        <v>59</v>
      </c>
      <c r="M10" s="54">
        <f>+'1 In School Youth Part'!M10+'2 Out of School Youth Part'!M10</f>
        <v>56</v>
      </c>
      <c r="N10" s="62">
        <f>+'1 In School Youth Part'!N10+'2 Out of School Youth Part'!N10</f>
        <v>0</v>
      </c>
      <c r="O10" s="3"/>
      <c r="P10" s="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4" customFormat="1" ht="19.5" customHeight="1">
      <c r="A11" s="85" t="s">
        <v>22</v>
      </c>
      <c r="B11" s="44">
        <f>+'1 In School Youth Part'!B11+'2 Out of School Youth Part'!B11</f>
        <v>271</v>
      </c>
      <c r="C11" s="96">
        <f>+'1 In School Youth Part'!C11+'2 Out of School Youth Part'!C11</f>
        <v>314</v>
      </c>
      <c r="D11" s="55">
        <f t="shared" si="0"/>
        <v>1.1586715867158672</v>
      </c>
      <c r="E11" s="145">
        <f>+'1 In School Youth Part'!E11+'2 Out of School Youth Part'!E11</f>
        <v>309</v>
      </c>
      <c r="F11" s="54">
        <f>+'1 In School Youth Part'!F11+'2 Out of School Youth Part'!F11</f>
        <v>240</v>
      </c>
      <c r="G11" s="54">
        <f>+'1 In School Youth Part'!G11+'2 Out of School Youth Part'!G11</f>
        <v>0</v>
      </c>
      <c r="H11" s="54">
        <f>+'1 In School Youth Part'!H11+'2 Out of School Youth Part'!H11</f>
        <v>6</v>
      </c>
      <c r="I11" s="54">
        <f>+'1 In School Youth Part'!I11+'2 Out of School Youth Part'!I11</f>
        <v>21</v>
      </c>
      <c r="J11" s="54">
        <f>+'1 In School Youth Part'!J11+'2 Out of School Youth Part'!J11</f>
        <v>68</v>
      </c>
      <c r="K11" s="54">
        <f>+'1 In School Youth Part'!K11+'2 Out of School Youth Part'!K11</f>
        <v>288</v>
      </c>
      <c r="L11" s="54">
        <f>+'1 In School Youth Part'!L11+'2 Out of School Youth Part'!L11</f>
        <v>165</v>
      </c>
      <c r="M11" s="54">
        <f>+'1 In School Youth Part'!M11+'2 Out of School Youth Part'!M11</f>
        <v>313</v>
      </c>
      <c r="N11" s="62">
        <f>+'1 In School Youth Part'!N11+'2 Out of School Youth Part'!N11</f>
        <v>0</v>
      </c>
      <c r="O11" s="3"/>
      <c r="P11" s="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4" customFormat="1" ht="19.5" customHeight="1">
      <c r="A12" s="85" t="s">
        <v>23</v>
      </c>
      <c r="B12" s="44">
        <f>+'1 In School Youth Part'!B12+'2 Out of School Youth Part'!B12</f>
        <v>114</v>
      </c>
      <c r="C12" s="96">
        <f>+'1 In School Youth Part'!C12+'2 Out of School Youth Part'!C12</f>
        <v>89</v>
      </c>
      <c r="D12" s="55">
        <f t="shared" si="0"/>
        <v>0.7807017543859649</v>
      </c>
      <c r="E12" s="145">
        <f>+'1 In School Youth Part'!E12+'2 Out of School Youth Part'!E12</f>
        <v>9</v>
      </c>
      <c r="F12" s="54">
        <f>+'1 In School Youth Part'!F12+'2 Out of School Youth Part'!F12</f>
        <v>20</v>
      </c>
      <c r="G12" s="54">
        <f>+'1 In School Youth Part'!G12+'2 Out of School Youth Part'!G12</f>
        <v>0</v>
      </c>
      <c r="H12" s="54">
        <f>+'1 In School Youth Part'!H12+'2 Out of School Youth Part'!H12</f>
        <v>60</v>
      </c>
      <c r="I12" s="54">
        <f>+'1 In School Youth Part'!I12+'2 Out of School Youth Part'!I12</f>
        <v>48</v>
      </c>
      <c r="J12" s="54">
        <f>+'1 In School Youth Part'!J12+'2 Out of School Youth Part'!J12</f>
        <v>11</v>
      </c>
      <c r="K12" s="54">
        <f>+'1 In School Youth Part'!K12+'2 Out of School Youth Part'!K12</f>
        <v>41</v>
      </c>
      <c r="L12" s="54">
        <f>+'1 In School Youth Part'!L12+'2 Out of School Youth Part'!L12</f>
        <v>1</v>
      </c>
      <c r="M12" s="54">
        <f>+'1 In School Youth Part'!M12+'2 Out of School Youth Part'!M12</f>
        <v>89</v>
      </c>
      <c r="N12" s="62">
        <f>+'1 In School Youth Part'!N12+'2 Out of School Youth Part'!N12</f>
        <v>1</v>
      </c>
      <c r="O12" s="3"/>
      <c r="P12" s="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4" customFormat="1" ht="19.5" customHeight="1">
      <c r="A13" s="85" t="s">
        <v>24</v>
      </c>
      <c r="B13" s="44">
        <f>+'1 In School Youth Part'!B13+'2 Out of School Youth Part'!B13</f>
        <v>119</v>
      </c>
      <c r="C13" s="96">
        <f>+'1 In School Youth Part'!C13+'2 Out of School Youth Part'!C13</f>
        <v>128</v>
      </c>
      <c r="D13" s="55">
        <f t="shared" si="0"/>
        <v>1.0756302521008403</v>
      </c>
      <c r="E13" s="145">
        <f>+'1 In School Youth Part'!E13+'2 Out of School Youth Part'!E13</f>
        <v>95</v>
      </c>
      <c r="F13" s="54">
        <f>+'1 In School Youth Part'!F13+'2 Out of School Youth Part'!F13</f>
        <v>69</v>
      </c>
      <c r="G13" s="54">
        <f>+'1 In School Youth Part'!G13+'2 Out of School Youth Part'!G13</f>
        <v>0</v>
      </c>
      <c r="H13" s="54">
        <f>+'1 In School Youth Part'!H13+'2 Out of School Youth Part'!H13</f>
        <v>24</v>
      </c>
      <c r="I13" s="54">
        <f>+'1 In School Youth Part'!I13+'2 Out of School Youth Part'!I13</f>
        <v>53</v>
      </c>
      <c r="J13" s="54">
        <f>+'1 In School Youth Part'!J13+'2 Out of School Youth Part'!J13</f>
        <v>57</v>
      </c>
      <c r="K13" s="54">
        <f>+'1 In School Youth Part'!K13+'2 Out of School Youth Part'!K13</f>
        <v>100</v>
      </c>
      <c r="L13" s="54">
        <f>+'1 In School Youth Part'!L13+'2 Out of School Youth Part'!L13</f>
        <v>97</v>
      </c>
      <c r="M13" s="54">
        <f>+'1 In School Youth Part'!M13+'2 Out of School Youth Part'!M13</f>
        <v>88</v>
      </c>
      <c r="N13" s="62">
        <f>+'1 In School Youth Part'!N13+'2 Out of School Youth Part'!N13</f>
        <v>0</v>
      </c>
      <c r="O13" s="3"/>
      <c r="P13" s="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4" customFormat="1" ht="19.5" customHeight="1">
      <c r="A14" s="85" t="s">
        <v>25</v>
      </c>
      <c r="B14" s="44">
        <f>+'1 In School Youth Part'!B14+'2 Out of School Youth Part'!B14</f>
        <v>217</v>
      </c>
      <c r="C14" s="96">
        <f>+'1 In School Youth Part'!C14+'2 Out of School Youth Part'!C14</f>
        <v>291</v>
      </c>
      <c r="D14" s="55">
        <f t="shared" si="0"/>
        <v>1.3410138248847927</v>
      </c>
      <c r="E14" s="145">
        <f>+'1 In School Youth Part'!E14+'2 Out of School Youth Part'!E14</f>
        <v>222</v>
      </c>
      <c r="F14" s="54">
        <f>+'1 In School Youth Part'!F14+'2 Out of School Youth Part'!F14</f>
        <v>140</v>
      </c>
      <c r="G14" s="54">
        <f>+'1 In School Youth Part'!G14+'2 Out of School Youth Part'!G14</f>
        <v>0</v>
      </c>
      <c r="H14" s="54">
        <f>+'1 In School Youth Part'!H14+'2 Out of School Youth Part'!H14</f>
        <v>159</v>
      </c>
      <c r="I14" s="54">
        <f>+'1 In School Youth Part'!I14+'2 Out of School Youth Part'!I14</f>
        <v>30</v>
      </c>
      <c r="J14" s="54">
        <f>+'1 In School Youth Part'!J14+'2 Out of School Youth Part'!J14</f>
        <v>6</v>
      </c>
      <c r="K14" s="54">
        <f>+'1 In School Youth Part'!K14+'2 Out of School Youth Part'!K14</f>
        <v>36</v>
      </c>
      <c r="L14" s="54">
        <f>+'1 In School Youth Part'!L14+'2 Out of School Youth Part'!L14</f>
        <v>273</v>
      </c>
      <c r="M14" s="54">
        <f>+'1 In School Youth Part'!M14+'2 Out of School Youth Part'!M14</f>
        <v>179</v>
      </c>
      <c r="N14" s="62">
        <f>+'1 In School Youth Part'!N14+'2 Out of School Youth Part'!N14</f>
        <v>0</v>
      </c>
      <c r="O14" s="3"/>
      <c r="P14" s="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4" customFormat="1" ht="19.5" customHeight="1">
      <c r="A15" s="85" t="s">
        <v>26</v>
      </c>
      <c r="B15" s="44">
        <f>+'1 In School Youth Part'!B15+'2 Out of School Youth Part'!B15</f>
        <v>375</v>
      </c>
      <c r="C15" s="96">
        <f>+'1 In School Youth Part'!C15+'2 Out of School Youth Part'!C15</f>
        <v>533</v>
      </c>
      <c r="D15" s="55">
        <f t="shared" si="0"/>
        <v>1.4213333333333333</v>
      </c>
      <c r="E15" s="145">
        <f>+'1 In School Youth Part'!E15+'2 Out of School Youth Part'!E15</f>
        <v>344</v>
      </c>
      <c r="F15" s="54">
        <f>+'1 In School Youth Part'!F15+'2 Out of School Youth Part'!F15</f>
        <v>292</v>
      </c>
      <c r="G15" s="54">
        <f>+'1 In School Youth Part'!G15+'2 Out of School Youth Part'!G15</f>
        <v>1</v>
      </c>
      <c r="H15" s="54">
        <f>+'1 In School Youth Part'!H15+'2 Out of School Youth Part'!H15</f>
        <v>243</v>
      </c>
      <c r="I15" s="54">
        <f>+'1 In School Youth Part'!I15+'2 Out of School Youth Part'!I15</f>
        <v>297</v>
      </c>
      <c r="J15" s="54">
        <f>+'1 In School Youth Part'!J15+'2 Out of School Youth Part'!J15</f>
        <v>194</v>
      </c>
      <c r="K15" s="54">
        <f>+'1 In School Youth Part'!K15+'2 Out of School Youth Part'!K15</f>
        <v>184</v>
      </c>
      <c r="L15" s="54">
        <f>+'1 In School Youth Part'!L15+'2 Out of School Youth Part'!L15</f>
        <v>459</v>
      </c>
      <c r="M15" s="54">
        <f>+'1 In School Youth Part'!M15+'2 Out of School Youth Part'!M15</f>
        <v>524</v>
      </c>
      <c r="N15" s="62">
        <f>+'1 In School Youth Part'!N15+'2 Out of School Youth Part'!N15</f>
        <v>0</v>
      </c>
      <c r="O15" s="3"/>
      <c r="P15" s="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4" customFormat="1" ht="19.5" customHeight="1">
      <c r="A16" s="85" t="s">
        <v>27</v>
      </c>
      <c r="B16" s="44">
        <f>+'1 In School Youth Part'!B16+'2 Out of School Youth Part'!B16</f>
        <v>115</v>
      </c>
      <c r="C16" s="96">
        <f>+'1 In School Youth Part'!C16+'2 Out of School Youth Part'!C16</f>
        <v>121</v>
      </c>
      <c r="D16" s="55">
        <f t="shared" si="0"/>
        <v>1.0521739130434782</v>
      </c>
      <c r="E16" s="145">
        <f>+'1 In School Youth Part'!E16+'2 Out of School Youth Part'!E16</f>
        <v>17</v>
      </c>
      <c r="F16" s="54">
        <f>+'1 In School Youth Part'!F16+'2 Out of School Youth Part'!F16</f>
        <v>20</v>
      </c>
      <c r="G16" s="54">
        <f>+'1 In School Youth Part'!G16+'2 Out of School Youth Part'!G16</f>
        <v>0</v>
      </c>
      <c r="H16" s="54">
        <f>+'1 In School Youth Part'!H16+'2 Out of School Youth Part'!H16</f>
        <v>5</v>
      </c>
      <c r="I16" s="54">
        <f>+'1 In School Youth Part'!I16+'2 Out of School Youth Part'!I16</f>
        <v>18</v>
      </c>
      <c r="J16" s="54">
        <f>+'1 In School Youth Part'!J16+'2 Out of School Youth Part'!J16</f>
        <v>117</v>
      </c>
      <c r="K16" s="54">
        <f>+'1 In School Youth Part'!K16+'2 Out of School Youth Part'!K16</f>
        <v>18</v>
      </c>
      <c r="L16" s="54">
        <f>+'1 In School Youth Part'!L16+'2 Out of School Youth Part'!L16</f>
        <v>2</v>
      </c>
      <c r="M16" s="54">
        <f>+'1 In School Youth Part'!M16+'2 Out of School Youth Part'!M16</f>
        <v>6</v>
      </c>
      <c r="N16" s="62">
        <f>+'1 In School Youth Part'!N16+'2 Out of School Youth Part'!N16</f>
        <v>10</v>
      </c>
      <c r="O16" s="3"/>
      <c r="P16" s="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4" customFormat="1" ht="19.5" customHeight="1">
      <c r="A17" s="85" t="s">
        <v>28</v>
      </c>
      <c r="B17" s="44">
        <f>+'1 In School Youth Part'!B17+'2 Out of School Youth Part'!B17</f>
        <v>227</v>
      </c>
      <c r="C17" s="96">
        <f>+'1 In School Youth Part'!C17+'2 Out of School Youth Part'!C17</f>
        <v>230</v>
      </c>
      <c r="D17" s="55">
        <f t="shared" si="0"/>
        <v>1.013215859030837</v>
      </c>
      <c r="E17" s="145">
        <f>+'1 In School Youth Part'!E17+'2 Out of School Youth Part'!E17</f>
        <v>176</v>
      </c>
      <c r="F17" s="54">
        <f>+'1 In School Youth Part'!F17+'2 Out of School Youth Part'!F17</f>
        <v>135</v>
      </c>
      <c r="G17" s="54">
        <f>+'1 In School Youth Part'!G17+'2 Out of School Youth Part'!G17</f>
        <v>0</v>
      </c>
      <c r="H17" s="54">
        <f>+'1 In School Youth Part'!H17+'2 Out of School Youth Part'!H17</f>
        <v>66</v>
      </c>
      <c r="I17" s="54">
        <f>+'1 In School Youth Part'!I17+'2 Out of School Youth Part'!I17</f>
        <v>196</v>
      </c>
      <c r="J17" s="54">
        <f>+'1 In School Youth Part'!J17+'2 Out of School Youth Part'!J17</f>
        <v>160</v>
      </c>
      <c r="K17" s="54">
        <f>+'1 In School Youth Part'!K17+'2 Out of School Youth Part'!K17</f>
        <v>191</v>
      </c>
      <c r="L17" s="54">
        <f>+'1 In School Youth Part'!L17+'2 Out of School Youth Part'!L17</f>
        <v>169</v>
      </c>
      <c r="M17" s="54">
        <f>+'1 In School Youth Part'!M17+'2 Out of School Youth Part'!M17</f>
        <v>191</v>
      </c>
      <c r="N17" s="62">
        <f>+'1 In School Youth Part'!N17+'2 Out of School Youth Part'!N17</f>
        <v>113</v>
      </c>
      <c r="O17" s="3"/>
      <c r="P17" s="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4" customFormat="1" ht="19.5" customHeight="1">
      <c r="A18" s="85" t="s">
        <v>29</v>
      </c>
      <c r="B18" s="44">
        <f>+'1 In School Youth Part'!B18+'2 Out of School Youth Part'!B18</f>
        <v>134</v>
      </c>
      <c r="C18" s="96">
        <f>+'1 In School Youth Part'!C18+'2 Out of School Youth Part'!C18</f>
        <v>135</v>
      </c>
      <c r="D18" s="55">
        <f t="shared" si="0"/>
        <v>1.007462686567164</v>
      </c>
      <c r="E18" s="145">
        <f>+'1 In School Youth Part'!E18+'2 Out of School Youth Part'!E18</f>
        <v>89</v>
      </c>
      <c r="F18" s="54">
        <f>+'1 In School Youth Part'!F18+'2 Out of School Youth Part'!F18</f>
        <v>3</v>
      </c>
      <c r="G18" s="54">
        <f>+'1 In School Youth Part'!G18+'2 Out of School Youth Part'!G18</f>
        <v>0</v>
      </c>
      <c r="H18" s="54">
        <f>+'1 In School Youth Part'!H18+'2 Out of School Youth Part'!H18</f>
        <v>5</v>
      </c>
      <c r="I18" s="54">
        <f>+'1 In School Youth Part'!I18+'2 Out of School Youth Part'!I18</f>
        <v>63</v>
      </c>
      <c r="J18" s="54">
        <f>+'1 In School Youth Part'!J18+'2 Out of School Youth Part'!J18</f>
        <v>25</v>
      </c>
      <c r="K18" s="54">
        <f>+'1 In School Youth Part'!K18+'2 Out of School Youth Part'!K18</f>
        <v>40</v>
      </c>
      <c r="L18" s="54">
        <f>+'1 In School Youth Part'!L18+'2 Out of School Youth Part'!L18</f>
        <v>127</v>
      </c>
      <c r="M18" s="54">
        <f>+'1 In School Youth Part'!M18+'2 Out of School Youth Part'!M18</f>
        <v>86</v>
      </c>
      <c r="N18" s="62">
        <f>+'1 In School Youth Part'!N18+'2 Out of School Youth Part'!N18</f>
        <v>131</v>
      </c>
      <c r="O18" s="3"/>
      <c r="P18" s="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4" customFormat="1" ht="19.5" customHeight="1">
      <c r="A19" s="85" t="s">
        <v>30</v>
      </c>
      <c r="B19" s="44">
        <f>+'1 In School Youth Part'!B19+'2 Out of School Youth Part'!B19</f>
        <v>77</v>
      </c>
      <c r="C19" s="96">
        <f>+'1 In School Youth Part'!C19+'2 Out of School Youth Part'!C19</f>
        <v>86</v>
      </c>
      <c r="D19" s="55">
        <f t="shared" si="0"/>
        <v>1.1168831168831168</v>
      </c>
      <c r="E19" s="145">
        <f>+'1 In School Youth Part'!E19+'2 Out of School Youth Part'!E19</f>
        <v>52</v>
      </c>
      <c r="F19" s="54">
        <f>+'1 In School Youth Part'!F19+'2 Out of School Youth Part'!F19</f>
        <v>86</v>
      </c>
      <c r="G19" s="54">
        <f>+'1 In School Youth Part'!G19+'2 Out of School Youth Part'!G19</f>
        <v>0</v>
      </c>
      <c r="H19" s="54">
        <f>+'1 In School Youth Part'!H19+'2 Out of School Youth Part'!H19</f>
        <v>70</v>
      </c>
      <c r="I19" s="54">
        <f>+'1 In School Youth Part'!I19+'2 Out of School Youth Part'!I19</f>
        <v>39</v>
      </c>
      <c r="J19" s="54">
        <f>+'1 In School Youth Part'!J19+'2 Out of School Youth Part'!J19</f>
        <v>53</v>
      </c>
      <c r="K19" s="54">
        <f>+'1 In School Youth Part'!K19+'2 Out of School Youth Part'!K19</f>
        <v>86</v>
      </c>
      <c r="L19" s="54">
        <f>+'1 In School Youth Part'!L19+'2 Out of School Youth Part'!L19</f>
        <v>86</v>
      </c>
      <c r="M19" s="54">
        <f>+'1 In School Youth Part'!M19+'2 Out of School Youth Part'!M19</f>
        <v>86</v>
      </c>
      <c r="N19" s="62">
        <f>+'1 In School Youth Part'!N19+'2 Out of School Youth Part'!N19</f>
        <v>86</v>
      </c>
      <c r="O19" s="3"/>
      <c r="P19" s="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4" customFormat="1" ht="19.5" customHeight="1">
      <c r="A20" s="85" t="s">
        <v>31</v>
      </c>
      <c r="B20" s="44">
        <f>+'1 In School Youth Part'!B20+'2 Out of School Youth Part'!B20</f>
        <v>90</v>
      </c>
      <c r="C20" s="96">
        <f>+'1 In School Youth Part'!C20+'2 Out of School Youth Part'!C20</f>
        <v>111</v>
      </c>
      <c r="D20" s="55">
        <f t="shared" si="0"/>
        <v>1.2333333333333334</v>
      </c>
      <c r="E20" s="145">
        <f>+'1 In School Youth Part'!E20+'2 Out of School Youth Part'!E20</f>
        <v>109</v>
      </c>
      <c r="F20" s="54">
        <f>+'1 In School Youth Part'!F20+'2 Out of School Youth Part'!F20</f>
        <v>64</v>
      </c>
      <c r="G20" s="54">
        <f>+'1 In School Youth Part'!G20+'2 Out of School Youth Part'!G20</f>
        <v>0</v>
      </c>
      <c r="H20" s="54">
        <f>+'1 In School Youth Part'!H20+'2 Out of School Youth Part'!H20</f>
        <v>41</v>
      </c>
      <c r="I20" s="54">
        <f>+'1 In School Youth Part'!I20+'2 Out of School Youth Part'!I20</f>
        <v>46</v>
      </c>
      <c r="J20" s="54">
        <f>+'1 In School Youth Part'!J20+'2 Out of School Youth Part'!J20</f>
        <v>1</v>
      </c>
      <c r="K20" s="54">
        <f>+'1 In School Youth Part'!K20+'2 Out of School Youth Part'!K20</f>
        <v>69</v>
      </c>
      <c r="L20" s="54">
        <f>+'1 In School Youth Part'!L20+'2 Out of School Youth Part'!L20</f>
        <v>33</v>
      </c>
      <c r="M20" s="54">
        <f>+'1 In School Youth Part'!M20+'2 Out of School Youth Part'!M20</f>
        <v>99</v>
      </c>
      <c r="N20" s="62">
        <f>+'1 In School Youth Part'!N20+'2 Out of School Youth Part'!N20</f>
        <v>0</v>
      </c>
      <c r="O20" s="3"/>
      <c r="P20" s="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s="4" customFormat="1" ht="19.5" customHeight="1" thickBot="1">
      <c r="A21" s="87" t="s">
        <v>53</v>
      </c>
      <c r="B21" s="99">
        <f>+'1 In School Youth Part'!B21+'2 Out of School Youth Part'!B21</f>
        <v>126</v>
      </c>
      <c r="C21" s="98">
        <f>+'1 In School Youth Part'!C21+'2 Out of School Youth Part'!C21</f>
        <v>110</v>
      </c>
      <c r="D21" s="70">
        <f t="shared" si="0"/>
        <v>0.873015873015873</v>
      </c>
      <c r="E21" s="145">
        <f>+'1 In School Youth Part'!E21+'2 Out of School Youth Part'!E21</f>
        <v>95</v>
      </c>
      <c r="F21" s="54">
        <f>+'1 In School Youth Part'!F21+'2 Out of School Youth Part'!F21</f>
        <v>100</v>
      </c>
      <c r="G21" s="54">
        <f>+'1 In School Youth Part'!G21+'2 Out of School Youth Part'!G21</f>
        <v>0</v>
      </c>
      <c r="H21" s="54">
        <f>+'1 In School Youth Part'!H21+'2 Out of School Youth Part'!H21</f>
        <v>15</v>
      </c>
      <c r="I21" s="54">
        <f>+'1 In School Youth Part'!I21+'2 Out of School Youth Part'!I21</f>
        <v>42</v>
      </c>
      <c r="J21" s="54">
        <f>+'1 In School Youth Part'!J21+'2 Out of School Youth Part'!J21</f>
        <v>24</v>
      </c>
      <c r="K21" s="54">
        <f>+'1 In School Youth Part'!K21+'2 Out of School Youth Part'!K21</f>
        <v>105</v>
      </c>
      <c r="L21" s="54">
        <f>+'1 In School Youth Part'!L21+'2 Out of School Youth Part'!L21</f>
        <v>109</v>
      </c>
      <c r="M21" s="54">
        <f>+'1 In School Youth Part'!M21+'2 Out of School Youth Part'!M21</f>
        <v>110</v>
      </c>
      <c r="N21" s="163">
        <f>+'1 In School Youth Part'!N21+'2 Out of School Youth Part'!N21</f>
        <v>74</v>
      </c>
      <c r="O21" s="3"/>
      <c r="P21" s="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s="4" customFormat="1" ht="19.5" customHeight="1" thickBot="1">
      <c r="A22" s="88" t="s">
        <v>0</v>
      </c>
      <c r="B22" s="78">
        <f>SUM(B6:B21)</f>
        <v>2820</v>
      </c>
      <c r="C22" s="101">
        <f>SUM(C6:C21)</f>
        <v>3075</v>
      </c>
      <c r="D22" s="77">
        <f t="shared" si="0"/>
        <v>1.0904255319148937</v>
      </c>
      <c r="E22" s="146">
        <f>SUM(E6:E21)</f>
        <v>1873</v>
      </c>
      <c r="F22" s="76">
        <f aca="true" t="shared" si="1" ref="F22:N22">SUM(F6:F21)</f>
        <v>1714</v>
      </c>
      <c r="G22" s="101">
        <f t="shared" si="1"/>
        <v>70</v>
      </c>
      <c r="H22" s="101">
        <f t="shared" si="1"/>
        <v>975</v>
      </c>
      <c r="I22" s="101">
        <f t="shared" si="1"/>
        <v>1357</v>
      </c>
      <c r="J22" s="101">
        <f t="shared" si="1"/>
        <v>1132</v>
      </c>
      <c r="K22" s="101">
        <f t="shared" si="1"/>
        <v>1518</v>
      </c>
      <c r="L22" s="101">
        <f t="shared" si="1"/>
        <v>1887</v>
      </c>
      <c r="M22" s="101">
        <f t="shared" si="1"/>
        <v>2416</v>
      </c>
      <c r="N22" s="84">
        <f t="shared" si="1"/>
        <v>630</v>
      </c>
      <c r="O22" s="13"/>
      <c r="P22" s="3"/>
      <c r="Q22" s="11"/>
      <c r="R22" s="5"/>
      <c r="S22" s="5"/>
      <c r="T22" s="5"/>
      <c r="U22" s="5"/>
      <c r="V22" s="5"/>
      <c r="W22" s="13"/>
      <c r="X22" s="13"/>
      <c r="Y22" s="13"/>
      <c r="Z22" s="13"/>
      <c r="AA22" s="13"/>
      <c r="AB22" s="13"/>
      <c r="AC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14" ht="76.5" customHeight="1" thickBot="1">
      <c r="A23" s="220" t="s">
        <v>52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2"/>
    </row>
    <row r="24" ht="12.75">
      <c r="A24" s="140"/>
    </row>
  </sheetData>
  <mergeCells count="7">
    <mergeCell ref="A23:N23"/>
    <mergeCell ref="A1:N1"/>
    <mergeCell ref="B4:D4"/>
    <mergeCell ref="E4:N4"/>
    <mergeCell ref="A2:N2"/>
    <mergeCell ref="A3:N3"/>
    <mergeCell ref="A4:A5"/>
  </mergeCells>
  <printOptions horizontalCentered="1" verticalCentered="1"/>
  <pageMargins left="0.51" right="0.5" top="0.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27" sqref="A27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40" t="str">
        <f>+'1 In School Youth Part'!A1:N1</f>
        <v>TAB 7 - WIA TITLE I PARTICIPANT SUMMARY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2"/>
    </row>
    <row r="2" spans="1:15" ht="21.75" customHeight="1">
      <c r="A2" s="249" t="str">
        <f>'1 In School Youth Part'!$A$2</f>
        <v>FY12 ANNUAL PERFORMANCE ENDING JUNE 30, 2012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</row>
    <row r="3" spans="1:15" ht="21.75" customHeight="1" thickBot="1">
      <c r="A3" s="254" t="s">
        <v>64</v>
      </c>
      <c r="B3" s="255"/>
      <c r="C3" s="255"/>
      <c r="D3" s="255"/>
      <c r="E3" s="255"/>
      <c r="F3" s="255"/>
      <c r="G3" s="255"/>
      <c r="H3" s="255"/>
      <c r="I3" s="255"/>
      <c r="J3" s="255"/>
      <c r="K3" s="231"/>
      <c r="L3" s="231"/>
      <c r="M3" s="231"/>
      <c r="N3" s="231"/>
      <c r="O3" s="232"/>
    </row>
    <row r="4" spans="1:15" ht="25.5" customHeight="1">
      <c r="A4" s="259" t="str">
        <f>'1 In School Youth Part'!$A$4</f>
        <v>WORKFORCE
INVESTMENT AREA</v>
      </c>
      <c r="B4" s="248" t="s">
        <v>6</v>
      </c>
      <c r="C4" s="248"/>
      <c r="D4" s="244"/>
      <c r="E4" s="245" t="s">
        <v>7</v>
      </c>
      <c r="F4" s="246"/>
      <c r="G4" s="247"/>
      <c r="H4" s="245" t="s">
        <v>8</v>
      </c>
      <c r="I4" s="253"/>
      <c r="J4" s="143" t="s">
        <v>86</v>
      </c>
      <c r="K4" s="243" t="s">
        <v>85</v>
      </c>
      <c r="L4" s="244"/>
      <c r="M4" s="142" t="s">
        <v>87</v>
      </c>
      <c r="N4" s="245" t="s">
        <v>67</v>
      </c>
      <c r="O4" s="247"/>
    </row>
    <row r="5" spans="1:15" ht="30" customHeight="1" thickBot="1">
      <c r="A5" s="260"/>
      <c r="B5" s="8" t="s">
        <v>3</v>
      </c>
      <c r="C5" s="8" t="s">
        <v>4</v>
      </c>
      <c r="D5" s="22" t="s">
        <v>40</v>
      </c>
      <c r="E5" s="8" t="s">
        <v>3</v>
      </c>
      <c r="F5" s="8" t="s">
        <v>4</v>
      </c>
      <c r="G5" s="22" t="s">
        <v>40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41">
        <v>8</v>
      </c>
      <c r="C6" s="42">
        <v>17</v>
      </c>
      <c r="D6" s="43">
        <f aca="true" t="shared" si="0" ref="D6:D22">C6/B6</f>
        <v>2.125</v>
      </c>
      <c r="E6" s="44">
        <v>4</v>
      </c>
      <c r="F6" s="45">
        <v>8</v>
      </c>
      <c r="G6" s="43">
        <f aca="true" t="shared" si="1" ref="G6:G22">F6/E6</f>
        <v>2</v>
      </c>
      <c r="H6" s="46">
        <v>2</v>
      </c>
      <c r="I6" s="47">
        <v>2</v>
      </c>
      <c r="J6" s="48">
        <v>1</v>
      </c>
      <c r="K6" s="103">
        <f>(E6+H6)/B6</f>
        <v>0.75</v>
      </c>
      <c r="L6" s="43">
        <f aca="true" t="shared" si="2" ref="L6:L22">(F6/(C6-I6-J6+0.0001))</f>
        <v>0.5714244898250727</v>
      </c>
      <c r="M6" s="49">
        <v>8.48125</v>
      </c>
      <c r="N6" s="44">
        <v>0</v>
      </c>
      <c r="O6" s="50">
        <v>13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v>44</v>
      </c>
      <c r="C7" s="42">
        <v>48</v>
      </c>
      <c r="D7" s="51">
        <f t="shared" si="0"/>
        <v>1.0909090909090908</v>
      </c>
      <c r="E7" s="44">
        <v>25</v>
      </c>
      <c r="F7" s="45">
        <v>3</v>
      </c>
      <c r="G7" s="43">
        <f t="shared" si="1"/>
        <v>0.12</v>
      </c>
      <c r="H7" s="46">
        <v>7</v>
      </c>
      <c r="I7" s="47">
        <v>19</v>
      </c>
      <c r="J7" s="52">
        <v>1</v>
      </c>
      <c r="K7" s="157">
        <f aca="true" t="shared" si="3" ref="K7:K22">(E7+H7)/B7</f>
        <v>0.7272727272727273</v>
      </c>
      <c r="L7" s="43">
        <f t="shared" si="2"/>
        <v>0.10714247449116253</v>
      </c>
      <c r="M7" s="49">
        <v>9.366666666666667</v>
      </c>
      <c r="N7" s="44">
        <v>0</v>
      </c>
      <c r="O7" s="50">
        <v>28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53">
        <v>40</v>
      </c>
      <c r="C8" s="54">
        <v>61</v>
      </c>
      <c r="D8" s="55">
        <f t="shared" si="0"/>
        <v>1.525</v>
      </c>
      <c r="E8" s="56">
        <v>9</v>
      </c>
      <c r="F8" s="57">
        <v>16</v>
      </c>
      <c r="G8" s="51">
        <f t="shared" si="1"/>
        <v>1.7777777777777777</v>
      </c>
      <c r="H8" s="58">
        <v>17</v>
      </c>
      <c r="I8" s="59">
        <v>0</v>
      </c>
      <c r="J8" s="60">
        <v>0</v>
      </c>
      <c r="K8" s="157">
        <f t="shared" si="3"/>
        <v>0.65</v>
      </c>
      <c r="L8" s="55">
        <f t="shared" si="2"/>
        <v>0.26229465197598034</v>
      </c>
      <c r="M8" s="61">
        <v>8.80625</v>
      </c>
      <c r="N8" s="56">
        <v>24</v>
      </c>
      <c r="O8" s="62">
        <v>45</v>
      </c>
      <c r="P8" s="3"/>
    </row>
    <row r="9" spans="1:17" s="4" customFormat="1" ht="21.75" customHeight="1">
      <c r="A9" s="85" t="str">
        <f>'1 In School Youth Part'!A9</f>
        <v>Brockton</v>
      </c>
      <c r="B9" s="53">
        <v>45</v>
      </c>
      <c r="C9" s="54">
        <v>53</v>
      </c>
      <c r="D9" s="55">
        <f t="shared" si="0"/>
        <v>1.1777777777777778</v>
      </c>
      <c r="E9" s="56">
        <v>5</v>
      </c>
      <c r="F9" s="57">
        <v>17</v>
      </c>
      <c r="G9" s="55">
        <f t="shared" si="1"/>
        <v>3.4</v>
      </c>
      <c r="H9" s="63">
        <v>25</v>
      </c>
      <c r="I9" s="64">
        <v>0</v>
      </c>
      <c r="J9" s="60">
        <v>0</v>
      </c>
      <c r="K9" s="157">
        <f t="shared" si="3"/>
        <v>0.6666666666666666</v>
      </c>
      <c r="L9" s="55">
        <f t="shared" si="2"/>
        <v>0.3207541117846947</v>
      </c>
      <c r="M9" s="61">
        <v>8.029411764705882</v>
      </c>
      <c r="N9" s="56">
        <v>34</v>
      </c>
      <c r="O9" s="62">
        <v>21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53">
        <v>43</v>
      </c>
      <c r="C10" s="54">
        <v>50</v>
      </c>
      <c r="D10" s="55">
        <f t="shared" si="0"/>
        <v>1.1627906976744187</v>
      </c>
      <c r="E10" s="56">
        <v>10</v>
      </c>
      <c r="F10" s="57">
        <v>39</v>
      </c>
      <c r="G10" s="55">
        <f t="shared" si="1"/>
        <v>3.9</v>
      </c>
      <c r="H10" s="63">
        <v>22</v>
      </c>
      <c r="I10" s="64">
        <v>7</v>
      </c>
      <c r="J10" s="60">
        <v>0</v>
      </c>
      <c r="K10" s="157">
        <f t="shared" si="3"/>
        <v>0.7441860465116279</v>
      </c>
      <c r="L10" s="55">
        <f t="shared" si="2"/>
        <v>0.9069746349427094</v>
      </c>
      <c r="M10" s="61">
        <v>9.538461538461538</v>
      </c>
      <c r="N10" s="56">
        <v>28</v>
      </c>
      <c r="O10" s="62">
        <v>46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53">
        <v>27</v>
      </c>
      <c r="C11" s="54">
        <v>49</v>
      </c>
      <c r="D11" s="55">
        <f t="shared" si="0"/>
        <v>1.8148148148148149</v>
      </c>
      <c r="E11" s="56">
        <v>2</v>
      </c>
      <c r="F11" s="57">
        <v>6</v>
      </c>
      <c r="G11" s="65">
        <f t="shared" si="1"/>
        <v>3</v>
      </c>
      <c r="H11" s="66">
        <v>17</v>
      </c>
      <c r="I11" s="67">
        <v>24</v>
      </c>
      <c r="J11" s="60">
        <v>0</v>
      </c>
      <c r="K11" s="157">
        <f t="shared" si="3"/>
        <v>0.7037037037037037</v>
      </c>
      <c r="L11" s="55">
        <f t="shared" si="2"/>
        <v>0.23999904000383998</v>
      </c>
      <c r="M11" s="61">
        <v>8.491666666666667</v>
      </c>
      <c r="N11" s="56">
        <v>17</v>
      </c>
      <c r="O11" s="62">
        <v>45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53">
        <v>16</v>
      </c>
      <c r="C12" s="54">
        <v>19</v>
      </c>
      <c r="D12" s="55">
        <f t="shared" si="0"/>
        <v>1.1875</v>
      </c>
      <c r="E12" s="56">
        <v>6</v>
      </c>
      <c r="F12" s="57">
        <v>5</v>
      </c>
      <c r="G12" s="55">
        <f t="shared" si="1"/>
        <v>0.8333333333333334</v>
      </c>
      <c r="H12" s="63">
        <v>6</v>
      </c>
      <c r="I12" s="64">
        <v>4</v>
      </c>
      <c r="J12" s="60">
        <v>0</v>
      </c>
      <c r="K12" s="157">
        <f t="shared" si="3"/>
        <v>0.75</v>
      </c>
      <c r="L12" s="55">
        <f t="shared" si="2"/>
        <v>0.33333111112592584</v>
      </c>
      <c r="M12" s="61">
        <v>8.6</v>
      </c>
      <c r="N12" s="56">
        <v>16</v>
      </c>
      <c r="O12" s="62">
        <v>9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53">
        <v>50</v>
      </c>
      <c r="C13" s="54">
        <v>51</v>
      </c>
      <c r="D13" s="55">
        <f t="shared" si="0"/>
        <v>1.02</v>
      </c>
      <c r="E13" s="56">
        <v>8</v>
      </c>
      <c r="F13" s="57">
        <v>13</v>
      </c>
      <c r="G13" s="51">
        <f t="shared" si="1"/>
        <v>1.625</v>
      </c>
      <c r="H13" s="58">
        <v>27</v>
      </c>
      <c r="I13" s="59">
        <v>18</v>
      </c>
      <c r="J13" s="60">
        <v>0</v>
      </c>
      <c r="K13" s="157">
        <f t="shared" si="3"/>
        <v>0.7</v>
      </c>
      <c r="L13" s="55">
        <f t="shared" si="2"/>
        <v>0.3939382001872721</v>
      </c>
      <c r="M13" s="61">
        <v>8.615384615384615</v>
      </c>
      <c r="N13" s="56">
        <v>30</v>
      </c>
      <c r="O13" s="62">
        <v>42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53">
        <v>23</v>
      </c>
      <c r="C14" s="54">
        <v>62</v>
      </c>
      <c r="D14" s="55">
        <f t="shared" si="0"/>
        <v>2.6956521739130435</v>
      </c>
      <c r="E14" s="56">
        <v>8</v>
      </c>
      <c r="F14" s="57">
        <v>23</v>
      </c>
      <c r="G14" s="55">
        <f t="shared" si="1"/>
        <v>2.875</v>
      </c>
      <c r="H14" s="63">
        <v>8</v>
      </c>
      <c r="I14" s="64">
        <v>7</v>
      </c>
      <c r="J14" s="60">
        <v>1</v>
      </c>
      <c r="K14" s="157">
        <f t="shared" si="3"/>
        <v>0.6956521739130435</v>
      </c>
      <c r="L14" s="55">
        <f t="shared" si="2"/>
        <v>0.4259251371756719</v>
      </c>
      <c r="M14" s="61">
        <v>8.293181818181818</v>
      </c>
      <c r="N14" s="56">
        <v>17</v>
      </c>
      <c r="O14" s="62">
        <v>28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53">
        <v>100</v>
      </c>
      <c r="C15" s="54">
        <v>112</v>
      </c>
      <c r="D15" s="55">
        <f t="shared" si="0"/>
        <v>1.12</v>
      </c>
      <c r="E15" s="56">
        <v>20</v>
      </c>
      <c r="F15" s="57">
        <v>14</v>
      </c>
      <c r="G15" s="55">
        <f t="shared" si="1"/>
        <v>0.7</v>
      </c>
      <c r="H15" s="63">
        <v>50</v>
      </c>
      <c r="I15" s="64">
        <v>75</v>
      </c>
      <c r="J15" s="60">
        <v>3</v>
      </c>
      <c r="K15" s="157">
        <f t="shared" si="3"/>
        <v>0.7</v>
      </c>
      <c r="L15" s="55">
        <f t="shared" si="2"/>
        <v>0.41176349481325053</v>
      </c>
      <c r="M15" s="61">
        <v>9.54923076923077</v>
      </c>
      <c r="N15" s="56">
        <v>70</v>
      </c>
      <c r="O15" s="62">
        <v>84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53">
        <v>8</v>
      </c>
      <c r="C16" s="54">
        <v>11</v>
      </c>
      <c r="D16" s="55">
        <f t="shared" si="0"/>
        <v>1.375</v>
      </c>
      <c r="E16" s="56">
        <v>4</v>
      </c>
      <c r="F16" s="57">
        <v>7</v>
      </c>
      <c r="G16" s="55">
        <f t="shared" si="1"/>
        <v>1.75</v>
      </c>
      <c r="H16" s="63">
        <v>2</v>
      </c>
      <c r="I16" s="64">
        <v>1</v>
      </c>
      <c r="J16" s="60">
        <v>0</v>
      </c>
      <c r="K16" s="157">
        <f t="shared" si="3"/>
        <v>0.75</v>
      </c>
      <c r="L16" s="55">
        <f t="shared" si="2"/>
        <v>0.6999930000699993</v>
      </c>
      <c r="M16" s="61">
        <v>11.285714285714286</v>
      </c>
      <c r="N16" s="56">
        <v>0</v>
      </c>
      <c r="O16" s="62">
        <v>10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53">
        <v>40</v>
      </c>
      <c r="C17" s="54">
        <v>40</v>
      </c>
      <c r="D17" s="55">
        <f t="shared" si="0"/>
        <v>1</v>
      </c>
      <c r="E17" s="56">
        <v>22</v>
      </c>
      <c r="F17" s="57">
        <v>9</v>
      </c>
      <c r="G17" s="55">
        <f t="shared" si="1"/>
        <v>0.4090909090909091</v>
      </c>
      <c r="H17" s="63">
        <v>10</v>
      </c>
      <c r="I17" s="64">
        <v>23</v>
      </c>
      <c r="J17" s="60">
        <v>3</v>
      </c>
      <c r="K17" s="157">
        <f t="shared" si="3"/>
        <v>0.8</v>
      </c>
      <c r="L17" s="55">
        <f t="shared" si="2"/>
        <v>0.6428525510532068</v>
      </c>
      <c r="M17" s="61">
        <v>9.261111111111111</v>
      </c>
      <c r="N17" s="56">
        <v>27</v>
      </c>
      <c r="O17" s="62">
        <v>33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53">
        <v>37</v>
      </c>
      <c r="C18" s="54">
        <v>25</v>
      </c>
      <c r="D18" s="55">
        <f t="shared" si="0"/>
        <v>0.6756756756756757</v>
      </c>
      <c r="E18" s="56">
        <v>9</v>
      </c>
      <c r="F18" s="57">
        <v>11</v>
      </c>
      <c r="G18" s="55">
        <f t="shared" si="1"/>
        <v>1.2222222222222223</v>
      </c>
      <c r="H18" s="63">
        <v>20</v>
      </c>
      <c r="I18" s="64">
        <v>5</v>
      </c>
      <c r="J18" s="60">
        <v>2</v>
      </c>
      <c r="K18" s="157">
        <f t="shared" si="3"/>
        <v>0.7837837837837838</v>
      </c>
      <c r="L18" s="55">
        <f t="shared" si="2"/>
        <v>0.6111077160682441</v>
      </c>
      <c r="M18" s="61">
        <v>9.9</v>
      </c>
      <c r="N18" s="56">
        <v>26</v>
      </c>
      <c r="O18" s="62">
        <v>18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53">
        <v>30</v>
      </c>
      <c r="C19" s="54">
        <v>35</v>
      </c>
      <c r="D19" s="55">
        <f t="shared" si="0"/>
        <v>1.1666666666666667</v>
      </c>
      <c r="E19" s="56">
        <v>8</v>
      </c>
      <c r="F19" s="57">
        <v>1</v>
      </c>
      <c r="G19" s="43">
        <f t="shared" si="1"/>
        <v>0.125</v>
      </c>
      <c r="H19" s="46">
        <v>15</v>
      </c>
      <c r="I19" s="47">
        <v>20</v>
      </c>
      <c r="J19" s="48">
        <v>1</v>
      </c>
      <c r="K19" s="157">
        <f t="shared" si="3"/>
        <v>0.7666666666666667</v>
      </c>
      <c r="L19" s="55">
        <f t="shared" si="2"/>
        <v>0.07142806122813408</v>
      </c>
      <c r="M19" s="61">
        <v>8</v>
      </c>
      <c r="N19" s="56">
        <v>24</v>
      </c>
      <c r="O19" s="62">
        <v>33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53">
        <v>13</v>
      </c>
      <c r="C20" s="54">
        <v>20</v>
      </c>
      <c r="D20" s="55">
        <f t="shared" si="0"/>
        <v>1.5384615384615385</v>
      </c>
      <c r="E20" s="56">
        <v>1</v>
      </c>
      <c r="F20" s="57">
        <v>7</v>
      </c>
      <c r="G20" s="43">
        <f t="shared" si="1"/>
        <v>7</v>
      </c>
      <c r="H20" s="46">
        <v>10</v>
      </c>
      <c r="I20" s="47">
        <v>10</v>
      </c>
      <c r="J20" s="48">
        <v>2</v>
      </c>
      <c r="K20" s="157">
        <f t="shared" si="3"/>
        <v>0.8461538461538461</v>
      </c>
      <c r="L20" s="55">
        <f t="shared" si="2"/>
        <v>0.874989062636717</v>
      </c>
      <c r="M20" s="61">
        <v>7.928571428571429</v>
      </c>
      <c r="N20" s="56">
        <v>13</v>
      </c>
      <c r="O20" s="62">
        <v>19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68">
        <v>10</v>
      </c>
      <c r="C21" s="69">
        <v>10</v>
      </c>
      <c r="D21" s="70">
        <f t="shared" si="0"/>
        <v>1</v>
      </c>
      <c r="E21" s="71">
        <v>5</v>
      </c>
      <c r="F21" s="72">
        <v>2</v>
      </c>
      <c r="G21" s="51">
        <f t="shared" si="1"/>
        <v>0.4</v>
      </c>
      <c r="H21" s="58">
        <v>5</v>
      </c>
      <c r="I21" s="59">
        <v>0</v>
      </c>
      <c r="J21" s="52">
        <v>0</v>
      </c>
      <c r="K21" s="160">
        <f t="shared" si="3"/>
        <v>1</v>
      </c>
      <c r="L21" s="65">
        <f t="shared" si="2"/>
        <v>0.19999800001999982</v>
      </c>
      <c r="M21" s="73">
        <v>9.75</v>
      </c>
      <c r="N21" s="71">
        <v>10</v>
      </c>
      <c r="O21" s="74">
        <v>2</v>
      </c>
      <c r="P21" s="3"/>
      <c r="Q21" s="20"/>
    </row>
    <row r="22" spans="1:17" s="4" customFormat="1" ht="21.75" customHeight="1" thickBot="1">
      <c r="A22" s="88" t="s">
        <v>0</v>
      </c>
      <c r="B22" s="75">
        <f>SUM(B6:B21)</f>
        <v>534</v>
      </c>
      <c r="C22" s="76">
        <f>SUM(C6:C21)</f>
        <v>663</v>
      </c>
      <c r="D22" s="77">
        <f t="shared" si="0"/>
        <v>1.2415730337078652</v>
      </c>
      <c r="E22" s="78">
        <f>SUM(E6:E21)</f>
        <v>146</v>
      </c>
      <c r="F22" s="79">
        <f>SUM(F6:F21)</f>
        <v>181</v>
      </c>
      <c r="G22" s="77">
        <f t="shared" si="1"/>
        <v>1.2397260273972603</v>
      </c>
      <c r="H22" s="80">
        <f>SUM(H6:H21)</f>
        <v>243</v>
      </c>
      <c r="I22" s="81">
        <f>SUM(I6:I21)</f>
        <v>215</v>
      </c>
      <c r="J22" s="82">
        <f>SUM(J6:J21)</f>
        <v>14</v>
      </c>
      <c r="K22" s="104">
        <f t="shared" si="3"/>
        <v>0.7284644194756554</v>
      </c>
      <c r="L22" s="77">
        <f t="shared" si="2"/>
        <v>0.4170505951496325</v>
      </c>
      <c r="M22" s="83">
        <v>9.006368715083799</v>
      </c>
      <c r="N22" s="78">
        <f>SUM(N6:N21)</f>
        <v>336</v>
      </c>
      <c r="O22" s="84">
        <f>SUM(O6:O21)</f>
        <v>476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56" t="s">
        <v>82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8"/>
      <c r="P24" s="3"/>
      <c r="Q24" s="24"/>
    </row>
    <row r="25" spans="1:17" s="4" customFormat="1" ht="12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8"/>
      <c r="P25" s="3"/>
      <c r="Q25" s="24"/>
    </row>
    <row r="26" spans="1:16" ht="6.75" customHeight="1" thickBot="1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  <c r="P26" s="6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2">
      <selection activeCell="A27" sqref="A27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40" t="str">
        <f>+'1 In School Youth Part'!A1:N1</f>
        <v>TAB 7 - WIA TITLE I PARTICIPANT SUMMARY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2"/>
    </row>
    <row r="2" spans="1:15" ht="21.75" customHeight="1">
      <c r="A2" s="249" t="str">
        <f>'1 In School Youth Part'!$A$2</f>
        <v>FY12 ANNUAL PERFORMANCE ENDING JUNE 30, 2012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</row>
    <row r="3" spans="1:15" ht="21.75" customHeight="1" thickBot="1">
      <c r="A3" s="254" t="s">
        <v>66</v>
      </c>
      <c r="B3" s="255"/>
      <c r="C3" s="255"/>
      <c r="D3" s="255"/>
      <c r="E3" s="255"/>
      <c r="F3" s="255"/>
      <c r="G3" s="255"/>
      <c r="H3" s="255"/>
      <c r="I3" s="255"/>
      <c r="J3" s="255"/>
      <c r="K3" s="231"/>
      <c r="L3" s="231"/>
      <c r="M3" s="231"/>
      <c r="N3" s="231"/>
      <c r="O3" s="232"/>
    </row>
    <row r="4" spans="1:15" ht="25.5" customHeight="1">
      <c r="A4" s="259" t="str">
        <f>'1 In School Youth Part'!$A$4</f>
        <v>WORKFORCE
INVESTMENT AREA</v>
      </c>
      <c r="B4" s="248" t="s">
        <v>6</v>
      </c>
      <c r="C4" s="248"/>
      <c r="D4" s="244"/>
      <c r="E4" s="245" t="s">
        <v>7</v>
      </c>
      <c r="F4" s="246"/>
      <c r="G4" s="247"/>
      <c r="H4" s="245" t="s">
        <v>8</v>
      </c>
      <c r="I4" s="261"/>
      <c r="J4" s="143" t="s">
        <v>86</v>
      </c>
      <c r="K4" s="243" t="s">
        <v>85</v>
      </c>
      <c r="L4" s="244"/>
      <c r="M4" s="142" t="s">
        <v>87</v>
      </c>
      <c r="N4" s="245" t="s">
        <v>67</v>
      </c>
      <c r="O4" s="247"/>
    </row>
    <row r="5" spans="1:15" ht="30" customHeight="1" thickBot="1">
      <c r="A5" s="260"/>
      <c r="B5" s="8" t="s">
        <v>3</v>
      </c>
      <c r="C5" s="8" t="s">
        <v>4</v>
      </c>
      <c r="D5" s="22" t="s">
        <v>40</v>
      </c>
      <c r="E5" s="8" t="s">
        <v>3</v>
      </c>
      <c r="F5" s="8" t="s">
        <v>4</v>
      </c>
      <c r="G5" s="22" t="s">
        <v>40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41">
        <v>25</v>
      </c>
      <c r="C6" s="42">
        <v>38</v>
      </c>
      <c r="D6" s="43">
        <f aca="true" t="shared" si="0" ref="D6:D22">C6/B6</f>
        <v>1.52</v>
      </c>
      <c r="E6" s="44">
        <v>12</v>
      </c>
      <c r="F6" s="45">
        <v>24</v>
      </c>
      <c r="G6" s="43">
        <f aca="true" t="shared" si="1" ref="G6:G22">F6/E6</f>
        <v>2</v>
      </c>
      <c r="H6" s="46">
        <v>10</v>
      </c>
      <c r="I6" s="47">
        <v>0</v>
      </c>
      <c r="J6" s="48">
        <v>1</v>
      </c>
      <c r="K6" s="161">
        <f>(E6+H6)/B6</f>
        <v>0.88</v>
      </c>
      <c r="L6" s="43">
        <f aca="true" t="shared" si="2" ref="L6:L22">(F6/(C6-I6-J6+0.0001))</f>
        <v>0.6486468955489308</v>
      </c>
      <c r="M6" s="49">
        <v>8.62</v>
      </c>
      <c r="N6" s="44">
        <v>35</v>
      </c>
      <c r="O6" s="50">
        <v>31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v>58</v>
      </c>
      <c r="C7" s="42">
        <v>64</v>
      </c>
      <c r="D7" s="51">
        <f t="shared" si="0"/>
        <v>1.103448275862069</v>
      </c>
      <c r="E7" s="44">
        <v>34</v>
      </c>
      <c r="F7" s="45">
        <v>13</v>
      </c>
      <c r="G7" s="43">
        <f t="shared" si="1"/>
        <v>0.38235294117647056</v>
      </c>
      <c r="H7" s="46">
        <v>9</v>
      </c>
      <c r="I7" s="47">
        <v>16</v>
      </c>
      <c r="J7" s="52">
        <v>2</v>
      </c>
      <c r="K7" s="157">
        <f>(E7+H7)/B7</f>
        <v>0.7413793103448276</v>
      </c>
      <c r="L7" s="43">
        <f t="shared" si="2"/>
        <v>0.2826080812867798</v>
      </c>
      <c r="M7" s="49">
        <v>10.076923076923077</v>
      </c>
      <c r="N7" s="44">
        <v>0</v>
      </c>
      <c r="O7" s="50">
        <v>26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53">
        <v>91</v>
      </c>
      <c r="C8" s="54">
        <v>99</v>
      </c>
      <c r="D8" s="55">
        <f t="shared" si="0"/>
        <v>1.0879120879120878</v>
      </c>
      <c r="E8" s="56">
        <v>40</v>
      </c>
      <c r="F8" s="57">
        <v>21</v>
      </c>
      <c r="G8" s="51">
        <f t="shared" si="1"/>
        <v>0.525</v>
      </c>
      <c r="H8" s="58">
        <v>26</v>
      </c>
      <c r="I8" s="59">
        <v>1</v>
      </c>
      <c r="J8" s="60">
        <v>2</v>
      </c>
      <c r="K8" s="157">
        <f aca="true" t="shared" si="3" ref="K8:K22">(E8+H8)/B8</f>
        <v>0.7252747252747253</v>
      </c>
      <c r="L8" s="55">
        <f t="shared" si="2"/>
        <v>0.21874977213565402</v>
      </c>
      <c r="M8" s="61">
        <v>9.101</v>
      </c>
      <c r="N8" s="56">
        <v>46</v>
      </c>
      <c r="O8" s="62">
        <v>85</v>
      </c>
      <c r="P8" s="3"/>
    </row>
    <row r="9" spans="1:17" s="4" customFormat="1" ht="21.75" customHeight="1">
      <c r="A9" s="85" t="str">
        <f>'1 In School Youth Part'!A9</f>
        <v>Brockton</v>
      </c>
      <c r="B9" s="53">
        <v>35</v>
      </c>
      <c r="C9" s="54">
        <v>3</v>
      </c>
      <c r="D9" s="55">
        <f t="shared" si="0"/>
        <v>0.08571428571428572</v>
      </c>
      <c r="E9" s="56">
        <v>9</v>
      </c>
      <c r="F9" s="57">
        <v>0</v>
      </c>
      <c r="G9" s="55">
        <f t="shared" si="1"/>
        <v>0</v>
      </c>
      <c r="H9" s="63">
        <v>18</v>
      </c>
      <c r="I9" s="64">
        <v>1</v>
      </c>
      <c r="J9" s="60">
        <v>0</v>
      </c>
      <c r="K9" s="157">
        <f t="shared" si="3"/>
        <v>0.7714285714285715</v>
      </c>
      <c r="L9" s="55">
        <f t="shared" si="2"/>
        <v>0</v>
      </c>
      <c r="M9" s="61">
        <v>0</v>
      </c>
      <c r="N9" s="56">
        <v>23</v>
      </c>
      <c r="O9" s="62">
        <v>1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53">
        <v>30</v>
      </c>
      <c r="C10" s="54">
        <v>18</v>
      </c>
      <c r="D10" s="55">
        <f t="shared" si="0"/>
        <v>0.6</v>
      </c>
      <c r="E10" s="56">
        <v>17</v>
      </c>
      <c r="F10" s="57">
        <v>9</v>
      </c>
      <c r="G10" s="55">
        <f t="shared" si="1"/>
        <v>0.5294117647058824</v>
      </c>
      <c r="H10" s="63">
        <v>5</v>
      </c>
      <c r="I10" s="64">
        <v>1</v>
      </c>
      <c r="J10" s="60">
        <v>2</v>
      </c>
      <c r="K10" s="157">
        <f t="shared" si="3"/>
        <v>0.7333333333333333</v>
      </c>
      <c r="L10" s="55">
        <f t="shared" si="2"/>
        <v>0.5999960000266665</v>
      </c>
      <c r="M10" s="61">
        <v>9.694444444444445</v>
      </c>
      <c r="N10" s="56">
        <v>0</v>
      </c>
      <c r="O10" s="62">
        <v>13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53">
        <v>154</v>
      </c>
      <c r="C11" s="54">
        <v>155</v>
      </c>
      <c r="D11" s="55">
        <f t="shared" si="0"/>
        <v>1.0064935064935066</v>
      </c>
      <c r="E11" s="56">
        <v>64</v>
      </c>
      <c r="F11" s="57">
        <v>93</v>
      </c>
      <c r="G11" s="65">
        <f t="shared" si="1"/>
        <v>1.453125</v>
      </c>
      <c r="H11" s="66">
        <v>42</v>
      </c>
      <c r="I11" s="67">
        <v>27</v>
      </c>
      <c r="J11" s="60">
        <v>3</v>
      </c>
      <c r="K11" s="157">
        <f t="shared" si="3"/>
        <v>0.6883116883116883</v>
      </c>
      <c r="L11" s="55">
        <f t="shared" si="2"/>
        <v>0.7439994048004761</v>
      </c>
      <c r="M11" s="61">
        <v>8.96784946236559</v>
      </c>
      <c r="N11" s="56">
        <v>97</v>
      </c>
      <c r="O11" s="62">
        <v>105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53">
        <v>24</v>
      </c>
      <c r="C12" s="54">
        <v>25</v>
      </c>
      <c r="D12" s="55">
        <f t="shared" si="0"/>
        <v>1.0416666666666667</v>
      </c>
      <c r="E12" s="56">
        <v>8</v>
      </c>
      <c r="F12" s="57">
        <v>9</v>
      </c>
      <c r="G12" s="55">
        <f t="shared" si="1"/>
        <v>1.125</v>
      </c>
      <c r="H12" s="63">
        <v>8</v>
      </c>
      <c r="I12" s="64">
        <v>6</v>
      </c>
      <c r="J12" s="60">
        <v>0</v>
      </c>
      <c r="K12" s="157">
        <f t="shared" si="3"/>
        <v>0.6666666666666666</v>
      </c>
      <c r="L12" s="55">
        <f t="shared" si="2"/>
        <v>0.47368171746464494</v>
      </c>
      <c r="M12" s="61">
        <v>9.75</v>
      </c>
      <c r="N12" s="56">
        <v>10</v>
      </c>
      <c r="O12" s="62">
        <v>6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53">
        <v>36</v>
      </c>
      <c r="C13" s="54">
        <v>47</v>
      </c>
      <c r="D13" s="55">
        <f t="shared" si="0"/>
        <v>1.3055555555555556</v>
      </c>
      <c r="E13" s="56">
        <v>11</v>
      </c>
      <c r="F13" s="57">
        <v>18</v>
      </c>
      <c r="G13" s="51">
        <f t="shared" si="1"/>
        <v>1.6363636363636365</v>
      </c>
      <c r="H13" s="58">
        <v>14</v>
      </c>
      <c r="I13" s="59">
        <v>9</v>
      </c>
      <c r="J13" s="60">
        <v>1</v>
      </c>
      <c r="K13" s="157">
        <f t="shared" si="3"/>
        <v>0.6944444444444444</v>
      </c>
      <c r="L13" s="55">
        <f t="shared" si="2"/>
        <v>0.4864851716616982</v>
      </c>
      <c r="M13" s="61">
        <v>8.805555555555555</v>
      </c>
      <c r="N13" s="56">
        <v>22</v>
      </c>
      <c r="O13" s="62">
        <v>29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53">
        <v>24</v>
      </c>
      <c r="C14" s="54">
        <v>58</v>
      </c>
      <c r="D14" s="55">
        <f t="shared" si="0"/>
        <v>2.4166666666666665</v>
      </c>
      <c r="E14" s="56">
        <v>10</v>
      </c>
      <c r="F14" s="57">
        <v>15</v>
      </c>
      <c r="G14" s="55">
        <f t="shared" si="1"/>
        <v>1.5</v>
      </c>
      <c r="H14" s="63">
        <v>9</v>
      </c>
      <c r="I14" s="64">
        <v>5</v>
      </c>
      <c r="J14" s="60">
        <v>6</v>
      </c>
      <c r="K14" s="157">
        <f t="shared" si="3"/>
        <v>0.7916666666666666</v>
      </c>
      <c r="L14" s="55">
        <f t="shared" si="2"/>
        <v>0.3191482571313678</v>
      </c>
      <c r="M14" s="61">
        <v>8.008666666666667</v>
      </c>
      <c r="N14" s="56">
        <v>19</v>
      </c>
      <c r="O14" s="62">
        <v>30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53">
        <v>155</v>
      </c>
      <c r="C15" s="54">
        <v>131</v>
      </c>
      <c r="D15" s="55">
        <f t="shared" si="0"/>
        <v>0.8451612903225807</v>
      </c>
      <c r="E15" s="56">
        <v>50</v>
      </c>
      <c r="F15" s="57">
        <v>37</v>
      </c>
      <c r="G15" s="55">
        <f t="shared" si="1"/>
        <v>0.74</v>
      </c>
      <c r="H15" s="63">
        <v>65</v>
      </c>
      <c r="I15" s="64">
        <v>47</v>
      </c>
      <c r="J15" s="60">
        <v>5</v>
      </c>
      <c r="K15" s="157">
        <f t="shared" si="3"/>
        <v>0.7419354838709677</v>
      </c>
      <c r="L15" s="55">
        <f t="shared" si="2"/>
        <v>0.46835383752678794</v>
      </c>
      <c r="M15" s="61">
        <v>8.77364864864865</v>
      </c>
      <c r="N15" s="56">
        <v>100</v>
      </c>
      <c r="O15" s="62">
        <v>78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53">
        <v>77</v>
      </c>
      <c r="C16" s="54">
        <v>76</v>
      </c>
      <c r="D16" s="55">
        <f t="shared" si="0"/>
        <v>0.987012987012987</v>
      </c>
      <c r="E16" s="56">
        <v>50</v>
      </c>
      <c r="F16" s="57">
        <v>40</v>
      </c>
      <c r="G16" s="55">
        <f t="shared" si="1"/>
        <v>0.8</v>
      </c>
      <c r="H16" s="63">
        <v>13</v>
      </c>
      <c r="I16" s="64">
        <v>5</v>
      </c>
      <c r="J16" s="60">
        <v>0</v>
      </c>
      <c r="K16" s="157">
        <f t="shared" si="3"/>
        <v>0.8181818181818182</v>
      </c>
      <c r="L16" s="55">
        <f t="shared" si="2"/>
        <v>0.563379488197904</v>
      </c>
      <c r="M16" s="61">
        <v>10.2395</v>
      </c>
      <c r="N16" s="56">
        <v>55</v>
      </c>
      <c r="O16" s="62">
        <v>58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53">
        <v>68</v>
      </c>
      <c r="C17" s="54">
        <v>88</v>
      </c>
      <c r="D17" s="55">
        <f t="shared" si="0"/>
        <v>1.2941176470588236</v>
      </c>
      <c r="E17" s="56">
        <v>40</v>
      </c>
      <c r="F17" s="57">
        <v>52</v>
      </c>
      <c r="G17" s="55">
        <f t="shared" si="1"/>
        <v>1.3</v>
      </c>
      <c r="H17" s="63">
        <v>10</v>
      </c>
      <c r="I17" s="64">
        <v>10</v>
      </c>
      <c r="J17" s="60">
        <v>0</v>
      </c>
      <c r="K17" s="157">
        <f t="shared" si="3"/>
        <v>0.7352941176470589</v>
      </c>
      <c r="L17" s="55">
        <f t="shared" si="2"/>
        <v>0.6666658119669077</v>
      </c>
      <c r="M17" s="61">
        <v>8.999423076923078</v>
      </c>
      <c r="N17" s="56">
        <v>46</v>
      </c>
      <c r="O17" s="62">
        <v>78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53">
        <v>29</v>
      </c>
      <c r="C18" s="54">
        <v>21</v>
      </c>
      <c r="D18" s="55">
        <f t="shared" si="0"/>
        <v>0.7241379310344828</v>
      </c>
      <c r="E18" s="56">
        <v>11</v>
      </c>
      <c r="F18" s="57">
        <v>13</v>
      </c>
      <c r="G18" s="55">
        <f t="shared" si="1"/>
        <v>1.1818181818181819</v>
      </c>
      <c r="H18" s="63">
        <v>10</v>
      </c>
      <c r="I18" s="64">
        <v>3</v>
      </c>
      <c r="J18" s="60">
        <v>1</v>
      </c>
      <c r="K18" s="157">
        <f t="shared" si="3"/>
        <v>0.7241379310344828</v>
      </c>
      <c r="L18" s="55">
        <f t="shared" si="2"/>
        <v>0.7647013841095053</v>
      </c>
      <c r="M18" s="61">
        <v>10.195384615384615</v>
      </c>
      <c r="N18" s="56">
        <v>16</v>
      </c>
      <c r="O18" s="62">
        <v>8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53">
        <v>42</v>
      </c>
      <c r="C19" s="54">
        <v>42</v>
      </c>
      <c r="D19" s="55">
        <f t="shared" si="0"/>
        <v>1</v>
      </c>
      <c r="E19" s="56">
        <v>23</v>
      </c>
      <c r="F19" s="57">
        <v>14</v>
      </c>
      <c r="G19" s="43">
        <f t="shared" si="1"/>
        <v>0.6086956521739131</v>
      </c>
      <c r="H19" s="46">
        <v>10</v>
      </c>
      <c r="I19" s="47">
        <v>6</v>
      </c>
      <c r="J19" s="48">
        <v>3</v>
      </c>
      <c r="K19" s="157">
        <f t="shared" si="3"/>
        <v>0.7857142857142857</v>
      </c>
      <c r="L19" s="55">
        <f t="shared" si="2"/>
        <v>0.4242411386632161</v>
      </c>
      <c r="M19" s="61">
        <v>8.303571428571429</v>
      </c>
      <c r="N19" s="56">
        <v>34</v>
      </c>
      <c r="O19" s="62">
        <v>19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53">
        <v>19</v>
      </c>
      <c r="C20" s="54">
        <v>44</v>
      </c>
      <c r="D20" s="55">
        <f t="shared" si="0"/>
        <v>2.3157894736842106</v>
      </c>
      <c r="E20" s="56">
        <v>7</v>
      </c>
      <c r="F20" s="57">
        <v>19</v>
      </c>
      <c r="G20" s="43">
        <f t="shared" si="1"/>
        <v>2.7142857142857144</v>
      </c>
      <c r="H20" s="46">
        <v>7</v>
      </c>
      <c r="I20" s="47">
        <v>12</v>
      </c>
      <c r="J20" s="48">
        <v>4</v>
      </c>
      <c r="K20" s="157">
        <f t="shared" si="3"/>
        <v>0.7368421052631579</v>
      </c>
      <c r="L20" s="55">
        <f t="shared" si="2"/>
        <v>0.6785690051106961</v>
      </c>
      <c r="M20" s="61">
        <v>8.639473684210525</v>
      </c>
      <c r="N20" s="56">
        <v>15</v>
      </c>
      <c r="O20" s="62">
        <v>27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68">
        <v>37</v>
      </c>
      <c r="C21" s="69">
        <v>51</v>
      </c>
      <c r="D21" s="70">
        <f t="shared" si="0"/>
        <v>1.3783783783783783</v>
      </c>
      <c r="E21" s="71">
        <v>27</v>
      </c>
      <c r="F21" s="72">
        <v>32</v>
      </c>
      <c r="G21" s="51">
        <f t="shared" si="1"/>
        <v>1.1851851851851851</v>
      </c>
      <c r="H21" s="58">
        <v>7</v>
      </c>
      <c r="I21" s="59">
        <v>0</v>
      </c>
      <c r="J21" s="52">
        <v>1</v>
      </c>
      <c r="K21" s="160">
        <f t="shared" si="3"/>
        <v>0.918918918918919</v>
      </c>
      <c r="L21" s="65">
        <f t="shared" si="2"/>
        <v>0.63999872000256</v>
      </c>
      <c r="M21" s="73">
        <v>9.359375</v>
      </c>
      <c r="N21" s="71">
        <v>30</v>
      </c>
      <c r="O21" s="74">
        <v>37</v>
      </c>
      <c r="P21" s="3"/>
      <c r="Q21" s="20"/>
    </row>
    <row r="22" spans="1:17" s="4" customFormat="1" ht="21.75" customHeight="1" thickBot="1">
      <c r="A22" s="88" t="s">
        <v>0</v>
      </c>
      <c r="B22" s="75">
        <f>SUM(B6:B21)</f>
        <v>904</v>
      </c>
      <c r="C22" s="76">
        <f>SUM(C6:C21)</f>
        <v>960</v>
      </c>
      <c r="D22" s="77">
        <f t="shared" si="0"/>
        <v>1.0619469026548674</v>
      </c>
      <c r="E22" s="78">
        <f>SUM(E6:E21)</f>
        <v>413</v>
      </c>
      <c r="F22" s="79">
        <f>SUM(F6:F21)</f>
        <v>409</v>
      </c>
      <c r="G22" s="77">
        <f t="shared" si="1"/>
        <v>0.9903147699757869</v>
      </c>
      <c r="H22" s="80">
        <f>SUM(H6:H21)</f>
        <v>263</v>
      </c>
      <c r="I22" s="81">
        <f>SUM(I6:I21)</f>
        <v>149</v>
      </c>
      <c r="J22" s="82">
        <f>SUM(J6:J21)</f>
        <v>31</v>
      </c>
      <c r="K22" s="104">
        <f t="shared" si="3"/>
        <v>0.7477876106194691</v>
      </c>
      <c r="L22" s="77">
        <f t="shared" si="2"/>
        <v>0.5243589071334734</v>
      </c>
      <c r="M22" s="83">
        <v>9.124164619164619</v>
      </c>
      <c r="N22" s="78">
        <f>SUM(N6:N21)</f>
        <v>548</v>
      </c>
      <c r="O22" s="84">
        <f>SUM(O6:O21)</f>
        <v>631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56" t="s">
        <v>82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8"/>
      <c r="P24" s="3"/>
      <c r="Q24" s="24"/>
    </row>
    <row r="25" spans="1:17" s="4" customFormat="1" ht="12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8"/>
      <c r="P25" s="3"/>
      <c r="Q25" s="24"/>
    </row>
    <row r="26" spans="1:16" ht="6.75" customHeight="1" thickBot="1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  <c r="P26" s="6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27" sqref="A27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40" t="str">
        <f>+'1 In School Youth Part'!A1:N1</f>
        <v>TAB 7 - WIA TITLE I PARTICIPANT SUMMARY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2"/>
    </row>
    <row r="2" spans="1:15" ht="21.75" customHeight="1">
      <c r="A2" s="249" t="str">
        <f>'1 In School Youth Part'!$A$2</f>
        <v>FY12 ANNUAL PERFORMANCE ENDING JUNE 30, 2012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</row>
    <row r="3" spans="1:15" ht="21.75" customHeight="1" thickBot="1">
      <c r="A3" s="254" t="s">
        <v>32</v>
      </c>
      <c r="B3" s="255"/>
      <c r="C3" s="255"/>
      <c r="D3" s="255"/>
      <c r="E3" s="255"/>
      <c r="F3" s="255"/>
      <c r="G3" s="255"/>
      <c r="H3" s="255"/>
      <c r="I3" s="255"/>
      <c r="J3" s="255"/>
      <c r="K3" s="231"/>
      <c r="L3" s="231"/>
      <c r="M3" s="231"/>
      <c r="N3" s="231"/>
      <c r="O3" s="232"/>
    </row>
    <row r="4" spans="1:15" ht="25.5" customHeight="1">
      <c r="A4" s="259" t="str">
        <f>'1 In School Youth Part'!$A$4</f>
        <v>WORKFORCE
INVESTMENT AREA</v>
      </c>
      <c r="B4" s="248" t="s">
        <v>6</v>
      </c>
      <c r="C4" s="248"/>
      <c r="D4" s="244"/>
      <c r="E4" s="245" t="s">
        <v>7</v>
      </c>
      <c r="F4" s="246"/>
      <c r="G4" s="247"/>
      <c r="H4" s="245" t="s">
        <v>8</v>
      </c>
      <c r="I4" s="261"/>
      <c r="J4" s="143" t="s">
        <v>86</v>
      </c>
      <c r="K4" s="243" t="s">
        <v>85</v>
      </c>
      <c r="L4" s="244"/>
      <c r="M4" s="142" t="s">
        <v>87</v>
      </c>
      <c r="N4" s="245" t="s">
        <v>67</v>
      </c>
      <c r="O4" s="247"/>
    </row>
    <row r="5" spans="1:15" ht="30" customHeight="1" thickBot="1">
      <c r="A5" s="260"/>
      <c r="B5" s="8" t="s">
        <v>3</v>
      </c>
      <c r="C5" s="8" t="s">
        <v>4</v>
      </c>
      <c r="D5" s="22" t="s">
        <v>40</v>
      </c>
      <c r="E5" s="8" t="s">
        <v>3</v>
      </c>
      <c r="F5" s="8" t="s">
        <v>4</v>
      </c>
      <c r="G5" s="22" t="s">
        <v>40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147">
        <f>+'4 In School Youth Exits'!B6+'5 Out School Youth Exits'!B6</f>
        <v>33</v>
      </c>
      <c r="C6" s="148">
        <f>+'4 In School Youth Exits'!C6+'5 Out School Youth Exits'!C6</f>
        <v>55</v>
      </c>
      <c r="D6" s="43">
        <f aca="true" t="shared" si="0" ref="D6:D22">C6/B6</f>
        <v>1.6666666666666667</v>
      </c>
      <c r="E6" s="149">
        <f>+'4 In School Youth Exits'!E6+'5 Out School Youth Exits'!E6</f>
        <v>16</v>
      </c>
      <c r="F6" s="149">
        <f>+'4 In School Youth Exits'!F6+'5 Out School Youth Exits'!F6</f>
        <v>32</v>
      </c>
      <c r="G6" s="43">
        <f aca="true" t="shared" si="1" ref="G6:G22">F6/E6</f>
        <v>2</v>
      </c>
      <c r="H6" s="149">
        <f>+'4 In School Youth Exits'!H6+'5 Out School Youth Exits'!H6</f>
        <v>12</v>
      </c>
      <c r="I6" s="151">
        <f>+'4 In School Youth Exits'!I6+'5 Out School Youth Exits'!I6</f>
        <v>2</v>
      </c>
      <c r="J6" s="154">
        <f>+'4 In School Youth Exits'!J6+'5 Out School Youth Exits'!J6</f>
        <v>2</v>
      </c>
      <c r="K6" s="103">
        <f>(E6+H6)/B6</f>
        <v>0.8484848484848485</v>
      </c>
      <c r="L6" s="43">
        <f aca="true" t="shared" si="2" ref="L6:L22">(F6/(C6-I6-J6+0.0001))</f>
        <v>0.6274497500985292</v>
      </c>
      <c r="M6" s="158">
        <v>8.584193548387097</v>
      </c>
      <c r="N6" s="149">
        <f>+'4 In School Youth Exits'!N6+'5 Out School Youth Exits'!N6</f>
        <v>35</v>
      </c>
      <c r="O6" s="151">
        <f>+'4 In School Youth Exits'!O6+'5 Out School Youth Exits'!O6</f>
        <v>44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f>+'4 In School Youth Exits'!B7+'5 Out School Youth Exits'!B7</f>
        <v>102</v>
      </c>
      <c r="C7" s="149">
        <f>+'4 In School Youth Exits'!C7+'5 Out School Youth Exits'!C7</f>
        <v>112</v>
      </c>
      <c r="D7" s="51">
        <f t="shared" si="0"/>
        <v>1.0980392156862746</v>
      </c>
      <c r="E7" s="149">
        <f>+'4 In School Youth Exits'!E7+'5 Out School Youth Exits'!E7</f>
        <v>59</v>
      </c>
      <c r="F7" s="149">
        <f>+'4 In School Youth Exits'!F7+'5 Out School Youth Exits'!F7</f>
        <v>16</v>
      </c>
      <c r="G7" s="43">
        <f t="shared" si="1"/>
        <v>0.2711864406779661</v>
      </c>
      <c r="H7" s="149">
        <f>+'4 In School Youth Exits'!H7+'5 Out School Youth Exits'!H7</f>
        <v>16</v>
      </c>
      <c r="I7" s="152">
        <f>+'4 In School Youth Exits'!I7+'5 Out School Youth Exits'!I7</f>
        <v>35</v>
      </c>
      <c r="J7" s="155">
        <f>+'4 In School Youth Exits'!J7+'5 Out School Youth Exits'!J7</f>
        <v>3</v>
      </c>
      <c r="K7" s="157">
        <f aca="true" t="shared" si="3" ref="K7:K22">(E7+H7)/B7</f>
        <v>0.7352941176470589</v>
      </c>
      <c r="L7" s="43">
        <f t="shared" si="2"/>
        <v>0.2162159240325351</v>
      </c>
      <c r="M7" s="158">
        <v>9.94375</v>
      </c>
      <c r="N7" s="149">
        <f>+'4 In School Youth Exits'!N7+'5 Out School Youth Exits'!N7</f>
        <v>0</v>
      </c>
      <c r="O7" s="152">
        <f>+'4 In School Youth Exits'!O7+'5 Out School Youth Exits'!O7</f>
        <v>54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41">
        <f>+'4 In School Youth Exits'!B8+'5 Out School Youth Exits'!B8</f>
        <v>131</v>
      </c>
      <c r="C8" s="149">
        <f>+'4 In School Youth Exits'!C8+'5 Out School Youth Exits'!C8</f>
        <v>160</v>
      </c>
      <c r="D8" s="55">
        <f t="shared" si="0"/>
        <v>1.2213740458015268</v>
      </c>
      <c r="E8" s="149">
        <f>+'4 In School Youth Exits'!E8+'5 Out School Youth Exits'!E8</f>
        <v>49</v>
      </c>
      <c r="F8" s="149">
        <f>+'4 In School Youth Exits'!F8+'5 Out School Youth Exits'!F8</f>
        <v>37</v>
      </c>
      <c r="G8" s="51">
        <f t="shared" si="1"/>
        <v>0.7551020408163265</v>
      </c>
      <c r="H8" s="149">
        <f>+'4 In School Youth Exits'!H8+'5 Out School Youth Exits'!H8</f>
        <v>43</v>
      </c>
      <c r="I8" s="152">
        <f>+'4 In School Youth Exits'!I8+'5 Out School Youth Exits'!I8</f>
        <v>1</v>
      </c>
      <c r="J8" s="155">
        <f>+'4 In School Youth Exits'!J8+'5 Out School Youth Exits'!J8</f>
        <v>2</v>
      </c>
      <c r="K8" s="157">
        <f t="shared" si="3"/>
        <v>0.7022900763358778</v>
      </c>
      <c r="L8" s="55">
        <f t="shared" si="2"/>
        <v>0.23566863970150337</v>
      </c>
      <c r="M8" s="158">
        <v>8.97</v>
      </c>
      <c r="N8" s="149">
        <f>+'4 In School Youth Exits'!N8+'5 Out School Youth Exits'!N8</f>
        <v>70</v>
      </c>
      <c r="O8" s="152">
        <f>+'4 In School Youth Exits'!O8+'5 Out School Youth Exits'!O8</f>
        <v>130</v>
      </c>
      <c r="P8" s="3"/>
    </row>
    <row r="9" spans="1:17" s="4" customFormat="1" ht="21.75" customHeight="1">
      <c r="A9" s="85" t="str">
        <f>'1 In School Youth Part'!A9</f>
        <v>Brockton</v>
      </c>
      <c r="B9" s="41">
        <f>+'4 In School Youth Exits'!B9+'5 Out School Youth Exits'!B9</f>
        <v>80</v>
      </c>
      <c r="C9" s="149">
        <f>+'4 In School Youth Exits'!C9+'5 Out School Youth Exits'!C9</f>
        <v>56</v>
      </c>
      <c r="D9" s="55">
        <f t="shared" si="0"/>
        <v>0.7</v>
      </c>
      <c r="E9" s="149">
        <f>+'4 In School Youth Exits'!E9+'5 Out School Youth Exits'!E9</f>
        <v>14</v>
      </c>
      <c r="F9" s="149">
        <f>+'4 In School Youth Exits'!F9+'5 Out School Youth Exits'!F9</f>
        <v>17</v>
      </c>
      <c r="G9" s="55">
        <f t="shared" si="1"/>
        <v>1.2142857142857142</v>
      </c>
      <c r="H9" s="149">
        <f>+'4 In School Youth Exits'!H9+'5 Out School Youth Exits'!H9</f>
        <v>43</v>
      </c>
      <c r="I9" s="152">
        <f>+'4 In School Youth Exits'!I9+'5 Out School Youth Exits'!I9</f>
        <v>1</v>
      </c>
      <c r="J9" s="155">
        <f>+'4 In School Youth Exits'!J9+'5 Out School Youth Exits'!J9</f>
        <v>0</v>
      </c>
      <c r="K9" s="157">
        <f t="shared" si="3"/>
        <v>0.7125</v>
      </c>
      <c r="L9" s="55">
        <f t="shared" si="2"/>
        <v>0.3090903471084598</v>
      </c>
      <c r="M9" s="158">
        <v>8.029411764705882</v>
      </c>
      <c r="N9" s="149">
        <f>+'4 In School Youth Exits'!N9+'5 Out School Youth Exits'!N9</f>
        <v>57</v>
      </c>
      <c r="O9" s="152">
        <f>+'4 In School Youth Exits'!O9+'5 Out School Youth Exits'!O9</f>
        <v>22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41">
        <f>+'4 In School Youth Exits'!B10+'5 Out School Youth Exits'!B10</f>
        <v>73</v>
      </c>
      <c r="C10" s="149">
        <f>+'4 In School Youth Exits'!C10+'5 Out School Youth Exits'!C10</f>
        <v>68</v>
      </c>
      <c r="D10" s="55">
        <f t="shared" si="0"/>
        <v>0.9315068493150684</v>
      </c>
      <c r="E10" s="149">
        <f>+'4 In School Youth Exits'!E10+'5 Out School Youth Exits'!E10</f>
        <v>27</v>
      </c>
      <c r="F10" s="149">
        <f>+'4 In School Youth Exits'!F10+'5 Out School Youth Exits'!F10</f>
        <v>48</v>
      </c>
      <c r="G10" s="55">
        <f t="shared" si="1"/>
        <v>1.7777777777777777</v>
      </c>
      <c r="H10" s="149">
        <f>+'4 In School Youth Exits'!H10+'5 Out School Youth Exits'!H10</f>
        <v>27</v>
      </c>
      <c r="I10" s="152">
        <f>+'4 In School Youth Exits'!I10+'5 Out School Youth Exits'!I10</f>
        <v>8</v>
      </c>
      <c r="J10" s="155">
        <f>+'4 In School Youth Exits'!J10+'5 Out School Youth Exits'!J10</f>
        <v>2</v>
      </c>
      <c r="K10" s="157">
        <f t="shared" si="3"/>
        <v>0.7397260273972602</v>
      </c>
      <c r="L10" s="55">
        <f t="shared" si="2"/>
        <v>0.8275847800262413</v>
      </c>
      <c r="M10" s="158">
        <v>9.567708333333334</v>
      </c>
      <c r="N10" s="149">
        <f>+'4 In School Youth Exits'!N10+'5 Out School Youth Exits'!N10</f>
        <v>28</v>
      </c>
      <c r="O10" s="152">
        <f>+'4 In School Youth Exits'!O10+'5 Out School Youth Exits'!O10</f>
        <v>59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41">
        <f>+'4 In School Youth Exits'!B11+'5 Out School Youth Exits'!B11</f>
        <v>181</v>
      </c>
      <c r="C11" s="149">
        <f>+'4 In School Youth Exits'!C11+'5 Out School Youth Exits'!C11</f>
        <v>204</v>
      </c>
      <c r="D11" s="55">
        <f t="shared" si="0"/>
        <v>1.12707182320442</v>
      </c>
      <c r="E11" s="149">
        <f>+'4 In School Youth Exits'!E11+'5 Out School Youth Exits'!E11</f>
        <v>66</v>
      </c>
      <c r="F11" s="149">
        <f>+'4 In School Youth Exits'!F11+'5 Out School Youth Exits'!F11</f>
        <v>99</v>
      </c>
      <c r="G11" s="65">
        <f t="shared" si="1"/>
        <v>1.5</v>
      </c>
      <c r="H11" s="149">
        <f>+'4 In School Youth Exits'!H11+'5 Out School Youth Exits'!H11</f>
        <v>59</v>
      </c>
      <c r="I11" s="152">
        <f>+'4 In School Youth Exits'!I11+'5 Out School Youth Exits'!I11</f>
        <v>51</v>
      </c>
      <c r="J11" s="155">
        <f>+'4 In School Youth Exits'!J11+'5 Out School Youth Exits'!J11</f>
        <v>3</v>
      </c>
      <c r="K11" s="157">
        <f t="shared" si="3"/>
        <v>0.6906077348066298</v>
      </c>
      <c r="L11" s="55">
        <f t="shared" si="2"/>
        <v>0.6599995600002934</v>
      </c>
      <c r="M11" s="158">
        <v>8.938989898989899</v>
      </c>
      <c r="N11" s="149">
        <f>+'4 In School Youth Exits'!N11+'5 Out School Youth Exits'!N11</f>
        <v>114</v>
      </c>
      <c r="O11" s="152">
        <f>+'4 In School Youth Exits'!O11+'5 Out School Youth Exits'!O11</f>
        <v>150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41">
        <f>+'4 In School Youth Exits'!B12+'5 Out School Youth Exits'!B12</f>
        <v>40</v>
      </c>
      <c r="C12" s="149">
        <f>+'4 In School Youth Exits'!C12+'5 Out School Youth Exits'!C12</f>
        <v>44</v>
      </c>
      <c r="D12" s="55">
        <f t="shared" si="0"/>
        <v>1.1</v>
      </c>
      <c r="E12" s="149">
        <f>+'4 In School Youth Exits'!E12+'5 Out School Youth Exits'!E12</f>
        <v>14</v>
      </c>
      <c r="F12" s="149">
        <f>+'4 In School Youth Exits'!F12+'5 Out School Youth Exits'!F12</f>
        <v>14</v>
      </c>
      <c r="G12" s="55">
        <f t="shared" si="1"/>
        <v>1</v>
      </c>
      <c r="H12" s="149">
        <f>+'4 In School Youth Exits'!H12+'5 Out School Youth Exits'!H12</f>
        <v>14</v>
      </c>
      <c r="I12" s="152">
        <f>+'4 In School Youth Exits'!I12+'5 Out School Youth Exits'!I12</f>
        <v>10</v>
      </c>
      <c r="J12" s="155">
        <f>+'4 In School Youth Exits'!J12+'5 Out School Youth Exits'!J12</f>
        <v>0</v>
      </c>
      <c r="K12" s="157">
        <f t="shared" si="3"/>
        <v>0.7</v>
      </c>
      <c r="L12" s="55">
        <f t="shared" si="2"/>
        <v>0.41176349481325053</v>
      </c>
      <c r="M12" s="158">
        <v>9.339285714285715</v>
      </c>
      <c r="N12" s="149">
        <f>+'4 In School Youth Exits'!N12+'5 Out School Youth Exits'!N12</f>
        <v>26</v>
      </c>
      <c r="O12" s="152">
        <f>+'4 In School Youth Exits'!O12+'5 Out School Youth Exits'!O12</f>
        <v>15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41">
        <f>+'4 In School Youth Exits'!B13+'5 Out School Youth Exits'!B13</f>
        <v>86</v>
      </c>
      <c r="C13" s="149">
        <f>+'4 In School Youth Exits'!C13+'5 Out School Youth Exits'!C13</f>
        <v>98</v>
      </c>
      <c r="D13" s="55">
        <f t="shared" si="0"/>
        <v>1.1395348837209303</v>
      </c>
      <c r="E13" s="149">
        <f>+'4 In School Youth Exits'!E13+'5 Out School Youth Exits'!E13</f>
        <v>19</v>
      </c>
      <c r="F13" s="149">
        <f>+'4 In School Youth Exits'!F13+'5 Out School Youth Exits'!F13</f>
        <v>31</v>
      </c>
      <c r="G13" s="51">
        <f t="shared" si="1"/>
        <v>1.631578947368421</v>
      </c>
      <c r="H13" s="149">
        <f>+'4 In School Youth Exits'!H13+'5 Out School Youth Exits'!H13</f>
        <v>41</v>
      </c>
      <c r="I13" s="152">
        <f>+'4 In School Youth Exits'!I13+'5 Out School Youth Exits'!I13</f>
        <v>27</v>
      </c>
      <c r="J13" s="155">
        <f>+'4 In School Youth Exits'!J13+'5 Out School Youth Exits'!J13</f>
        <v>1</v>
      </c>
      <c r="K13" s="157">
        <f t="shared" si="3"/>
        <v>0.6976744186046512</v>
      </c>
      <c r="L13" s="55">
        <f t="shared" si="2"/>
        <v>0.4428565102049854</v>
      </c>
      <c r="M13" s="158">
        <v>8.725806451612904</v>
      </c>
      <c r="N13" s="149">
        <f>+'4 In School Youth Exits'!N13+'5 Out School Youth Exits'!N13</f>
        <v>52</v>
      </c>
      <c r="O13" s="152">
        <f>+'4 In School Youth Exits'!O13+'5 Out School Youth Exits'!O13</f>
        <v>71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41">
        <f>+'4 In School Youth Exits'!B14+'5 Out School Youth Exits'!B14</f>
        <v>47</v>
      </c>
      <c r="C14" s="149">
        <f>+'4 In School Youth Exits'!C14+'5 Out School Youth Exits'!C14</f>
        <v>120</v>
      </c>
      <c r="D14" s="55">
        <f t="shared" si="0"/>
        <v>2.5531914893617023</v>
      </c>
      <c r="E14" s="149">
        <f>+'4 In School Youth Exits'!E14+'5 Out School Youth Exits'!E14</f>
        <v>18</v>
      </c>
      <c r="F14" s="149">
        <f>+'4 In School Youth Exits'!F14+'5 Out School Youth Exits'!F14</f>
        <v>38</v>
      </c>
      <c r="G14" s="55">
        <f t="shared" si="1"/>
        <v>2.111111111111111</v>
      </c>
      <c r="H14" s="149">
        <f>+'4 In School Youth Exits'!H14+'5 Out School Youth Exits'!H14</f>
        <v>17</v>
      </c>
      <c r="I14" s="152">
        <f>+'4 In School Youth Exits'!I14+'5 Out School Youth Exits'!I14</f>
        <v>12</v>
      </c>
      <c r="J14" s="155">
        <f>+'4 In School Youth Exits'!J14+'5 Out School Youth Exits'!J14</f>
        <v>7</v>
      </c>
      <c r="K14" s="157">
        <f t="shared" si="3"/>
        <v>0.7446808510638298</v>
      </c>
      <c r="L14" s="55">
        <f t="shared" si="2"/>
        <v>0.37623725125024626</v>
      </c>
      <c r="M14" s="158">
        <v>8.177837837837837</v>
      </c>
      <c r="N14" s="149">
        <f>+'4 In School Youth Exits'!N14+'5 Out School Youth Exits'!N14</f>
        <v>36</v>
      </c>
      <c r="O14" s="152">
        <f>+'4 In School Youth Exits'!O14+'5 Out School Youth Exits'!O14</f>
        <v>58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41">
        <f>+'4 In School Youth Exits'!B15+'5 Out School Youth Exits'!B15</f>
        <v>255</v>
      </c>
      <c r="C15" s="149">
        <f>+'4 In School Youth Exits'!C15+'5 Out School Youth Exits'!C15</f>
        <v>243</v>
      </c>
      <c r="D15" s="55">
        <f t="shared" si="0"/>
        <v>0.9529411764705882</v>
      </c>
      <c r="E15" s="149">
        <f>+'4 In School Youth Exits'!E15+'5 Out School Youth Exits'!E15</f>
        <v>70</v>
      </c>
      <c r="F15" s="149">
        <f>+'4 In School Youth Exits'!F15+'5 Out School Youth Exits'!F15</f>
        <v>51</v>
      </c>
      <c r="G15" s="55">
        <f t="shared" si="1"/>
        <v>0.7285714285714285</v>
      </c>
      <c r="H15" s="149">
        <f>+'4 In School Youth Exits'!H15+'5 Out School Youth Exits'!H15</f>
        <v>115</v>
      </c>
      <c r="I15" s="152">
        <f>+'4 In School Youth Exits'!I15+'5 Out School Youth Exits'!I15</f>
        <v>122</v>
      </c>
      <c r="J15" s="155">
        <f>+'4 In School Youth Exits'!J15+'5 Out School Youth Exits'!J15</f>
        <v>8</v>
      </c>
      <c r="K15" s="157">
        <f t="shared" si="3"/>
        <v>0.7254901960784313</v>
      </c>
      <c r="L15" s="55">
        <f t="shared" si="2"/>
        <v>0.4513270342238635</v>
      </c>
      <c r="M15" s="158">
        <v>8.975299999999999</v>
      </c>
      <c r="N15" s="149">
        <f>+'4 In School Youth Exits'!N15+'5 Out School Youth Exits'!N15</f>
        <v>170</v>
      </c>
      <c r="O15" s="152">
        <f>+'4 In School Youth Exits'!O15+'5 Out School Youth Exits'!O15</f>
        <v>162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41">
        <f>+'4 In School Youth Exits'!B16+'5 Out School Youth Exits'!B16</f>
        <v>85</v>
      </c>
      <c r="C16" s="149">
        <f>+'4 In School Youth Exits'!C16+'5 Out School Youth Exits'!C16</f>
        <v>87</v>
      </c>
      <c r="D16" s="55">
        <f t="shared" si="0"/>
        <v>1.0235294117647058</v>
      </c>
      <c r="E16" s="149">
        <f>+'4 In School Youth Exits'!E16+'5 Out School Youth Exits'!E16</f>
        <v>54</v>
      </c>
      <c r="F16" s="149">
        <f>+'4 In School Youth Exits'!F16+'5 Out School Youth Exits'!F16</f>
        <v>47</v>
      </c>
      <c r="G16" s="55">
        <f t="shared" si="1"/>
        <v>0.8703703703703703</v>
      </c>
      <c r="H16" s="149">
        <f>+'4 In School Youth Exits'!H16+'5 Out School Youth Exits'!H16</f>
        <v>15</v>
      </c>
      <c r="I16" s="152">
        <f>+'4 In School Youth Exits'!I16+'5 Out School Youth Exits'!I16</f>
        <v>6</v>
      </c>
      <c r="J16" s="155">
        <f>+'4 In School Youth Exits'!J16+'5 Out School Youth Exits'!J16</f>
        <v>0</v>
      </c>
      <c r="K16" s="157">
        <f t="shared" si="3"/>
        <v>0.8117647058823529</v>
      </c>
      <c r="L16" s="55">
        <f t="shared" si="2"/>
        <v>0.580246197226917</v>
      </c>
      <c r="M16" s="158">
        <v>10.39531914893617</v>
      </c>
      <c r="N16" s="149">
        <v>46</v>
      </c>
      <c r="O16" s="152">
        <f>+'4 In School Youth Exits'!O16+'5 Out School Youth Exits'!O16</f>
        <v>68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41">
        <f>+'4 In School Youth Exits'!B17+'5 Out School Youth Exits'!B17</f>
        <v>108</v>
      </c>
      <c r="C17" s="149">
        <f>+'4 In School Youth Exits'!C17+'5 Out School Youth Exits'!C17</f>
        <v>128</v>
      </c>
      <c r="D17" s="55">
        <f t="shared" si="0"/>
        <v>1.1851851851851851</v>
      </c>
      <c r="E17" s="149">
        <f>+'4 In School Youth Exits'!E17+'5 Out School Youth Exits'!E17</f>
        <v>62</v>
      </c>
      <c r="F17" s="149">
        <f>+'4 In School Youth Exits'!F17+'5 Out School Youth Exits'!F17</f>
        <v>61</v>
      </c>
      <c r="G17" s="55">
        <f t="shared" si="1"/>
        <v>0.9838709677419355</v>
      </c>
      <c r="H17" s="149">
        <f>+'4 In School Youth Exits'!H17+'5 Out School Youth Exits'!H17</f>
        <v>20</v>
      </c>
      <c r="I17" s="152">
        <f>+'4 In School Youth Exits'!I17+'5 Out School Youth Exits'!I17</f>
        <v>33</v>
      </c>
      <c r="J17" s="155">
        <f>+'4 In School Youth Exits'!J17+'5 Out School Youth Exits'!J17</f>
        <v>3</v>
      </c>
      <c r="K17" s="157">
        <f t="shared" si="3"/>
        <v>0.7592592592592593</v>
      </c>
      <c r="L17" s="55">
        <f t="shared" si="2"/>
        <v>0.66304275756222</v>
      </c>
      <c r="M17" s="158">
        <v>9.038032786885246</v>
      </c>
      <c r="N17" s="149">
        <f>+'4 In School Youth Exits'!N17+'5 Out School Youth Exits'!N17</f>
        <v>73</v>
      </c>
      <c r="O17" s="152">
        <f>+'4 In School Youth Exits'!O17+'5 Out School Youth Exits'!O17</f>
        <v>111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41">
        <f>+'4 In School Youth Exits'!B18+'5 Out School Youth Exits'!B18</f>
        <v>66</v>
      </c>
      <c r="C18" s="149">
        <f>+'4 In School Youth Exits'!C18+'5 Out School Youth Exits'!C18</f>
        <v>46</v>
      </c>
      <c r="D18" s="55">
        <f t="shared" si="0"/>
        <v>0.696969696969697</v>
      </c>
      <c r="E18" s="149">
        <f>+'4 In School Youth Exits'!E18+'5 Out School Youth Exits'!E18</f>
        <v>20</v>
      </c>
      <c r="F18" s="149">
        <f>+'4 In School Youth Exits'!F18+'5 Out School Youth Exits'!F18</f>
        <v>24</v>
      </c>
      <c r="G18" s="55">
        <f t="shared" si="1"/>
        <v>1.2</v>
      </c>
      <c r="H18" s="149">
        <f>+'4 In School Youth Exits'!H18+'5 Out School Youth Exits'!H18</f>
        <v>30</v>
      </c>
      <c r="I18" s="152">
        <f>+'4 In School Youth Exits'!I18+'5 Out School Youth Exits'!I18</f>
        <v>8</v>
      </c>
      <c r="J18" s="155">
        <f>+'4 In School Youth Exits'!J18+'5 Out School Youth Exits'!J18</f>
        <v>3</v>
      </c>
      <c r="K18" s="157">
        <f t="shared" si="3"/>
        <v>0.7575757575757576</v>
      </c>
      <c r="L18" s="55">
        <f t="shared" si="2"/>
        <v>0.6857123265362098</v>
      </c>
      <c r="M18" s="158">
        <v>10.06</v>
      </c>
      <c r="N18" s="149">
        <f>+'4 In School Youth Exits'!N18+'5 Out School Youth Exits'!N18</f>
        <v>42</v>
      </c>
      <c r="O18" s="152">
        <f>+'4 In School Youth Exits'!O18+'5 Out School Youth Exits'!O18</f>
        <v>26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41">
        <f>+'4 In School Youth Exits'!B19+'5 Out School Youth Exits'!B19</f>
        <v>72</v>
      </c>
      <c r="C19" s="149">
        <f>+'4 In School Youth Exits'!C19+'5 Out School Youth Exits'!C19</f>
        <v>77</v>
      </c>
      <c r="D19" s="55">
        <f t="shared" si="0"/>
        <v>1.0694444444444444</v>
      </c>
      <c r="E19" s="149">
        <f>+'4 In School Youth Exits'!E19+'5 Out School Youth Exits'!E19</f>
        <v>31</v>
      </c>
      <c r="F19" s="149">
        <f>+'4 In School Youth Exits'!F19+'5 Out School Youth Exits'!F19</f>
        <v>15</v>
      </c>
      <c r="G19" s="43">
        <f t="shared" si="1"/>
        <v>0.4838709677419355</v>
      </c>
      <c r="H19" s="149">
        <f>+'4 In School Youth Exits'!H19+'5 Out School Youth Exits'!H19</f>
        <v>25</v>
      </c>
      <c r="I19" s="152">
        <f>+'4 In School Youth Exits'!I19+'5 Out School Youth Exits'!I19</f>
        <v>26</v>
      </c>
      <c r="J19" s="155">
        <f>+'4 In School Youth Exits'!J19+'5 Out School Youth Exits'!J19</f>
        <v>4</v>
      </c>
      <c r="K19" s="157">
        <f t="shared" si="3"/>
        <v>0.7777777777777778</v>
      </c>
      <c r="L19" s="55">
        <f t="shared" si="2"/>
        <v>0.3191482571313678</v>
      </c>
      <c r="M19" s="158">
        <v>8.283333333333333</v>
      </c>
      <c r="N19" s="149">
        <f>+'4 In School Youth Exits'!N19+'5 Out School Youth Exits'!N19</f>
        <v>58</v>
      </c>
      <c r="O19" s="152">
        <f>+'4 In School Youth Exits'!O19+'5 Out School Youth Exits'!O19</f>
        <v>52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41">
        <f>+'4 In School Youth Exits'!B20+'5 Out School Youth Exits'!B20</f>
        <v>32</v>
      </c>
      <c r="C20" s="149">
        <f>+'4 In School Youth Exits'!C20+'5 Out School Youth Exits'!C20</f>
        <v>64</v>
      </c>
      <c r="D20" s="55">
        <f t="shared" si="0"/>
        <v>2</v>
      </c>
      <c r="E20" s="149">
        <f>+'4 In School Youth Exits'!E20+'5 Out School Youth Exits'!E20</f>
        <v>8</v>
      </c>
      <c r="F20" s="149">
        <f>+'4 In School Youth Exits'!F20+'5 Out School Youth Exits'!F20</f>
        <v>26</v>
      </c>
      <c r="G20" s="43">
        <f t="shared" si="1"/>
        <v>3.25</v>
      </c>
      <c r="H20" s="149">
        <f>+'4 In School Youth Exits'!H20+'5 Out School Youth Exits'!H20</f>
        <v>17</v>
      </c>
      <c r="I20" s="152">
        <f>+'4 In School Youth Exits'!I20+'5 Out School Youth Exits'!I20</f>
        <v>22</v>
      </c>
      <c r="J20" s="155">
        <f>+'4 In School Youth Exits'!J20+'5 Out School Youth Exits'!J20</f>
        <v>6</v>
      </c>
      <c r="K20" s="157">
        <f t="shared" si="3"/>
        <v>0.78125</v>
      </c>
      <c r="L20" s="55">
        <f t="shared" si="2"/>
        <v>0.7222202160549553</v>
      </c>
      <c r="M20" s="158">
        <v>8.448076923076922</v>
      </c>
      <c r="N20" s="149">
        <f>+'4 In School Youth Exits'!N20+'5 Out School Youth Exits'!N20</f>
        <v>28</v>
      </c>
      <c r="O20" s="152">
        <f>+'4 In School Youth Exits'!O20+'5 Out School Youth Exits'!O20</f>
        <v>46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41">
        <f>+'4 In School Youth Exits'!B21+'5 Out School Youth Exits'!B21</f>
        <v>47</v>
      </c>
      <c r="C21" s="150">
        <f>+'4 In School Youth Exits'!C21+'5 Out School Youth Exits'!C21</f>
        <v>61</v>
      </c>
      <c r="D21" s="70">
        <f t="shared" si="0"/>
        <v>1.297872340425532</v>
      </c>
      <c r="E21" s="149">
        <f>+'4 In School Youth Exits'!E21+'5 Out School Youth Exits'!E21</f>
        <v>32</v>
      </c>
      <c r="F21" s="149">
        <f>+'4 In School Youth Exits'!F21+'5 Out School Youth Exits'!F21</f>
        <v>34</v>
      </c>
      <c r="G21" s="51">
        <f t="shared" si="1"/>
        <v>1.0625</v>
      </c>
      <c r="H21" s="149">
        <f>+'4 In School Youth Exits'!H21+'5 Out School Youth Exits'!H21</f>
        <v>12</v>
      </c>
      <c r="I21" s="153">
        <f>+'4 In School Youth Exits'!I21+'5 Out School Youth Exits'!I21</f>
        <v>0</v>
      </c>
      <c r="J21" s="156">
        <f>+'4 In School Youth Exits'!J21+'5 Out School Youth Exits'!J21</f>
        <v>1</v>
      </c>
      <c r="K21" s="160">
        <f t="shared" si="3"/>
        <v>0.9361702127659575</v>
      </c>
      <c r="L21" s="65">
        <f t="shared" si="2"/>
        <v>0.5666657222237963</v>
      </c>
      <c r="M21" s="159">
        <v>9.382352941176471</v>
      </c>
      <c r="N21" s="149">
        <f>+'4 In School Youth Exits'!N21+'5 Out School Youth Exits'!N21</f>
        <v>40</v>
      </c>
      <c r="O21" s="165">
        <f>+'4 In School Youth Exits'!O21+'5 Out School Youth Exits'!O21</f>
        <v>39</v>
      </c>
      <c r="P21" s="3"/>
      <c r="Q21" s="20"/>
    </row>
    <row r="22" spans="1:17" s="4" customFormat="1" ht="21.75" customHeight="1" thickBot="1">
      <c r="A22" s="88" t="s">
        <v>0</v>
      </c>
      <c r="B22" s="162">
        <f>SUM(B6:B21)</f>
        <v>1438</v>
      </c>
      <c r="C22" s="76">
        <f>SUM(C6:C21)</f>
        <v>1623</v>
      </c>
      <c r="D22" s="77">
        <f t="shared" si="0"/>
        <v>1.1286509040333796</v>
      </c>
      <c r="E22" s="78">
        <f>SUM(E6:E21)</f>
        <v>559</v>
      </c>
      <c r="F22" s="79">
        <f>SUM(F6:F21)</f>
        <v>590</v>
      </c>
      <c r="G22" s="77">
        <f t="shared" si="1"/>
        <v>1.0554561717352415</v>
      </c>
      <c r="H22" s="80">
        <f>SUM(H6:H21)</f>
        <v>506</v>
      </c>
      <c r="I22" s="81">
        <f>SUM(I6:I21)</f>
        <v>364</v>
      </c>
      <c r="J22" s="82">
        <f>SUM(J6:J21)</f>
        <v>45</v>
      </c>
      <c r="K22" s="104">
        <f t="shared" si="3"/>
        <v>0.7406119610570236</v>
      </c>
      <c r="L22" s="77">
        <f t="shared" si="2"/>
        <v>0.4859966650744098</v>
      </c>
      <c r="M22" s="164">
        <v>9.088182593856656</v>
      </c>
      <c r="N22" s="78">
        <f>SUM(N6:N21)</f>
        <v>875</v>
      </c>
      <c r="O22" s="166">
        <f>+'4 In School Youth Exits'!O22+'5 Out School Youth Exits'!O22</f>
        <v>1107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56" t="s">
        <v>82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8"/>
      <c r="P24" s="3"/>
      <c r="Q24" s="24"/>
    </row>
    <row r="25" spans="1:17" s="4" customFormat="1" ht="12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8"/>
      <c r="P25" s="3"/>
      <c r="Q25" s="24"/>
    </row>
    <row r="26" spans="1:16" ht="6.75" customHeight="1" thickBot="1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  <c r="P26" s="6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3"/>
  <sheetViews>
    <sheetView workbookViewId="0" topLeftCell="A1">
      <selection activeCell="A23" sqref="A23"/>
    </sheetView>
  </sheetViews>
  <sheetFormatPr defaultColWidth="9.140625" defaultRowHeight="12.75"/>
  <cols>
    <col min="1" max="1" width="19.421875" style="0" customWidth="1"/>
    <col min="2" max="2" width="6.7109375" style="0" customWidth="1"/>
    <col min="3" max="3" width="6.00390625" style="0" customWidth="1"/>
    <col min="4" max="5" width="5.8515625" style="0" customWidth="1"/>
    <col min="6" max="6" width="6.7109375" style="0" customWidth="1"/>
    <col min="7" max="7" width="7.28125" style="0" customWidth="1"/>
    <col min="8" max="9" width="6.421875" style="0" customWidth="1"/>
    <col min="10" max="10" width="5.8515625" style="18" customWidth="1"/>
    <col min="11" max="11" width="6.8515625" style="0" customWidth="1"/>
    <col min="12" max="12" width="6.28125" style="0" customWidth="1"/>
    <col min="13" max="13" width="7.00390625" style="0" customWidth="1"/>
    <col min="14" max="14" width="6.00390625" style="0" customWidth="1"/>
    <col min="15" max="15" width="6.421875" style="0" customWidth="1"/>
    <col min="16" max="16" width="5.8515625" style="0" customWidth="1"/>
    <col min="17" max="17" width="6.8515625" style="0" customWidth="1"/>
    <col min="18" max="18" width="7.28125" style="0" customWidth="1"/>
    <col min="19" max="19" width="6.7109375" style="0" customWidth="1"/>
  </cols>
  <sheetData>
    <row r="1" spans="1:28" ht="19.5" customHeight="1">
      <c r="A1" s="240" t="s">
        <v>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67" t="str">
        <f>'1 In School Youth Part'!A2:N2</f>
        <v>FY12 ANNUAL PERFORMANCE ENDING JUNE 30, 2012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9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thickBot="1">
      <c r="A3" s="270" t="s">
        <v>65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236" t="s">
        <v>43</v>
      </c>
      <c r="B4" s="245" t="s">
        <v>9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63"/>
      <c r="R4" s="263"/>
      <c r="S4" s="264"/>
      <c r="T4" s="1"/>
      <c r="U4" s="1"/>
      <c r="V4" s="1"/>
      <c r="W4" s="1"/>
      <c r="X4" s="1"/>
      <c r="Y4" s="1"/>
      <c r="Z4" s="1"/>
      <c r="AA4" s="1"/>
      <c r="AB4" s="1"/>
    </row>
    <row r="5" spans="1:32" ht="50.25" customHeight="1" thickBot="1">
      <c r="A5" s="262"/>
      <c r="B5" s="194" t="s">
        <v>70</v>
      </c>
      <c r="C5" s="194" t="s">
        <v>68</v>
      </c>
      <c r="D5" s="195" t="s">
        <v>69</v>
      </c>
      <c r="E5" s="196" t="s">
        <v>47</v>
      </c>
      <c r="F5" s="197" t="s">
        <v>11</v>
      </c>
      <c r="G5" s="198" t="s">
        <v>41</v>
      </c>
      <c r="H5" s="198" t="s">
        <v>51</v>
      </c>
      <c r="I5" s="198" t="s">
        <v>10</v>
      </c>
      <c r="J5" s="198" t="s">
        <v>12</v>
      </c>
      <c r="K5" s="195" t="s">
        <v>13</v>
      </c>
      <c r="L5" s="197" t="s">
        <v>49</v>
      </c>
      <c r="M5" s="197" t="s">
        <v>50</v>
      </c>
      <c r="N5" s="199" t="s">
        <v>84</v>
      </c>
      <c r="O5" s="198" t="s">
        <v>42</v>
      </c>
      <c r="P5" s="198" t="s">
        <v>15</v>
      </c>
      <c r="Q5" s="197" t="s">
        <v>83</v>
      </c>
      <c r="R5" s="197" t="s">
        <v>14</v>
      </c>
      <c r="S5" s="195" t="s">
        <v>71</v>
      </c>
      <c r="T5" s="1"/>
      <c r="U5" s="1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21.75" customHeight="1">
      <c r="A6" s="85" t="s">
        <v>17</v>
      </c>
      <c r="B6" s="134">
        <v>36</v>
      </c>
      <c r="C6" s="168">
        <v>94.44444444444446</v>
      </c>
      <c r="D6" s="169">
        <v>5.555555555555555</v>
      </c>
      <c r="E6" s="168">
        <v>38.888888888888886</v>
      </c>
      <c r="F6" s="170">
        <v>11.11111111111111</v>
      </c>
      <c r="G6" s="171">
        <v>5.555555555555555</v>
      </c>
      <c r="H6" s="171">
        <v>2.7777777777777777</v>
      </c>
      <c r="I6" s="170">
        <v>55.55555555555556</v>
      </c>
      <c r="J6" s="170">
        <v>97.22222222222223</v>
      </c>
      <c r="K6" s="207">
        <v>0</v>
      </c>
      <c r="L6" s="172">
        <v>0</v>
      </c>
      <c r="M6" s="170">
        <v>44.44444444444444</v>
      </c>
      <c r="N6" s="171">
        <v>2.7777777777777777</v>
      </c>
      <c r="O6" s="171">
        <v>0</v>
      </c>
      <c r="P6" s="170">
        <v>8.333333333333334</v>
      </c>
      <c r="Q6" s="170">
        <v>11.11111111111111</v>
      </c>
      <c r="R6" s="170">
        <v>2.7777777777777777</v>
      </c>
      <c r="S6" s="173">
        <v>25</v>
      </c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21.75" customHeight="1">
      <c r="A7" s="86" t="s">
        <v>18</v>
      </c>
      <c r="B7" s="135">
        <v>140</v>
      </c>
      <c r="C7" s="174">
        <v>84.28571428571429</v>
      </c>
      <c r="D7" s="175">
        <v>15.714285714285714</v>
      </c>
      <c r="E7" s="174">
        <v>60</v>
      </c>
      <c r="F7" s="176">
        <v>49.285714285714285</v>
      </c>
      <c r="G7" s="176">
        <v>37.14285714285714</v>
      </c>
      <c r="H7" s="176">
        <v>2.857142857142857</v>
      </c>
      <c r="I7" s="176">
        <v>2.142857142857143</v>
      </c>
      <c r="J7" s="176">
        <v>100</v>
      </c>
      <c r="K7" s="208">
        <v>0</v>
      </c>
      <c r="L7" s="178">
        <v>15.714285714285714</v>
      </c>
      <c r="M7" s="176">
        <v>78.57142857142857</v>
      </c>
      <c r="N7" s="176">
        <v>3.5714285714285716</v>
      </c>
      <c r="O7" s="176">
        <v>30</v>
      </c>
      <c r="P7" s="176">
        <v>5.714285714285714</v>
      </c>
      <c r="Q7" s="176">
        <v>8.571428571428571</v>
      </c>
      <c r="R7" s="176">
        <v>5.714285714285714</v>
      </c>
      <c r="S7" s="179">
        <v>79.28571428571428</v>
      </c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21.75" customHeight="1">
      <c r="A8" s="85" t="s">
        <v>19</v>
      </c>
      <c r="B8" s="135">
        <v>94</v>
      </c>
      <c r="C8" s="174">
        <v>77.6595744680851</v>
      </c>
      <c r="D8" s="175">
        <v>22.340425531914892</v>
      </c>
      <c r="E8" s="174">
        <v>27.659574468085108</v>
      </c>
      <c r="F8" s="176">
        <v>10.638297872340424</v>
      </c>
      <c r="G8" s="176">
        <v>13.829787234042554</v>
      </c>
      <c r="H8" s="176">
        <v>2.127659574468085</v>
      </c>
      <c r="I8" s="176">
        <v>74.46808510638297</v>
      </c>
      <c r="J8" s="176">
        <v>95.74468085106382</v>
      </c>
      <c r="K8" s="208">
        <v>0</v>
      </c>
      <c r="L8" s="178">
        <v>0</v>
      </c>
      <c r="M8" s="176">
        <v>68.08510638297872</v>
      </c>
      <c r="N8" s="176">
        <v>4.25531914893617</v>
      </c>
      <c r="O8" s="176">
        <v>13.829787234042554</v>
      </c>
      <c r="P8" s="176">
        <v>2.127659574468085</v>
      </c>
      <c r="Q8" s="177">
        <v>0</v>
      </c>
      <c r="R8" s="176">
        <v>2.127659574468085</v>
      </c>
      <c r="S8" s="179">
        <v>51.06382978723404</v>
      </c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21.75" customHeight="1">
      <c r="A9" s="85" t="s">
        <v>20</v>
      </c>
      <c r="B9" s="135">
        <v>98</v>
      </c>
      <c r="C9" s="174">
        <v>73.46938775510205</v>
      </c>
      <c r="D9" s="175">
        <v>26.530612244897963</v>
      </c>
      <c r="E9" s="174">
        <v>69.38775510204081</v>
      </c>
      <c r="F9" s="176">
        <v>11.224489795918366</v>
      </c>
      <c r="G9" s="176">
        <v>22.448979591836732</v>
      </c>
      <c r="H9" s="176">
        <v>3.061224489795918</v>
      </c>
      <c r="I9" s="176">
        <v>40.816326530612244</v>
      </c>
      <c r="J9" s="176">
        <v>98.97959183673468</v>
      </c>
      <c r="K9" s="208">
        <v>0</v>
      </c>
      <c r="L9" s="180">
        <v>2.0408163265306123</v>
      </c>
      <c r="M9" s="176">
        <v>14.285714285714286</v>
      </c>
      <c r="N9" s="176">
        <v>1.0204081632653061</v>
      </c>
      <c r="O9" s="176">
        <v>9.183673469387756</v>
      </c>
      <c r="P9" s="176">
        <v>3.061224489795918</v>
      </c>
      <c r="Q9" s="176">
        <v>3.061224489795918</v>
      </c>
      <c r="R9" s="176">
        <v>5.1020408163265305</v>
      </c>
      <c r="S9" s="179">
        <v>39.79591836734694</v>
      </c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21.75" customHeight="1">
      <c r="A10" s="85" t="s">
        <v>21</v>
      </c>
      <c r="B10" s="135">
        <v>55</v>
      </c>
      <c r="C10" s="174">
        <v>96.36363636363636</v>
      </c>
      <c r="D10" s="181">
        <v>3.6363636363636362</v>
      </c>
      <c r="E10" s="174">
        <v>50.90909090909091</v>
      </c>
      <c r="F10" s="176">
        <v>3.6363636363636362</v>
      </c>
      <c r="G10" s="176">
        <v>3.6363636363636362</v>
      </c>
      <c r="H10" s="177">
        <v>0</v>
      </c>
      <c r="I10" s="176">
        <v>100</v>
      </c>
      <c r="J10" s="176">
        <v>96.36363636363636</v>
      </c>
      <c r="K10" s="208">
        <v>0</v>
      </c>
      <c r="L10" s="178">
        <v>0</v>
      </c>
      <c r="M10" s="177">
        <v>0</v>
      </c>
      <c r="N10" s="176">
        <v>5.454545454545455</v>
      </c>
      <c r="O10" s="177">
        <v>1.8181818181818181</v>
      </c>
      <c r="P10" s="176">
        <v>5.454545454545455</v>
      </c>
      <c r="Q10" s="176">
        <v>3.6363636363636362</v>
      </c>
      <c r="R10" s="176">
        <v>9.090909090909092</v>
      </c>
      <c r="S10" s="179">
        <v>65.45454545454545</v>
      </c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4" customFormat="1" ht="21.75" customHeight="1">
      <c r="A11" s="85" t="s">
        <v>22</v>
      </c>
      <c r="B11" s="135">
        <v>49</v>
      </c>
      <c r="C11" s="174">
        <v>95.91836734693878</v>
      </c>
      <c r="D11" s="175">
        <v>4.081632653061225</v>
      </c>
      <c r="E11" s="174">
        <v>38.775510204081634</v>
      </c>
      <c r="F11" s="176">
        <v>42.857142857142854</v>
      </c>
      <c r="G11" s="176">
        <v>24.489795918367346</v>
      </c>
      <c r="H11" s="176">
        <v>8.16326530612245</v>
      </c>
      <c r="I11" s="176">
        <v>34.69387755102041</v>
      </c>
      <c r="J11" s="176">
        <v>100</v>
      </c>
      <c r="K11" s="208">
        <v>0</v>
      </c>
      <c r="L11" s="178">
        <v>0</v>
      </c>
      <c r="M11" s="176">
        <v>75.51020408163265</v>
      </c>
      <c r="N11" s="176">
        <v>2.0408163265306123</v>
      </c>
      <c r="O11" s="176">
        <v>8.16326530612245</v>
      </c>
      <c r="P11" s="177">
        <v>0</v>
      </c>
      <c r="Q11" s="176">
        <v>8.16326530612245</v>
      </c>
      <c r="R11" s="177">
        <v>0</v>
      </c>
      <c r="S11" s="179">
        <v>59.183673469387756</v>
      </c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4" customFormat="1" ht="21.75" customHeight="1">
      <c r="A12" s="85" t="s">
        <v>23</v>
      </c>
      <c r="B12" s="135">
        <v>43</v>
      </c>
      <c r="C12" s="174">
        <v>97.67441860465117</v>
      </c>
      <c r="D12" s="175">
        <v>2.325581395348837</v>
      </c>
      <c r="E12" s="174">
        <v>41.86046511627907</v>
      </c>
      <c r="F12" s="176">
        <v>32.55813953488372</v>
      </c>
      <c r="G12" s="176">
        <v>11.627906976744187</v>
      </c>
      <c r="H12" s="177">
        <v>4.651162790697674</v>
      </c>
      <c r="I12" s="176">
        <v>30.232558139534884</v>
      </c>
      <c r="J12" s="176">
        <v>95.34883720930233</v>
      </c>
      <c r="K12" s="208">
        <v>0</v>
      </c>
      <c r="L12" s="178">
        <v>0</v>
      </c>
      <c r="M12" s="176">
        <v>4.651162790697674</v>
      </c>
      <c r="N12" s="176">
        <v>4.651162790697674</v>
      </c>
      <c r="O12" s="176">
        <v>20.930232558139537</v>
      </c>
      <c r="P12" s="176">
        <v>20.930232558139537</v>
      </c>
      <c r="Q12" s="177">
        <v>4.651162790697674</v>
      </c>
      <c r="R12" s="176">
        <v>4.651162790697674</v>
      </c>
      <c r="S12" s="179">
        <v>65.11627906976744</v>
      </c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21.75" customHeight="1">
      <c r="A13" s="85" t="s">
        <v>24</v>
      </c>
      <c r="B13" s="135">
        <v>63</v>
      </c>
      <c r="C13" s="174">
        <v>84.12698412698414</v>
      </c>
      <c r="D13" s="175">
        <v>15.873015873015872</v>
      </c>
      <c r="E13" s="174">
        <v>47.61904761904761</v>
      </c>
      <c r="F13" s="176">
        <v>44.44444444444444</v>
      </c>
      <c r="G13" s="176">
        <v>4.761904761904762</v>
      </c>
      <c r="H13" s="176">
        <v>41.26984126984127</v>
      </c>
      <c r="I13" s="176">
        <v>34.92063492063492</v>
      </c>
      <c r="J13" s="176">
        <v>96.82539682539682</v>
      </c>
      <c r="K13" s="208">
        <v>0</v>
      </c>
      <c r="L13" s="180">
        <v>4.761904761904762</v>
      </c>
      <c r="M13" s="176">
        <v>49.2063492063492</v>
      </c>
      <c r="N13" s="177">
        <v>0</v>
      </c>
      <c r="O13" s="176">
        <v>12.6984126984127</v>
      </c>
      <c r="P13" s="177">
        <v>0</v>
      </c>
      <c r="Q13" s="177">
        <v>0</v>
      </c>
      <c r="R13" s="176">
        <v>3.174603174603175</v>
      </c>
      <c r="S13" s="179">
        <v>36.507936507936506</v>
      </c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21.75" customHeight="1">
      <c r="A14" s="85" t="s">
        <v>25</v>
      </c>
      <c r="B14" s="135">
        <v>159</v>
      </c>
      <c r="C14" s="174">
        <v>97.48427672955975</v>
      </c>
      <c r="D14" s="175">
        <v>2.5157232704402515</v>
      </c>
      <c r="E14" s="174">
        <v>39.62264150943396</v>
      </c>
      <c r="F14" s="176">
        <v>33.9622641509434</v>
      </c>
      <c r="G14" s="176">
        <v>13.836477987421382</v>
      </c>
      <c r="H14" s="177">
        <v>0.6289308176100629</v>
      </c>
      <c r="I14" s="176">
        <v>49.056603773584904</v>
      </c>
      <c r="J14" s="176">
        <v>99.37106918238993</v>
      </c>
      <c r="K14" s="208">
        <v>0</v>
      </c>
      <c r="L14" s="178">
        <v>0</v>
      </c>
      <c r="M14" s="176">
        <v>64.77987421383648</v>
      </c>
      <c r="N14" s="176">
        <v>0.6289308176100629</v>
      </c>
      <c r="O14" s="176">
        <v>37.735849056603776</v>
      </c>
      <c r="P14" s="176">
        <v>2.5157232704402515</v>
      </c>
      <c r="Q14" s="177">
        <v>0.6289308176100629</v>
      </c>
      <c r="R14" s="176">
        <v>0.6289308176100629</v>
      </c>
      <c r="S14" s="179">
        <v>55.9748427672956</v>
      </c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21.75" customHeight="1">
      <c r="A15" s="85" t="s">
        <v>26</v>
      </c>
      <c r="B15" s="135">
        <v>244</v>
      </c>
      <c r="C15" s="174">
        <v>92.21311475409837</v>
      </c>
      <c r="D15" s="175">
        <v>7.78688524590164</v>
      </c>
      <c r="E15" s="174">
        <v>54.91803278688524</v>
      </c>
      <c r="F15" s="176">
        <v>64.34426229508198</v>
      </c>
      <c r="G15" s="176">
        <v>12.295081967213115</v>
      </c>
      <c r="H15" s="176">
        <v>0.819672131147541</v>
      </c>
      <c r="I15" s="176">
        <v>31.557377049180328</v>
      </c>
      <c r="J15" s="176">
        <v>95.90163934426229</v>
      </c>
      <c r="K15" s="208">
        <v>0</v>
      </c>
      <c r="L15" s="180">
        <v>0</v>
      </c>
      <c r="M15" s="176">
        <v>61.885245901639344</v>
      </c>
      <c r="N15" s="176">
        <v>5.327868852459017</v>
      </c>
      <c r="O15" s="176">
        <v>25.40983606557377</v>
      </c>
      <c r="P15" s="176">
        <v>2.8688524590163933</v>
      </c>
      <c r="Q15" s="176">
        <v>19.262295081967213</v>
      </c>
      <c r="R15" s="176">
        <v>1.2295081967213115</v>
      </c>
      <c r="S15" s="179">
        <v>61.885245901639344</v>
      </c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21.75" customHeight="1">
      <c r="A16" s="85" t="s">
        <v>27</v>
      </c>
      <c r="B16" s="135">
        <v>12</v>
      </c>
      <c r="C16" s="174">
        <v>41.66666666666667</v>
      </c>
      <c r="D16" s="175">
        <v>58.33333333333333</v>
      </c>
      <c r="E16" s="174">
        <v>83.33333333333334</v>
      </c>
      <c r="F16" s="176">
        <v>75</v>
      </c>
      <c r="G16" s="176">
        <v>8.333333333333334</v>
      </c>
      <c r="H16" s="177">
        <v>0</v>
      </c>
      <c r="I16" s="176">
        <v>8.333333333333334</v>
      </c>
      <c r="J16" s="176">
        <v>33.333333333333336</v>
      </c>
      <c r="K16" s="208">
        <v>0</v>
      </c>
      <c r="L16" s="178">
        <v>0</v>
      </c>
      <c r="M16" s="176">
        <v>16.666666666666668</v>
      </c>
      <c r="N16" s="177">
        <v>0</v>
      </c>
      <c r="O16" s="176">
        <v>33.333333333333336</v>
      </c>
      <c r="P16" s="177">
        <v>0</v>
      </c>
      <c r="Q16" s="177">
        <v>0</v>
      </c>
      <c r="R16" s="176">
        <v>33.333333333333336</v>
      </c>
      <c r="S16" s="179">
        <v>75</v>
      </c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21.75" customHeight="1">
      <c r="A17" s="85" t="s">
        <v>28</v>
      </c>
      <c r="B17" s="135">
        <v>84</v>
      </c>
      <c r="C17" s="174">
        <v>96.42857142857143</v>
      </c>
      <c r="D17" s="181">
        <v>3.5714285714285716</v>
      </c>
      <c r="E17" s="174">
        <v>51.19047619047619</v>
      </c>
      <c r="F17" s="176">
        <v>21.428571428571427</v>
      </c>
      <c r="G17" s="176">
        <v>50</v>
      </c>
      <c r="H17" s="176">
        <v>4.761904761904762</v>
      </c>
      <c r="I17" s="176">
        <v>65.47619047619048</v>
      </c>
      <c r="J17" s="176">
        <v>98.80952380952381</v>
      </c>
      <c r="K17" s="208">
        <v>0</v>
      </c>
      <c r="L17" s="180">
        <v>2.380952380952381</v>
      </c>
      <c r="M17" s="176">
        <v>52.38095238095239</v>
      </c>
      <c r="N17" s="177">
        <v>0</v>
      </c>
      <c r="O17" s="176">
        <v>5.952380952380952</v>
      </c>
      <c r="P17" s="177">
        <v>0</v>
      </c>
      <c r="Q17" s="177">
        <v>0</v>
      </c>
      <c r="R17" s="177">
        <v>1.1904761904761905</v>
      </c>
      <c r="S17" s="179">
        <v>65.47619047619048</v>
      </c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21.75" customHeight="1">
      <c r="A18" s="85" t="s">
        <v>29</v>
      </c>
      <c r="B18" s="135">
        <v>81</v>
      </c>
      <c r="C18" s="174">
        <v>86.41975308641975</v>
      </c>
      <c r="D18" s="175">
        <v>13.580246913580247</v>
      </c>
      <c r="E18" s="174">
        <v>60.49382716049383</v>
      </c>
      <c r="F18" s="176">
        <v>46.91358024691358</v>
      </c>
      <c r="G18" s="176">
        <v>11.11111111111111</v>
      </c>
      <c r="H18" s="176">
        <v>2.4691358024691357</v>
      </c>
      <c r="I18" s="176">
        <v>64.19753086419753</v>
      </c>
      <c r="J18" s="176">
        <v>93.82716049382717</v>
      </c>
      <c r="K18" s="208">
        <v>0</v>
      </c>
      <c r="L18" s="180">
        <v>2.4691358024691357</v>
      </c>
      <c r="M18" s="176">
        <v>1.2345679012345678</v>
      </c>
      <c r="N18" s="177">
        <v>0</v>
      </c>
      <c r="O18" s="176">
        <v>11.11111111111111</v>
      </c>
      <c r="P18" s="176">
        <v>2.4691358024691357</v>
      </c>
      <c r="Q18" s="176">
        <v>2.4691358024691357</v>
      </c>
      <c r="R18" s="176">
        <v>17.283950617283953</v>
      </c>
      <c r="S18" s="179">
        <v>27.160493827160494</v>
      </c>
      <c r="T18" s="1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21.75" customHeight="1">
      <c r="A19" s="85" t="s">
        <v>30</v>
      </c>
      <c r="B19" s="135">
        <v>35</v>
      </c>
      <c r="C19" s="174">
        <v>97.14285714285714</v>
      </c>
      <c r="D19" s="181">
        <v>2.857142857142857</v>
      </c>
      <c r="E19" s="174">
        <v>34.285714285714285</v>
      </c>
      <c r="F19" s="176">
        <v>34.285714285714285</v>
      </c>
      <c r="G19" s="176">
        <v>20</v>
      </c>
      <c r="H19" s="177">
        <v>0</v>
      </c>
      <c r="I19" s="176">
        <v>51.42857142857143</v>
      </c>
      <c r="J19" s="176">
        <v>100</v>
      </c>
      <c r="K19" s="208">
        <v>0</v>
      </c>
      <c r="L19" s="178">
        <v>0</v>
      </c>
      <c r="M19" s="176">
        <v>82.85714285714286</v>
      </c>
      <c r="N19" s="177">
        <v>0</v>
      </c>
      <c r="O19" s="176">
        <v>14.285714285714286</v>
      </c>
      <c r="P19" s="177">
        <v>0</v>
      </c>
      <c r="Q19" s="177">
        <v>8.571428571428571</v>
      </c>
      <c r="R19" s="177">
        <v>0</v>
      </c>
      <c r="S19" s="179">
        <v>34.285714285714285</v>
      </c>
      <c r="T19" s="1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21.75" customHeight="1">
      <c r="A20" s="85" t="s">
        <v>31</v>
      </c>
      <c r="B20" s="135">
        <v>48</v>
      </c>
      <c r="C20" s="174">
        <v>97.91666666666666</v>
      </c>
      <c r="D20" s="175">
        <v>2.0833333333333335</v>
      </c>
      <c r="E20" s="174">
        <v>83.33333333333334</v>
      </c>
      <c r="F20" s="176">
        <v>18.75</v>
      </c>
      <c r="G20" s="176">
        <v>37.5</v>
      </c>
      <c r="H20" s="176">
        <v>6.25</v>
      </c>
      <c r="I20" s="176">
        <v>35.416666666666664</v>
      </c>
      <c r="J20" s="176">
        <v>100</v>
      </c>
      <c r="K20" s="208">
        <v>0</v>
      </c>
      <c r="L20" s="180">
        <v>8.333333333333334</v>
      </c>
      <c r="M20" s="176">
        <v>62.5</v>
      </c>
      <c r="N20" s="177">
        <v>0</v>
      </c>
      <c r="O20" s="176">
        <v>20.833333333333336</v>
      </c>
      <c r="P20" s="177">
        <v>0</v>
      </c>
      <c r="Q20" s="177">
        <v>0</v>
      </c>
      <c r="R20" s="177">
        <v>2.0833333333333335</v>
      </c>
      <c r="S20" s="179">
        <v>87.5</v>
      </c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1.75" customHeight="1" thickBot="1">
      <c r="A21" s="87" t="s">
        <v>53</v>
      </c>
      <c r="B21" s="136">
        <v>10</v>
      </c>
      <c r="C21" s="182">
        <v>100</v>
      </c>
      <c r="D21" s="183">
        <v>0</v>
      </c>
      <c r="E21" s="182">
        <v>20</v>
      </c>
      <c r="F21" s="184">
        <v>10</v>
      </c>
      <c r="G21" s="185">
        <v>0</v>
      </c>
      <c r="H21" s="185">
        <v>0</v>
      </c>
      <c r="I21" s="184">
        <v>90</v>
      </c>
      <c r="J21" s="184">
        <v>90</v>
      </c>
      <c r="K21" s="209">
        <v>0</v>
      </c>
      <c r="L21" s="186">
        <v>0</v>
      </c>
      <c r="M21" s="185">
        <v>0</v>
      </c>
      <c r="N21" s="184">
        <v>10</v>
      </c>
      <c r="O21" s="184">
        <v>20</v>
      </c>
      <c r="P21" s="185">
        <v>0</v>
      </c>
      <c r="Q21" s="185">
        <v>0</v>
      </c>
      <c r="R21" s="185">
        <v>0</v>
      </c>
      <c r="S21" s="187">
        <v>40</v>
      </c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21.75" customHeight="1" thickBot="1">
      <c r="A22" s="89" t="s">
        <v>0</v>
      </c>
      <c r="B22" s="167">
        <v>1251</v>
      </c>
      <c r="C22" s="188">
        <v>89.44844124700239</v>
      </c>
      <c r="D22" s="189">
        <v>10.551558752997602</v>
      </c>
      <c r="E22" s="188">
        <v>51.15907274180656</v>
      </c>
      <c r="F22" s="190">
        <v>36.530775379696244</v>
      </c>
      <c r="G22" s="190">
        <v>19.184652278177456</v>
      </c>
      <c r="H22" s="190">
        <v>4.316546762589928</v>
      </c>
      <c r="I22" s="190">
        <v>43.72501998401279</v>
      </c>
      <c r="J22" s="190">
        <v>96.96243005595522</v>
      </c>
      <c r="K22" s="210">
        <v>0</v>
      </c>
      <c r="L22" s="192">
        <v>2.797761790567546</v>
      </c>
      <c r="M22" s="190">
        <v>50.67945643485212</v>
      </c>
      <c r="N22" s="190">
        <v>2.557953637090328</v>
      </c>
      <c r="O22" s="190">
        <v>19.424460431654676</v>
      </c>
      <c r="P22" s="190">
        <v>3.2773780975219826</v>
      </c>
      <c r="Q22" s="190">
        <v>6.39488409272582</v>
      </c>
      <c r="R22" s="190">
        <v>3.9168665067945643</v>
      </c>
      <c r="S22" s="193">
        <v>56.514788169464424</v>
      </c>
      <c r="T22" s="13"/>
      <c r="U22" s="3"/>
      <c r="V22" s="11"/>
      <c r="W22" s="5"/>
      <c r="X22" s="5"/>
      <c r="Y22" s="5"/>
      <c r="Z22" s="5"/>
      <c r="AA22" s="5"/>
      <c r="AB22" s="3"/>
      <c r="AC22" s="3"/>
      <c r="AD22" s="3"/>
      <c r="AE22" s="3"/>
      <c r="AF22" s="3"/>
    </row>
    <row r="23" ht="12.75">
      <c r="O23" s="21"/>
    </row>
  </sheetData>
  <mergeCells count="5">
    <mergeCell ref="A4:A5"/>
    <mergeCell ref="B4:S4"/>
    <mergeCell ref="A1:S1"/>
    <mergeCell ref="A2:S2"/>
    <mergeCell ref="A3:S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3"/>
  <sheetViews>
    <sheetView workbookViewId="0" topLeftCell="A1">
      <selection activeCell="A23" sqref="A23"/>
    </sheetView>
  </sheetViews>
  <sheetFormatPr defaultColWidth="9.140625" defaultRowHeight="12.75"/>
  <cols>
    <col min="1" max="1" width="19.421875" style="0" customWidth="1"/>
    <col min="2" max="2" width="6.57421875" style="0" customWidth="1"/>
    <col min="3" max="3" width="6.00390625" style="0" customWidth="1"/>
    <col min="4" max="5" width="5.8515625" style="0" customWidth="1"/>
    <col min="6" max="6" width="6.8515625" style="0" customWidth="1"/>
    <col min="7" max="7" width="7.28125" style="0" customWidth="1"/>
    <col min="8" max="8" width="6.421875" style="0" customWidth="1"/>
    <col min="9" max="9" width="6.8515625" style="0" customWidth="1"/>
    <col min="10" max="10" width="6.421875" style="18" customWidth="1"/>
    <col min="11" max="11" width="6.8515625" style="0" customWidth="1"/>
    <col min="12" max="12" width="6.28125" style="0" customWidth="1"/>
    <col min="13" max="13" width="7.00390625" style="0" customWidth="1"/>
    <col min="14" max="15" width="6.00390625" style="0" customWidth="1"/>
    <col min="16" max="16" width="5.8515625" style="0" customWidth="1"/>
    <col min="17" max="17" width="6.8515625" style="0" customWidth="1"/>
    <col min="18" max="18" width="7.28125" style="0" customWidth="1"/>
    <col min="19" max="19" width="6.7109375" style="0" customWidth="1"/>
  </cols>
  <sheetData>
    <row r="1" spans="1:28" ht="19.5" customHeight="1">
      <c r="A1" s="240" t="s">
        <v>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67" t="str">
        <f>'1 In School Youth Part'!A2:N2</f>
        <v>FY12 ANNUAL PERFORMANCE ENDING JUNE 30, 2012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9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thickBot="1">
      <c r="A3" s="270" t="s">
        <v>63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236" t="s">
        <v>43</v>
      </c>
      <c r="B4" s="245" t="s">
        <v>9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63"/>
      <c r="R4" s="263"/>
      <c r="S4" s="264"/>
      <c r="T4" s="1"/>
      <c r="U4" s="1"/>
      <c r="V4" s="1"/>
      <c r="W4" s="1"/>
      <c r="X4" s="1"/>
      <c r="Y4" s="1"/>
      <c r="Z4" s="1"/>
      <c r="AA4" s="1"/>
      <c r="AB4" s="1"/>
    </row>
    <row r="5" spans="1:32" ht="50.25" customHeight="1" thickBot="1">
      <c r="A5" s="262"/>
      <c r="B5" s="128" t="s">
        <v>70</v>
      </c>
      <c r="C5" s="128" t="s">
        <v>68</v>
      </c>
      <c r="D5" s="129" t="s">
        <v>69</v>
      </c>
      <c r="E5" s="130" t="s">
        <v>47</v>
      </c>
      <c r="F5" s="131" t="s">
        <v>11</v>
      </c>
      <c r="G5" s="132" t="s">
        <v>41</v>
      </c>
      <c r="H5" s="132" t="s">
        <v>51</v>
      </c>
      <c r="I5" s="132" t="s">
        <v>10</v>
      </c>
      <c r="J5" s="132" t="s">
        <v>12</v>
      </c>
      <c r="K5" s="129" t="s">
        <v>13</v>
      </c>
      <c r="L5" s="130" t="s">
        <v>49</v>
      </c>
      <c r="M5" s="131" t="s">
        <v>50</v>
      </c>
      <c r="N5" s="133" t="s">
        <v>84</v>
      </c>
      <c r="O5" s="132" t="s">
        <v>42</v>
      </c>
      <c r="P5" s="132" t="s">
        <v>15</v>
      </c>
      <c r="Q5" s="131" t="s">
        <v>83</v>
      </c>
      <c r="R5" s="131" t="s">
        <v>14</v>
      </c>
      <c r="S5" s="129" t="s">
        <v>71</v>
      </c>
      <c r="T5" s="1"/>
      <c r="U5" s="1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21.75" customHeight="1">
      <c r="A6" s="85" t="s">
        <v>17</v>
      </c>
      <c r="B6" s="134">
        <v>61</v>
      </c>
      <c r="C6" s="168">
        <v>52.459016393442624</v>
      </c>
      <c r="D6" s="169">
        <v>47.540983606557376</v>
      </c>
      <c r="E6" s="168">
        <v>40.98360655737705</v>
      </c>
      <c r="F6" s="170">
        <v>8.19672131147541</v>
      </c>
      <c r="G6" s="170">
        <v>21.311475409836067</v>
      </c>
      <c r="H6" s="171">
        <v>0</v>
      </c>
      <c r="I6" s="171">
        <v>3.278688524590164</v>
      </c>
      <c r="J6" s="171">
        <v>0</v>
      </c>
      <c r="K6" s="169">
        <v>96.72131147540983</v>
      </c>
      <c r="L6" s="200">
        <v>0</v>
      </c>
      <c r="M6" s="170">
        <v>16.39344262295082</v>
      </c>
      <c r="N6" s="170">
        <v>4.918032786885246</v>
      </c>
      <c r="O6" s="170">
        <v>19.672131147540984</v>
      </c>
      <c r="P6" s="170">
        <v>8.19672131147541</v>
      </c>
      <c r="Q6" s="170">
        <v>31.14754098360656</v>
      </c>
      <c r="R6" s="170">
        <v>21.311475409836067</v>
      </c>
      <c r="S6" s="173">
        <v>6.557377049180328</v>
      </c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21.75" customHeight="1">
      <c r="A7" s="86" t="s">
        <v>18</v>
      </c>
      <c r="B7" s="135">
        <v>181</v>
      </c>
      <c r="C7" s="174">
        <v>46.96132596685083</v>
      </c>
      <c r="D7" s="175">
        <v>53.03867403314917</v>
      </c>
      <c r="E7" s="174">
        <v>58.011049723756905</v>
      </c>
      <c r="F7" s="176">
        <v>44.75138121546961</v>
      </c>
      <c r="G7" s="176">
        <v>41.988950276243095</v>
      </c>
      <c r="H7" s="176">
        <v>3.314917127071823</v>
      </c>
      <c r="I7" s="176">
        <v>2.2099447513812156</v>
      </c>
      <c r="J7" s="177">
        <v>0</v>
      </c>
      <c r="K7" s="175">
        <v>73.48066298342542</v>
      </c>
      <c r="L7" s="174">
        <v>8.839779005524862</v>
      </c>
      <c r="M7" s="176">
        <v>77.34806629834253</v>
      </c>
      <c r="N7" s="176">
        <v>11.60220994475138</v>
      </c>
      <c r="O7" s="176">
        <v>37.01657458563536</v>
      </c>
      <c r="P7" s="176">
        <v>4.419889502762431</v>
      </c>
      <c r="Q7" s="176">
        <v>12.154696132596685</v>
      </c>
      <c r="R7" s="176">
        <v>24.861878453038674</v>
      </c>
      <c r="S7" s="179">
        <v>52.48618784530387</v>
      </c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21.75" customHeight="1">
      <c r="A8" s="85" t="s">
        <v>19</v>
      </c>
      <c r="B8" s="135">
        <v>207</v>
      </c>
      <c r="C8" s="174">
        <v>48.792270531400966</v>
      </c>
      <c r="D8" s="175">
        <v>51.207729468599034</v>
      </c>
      <c r="E8" s="174">
        <v>53.14009661835748</v>
      </c>
      <c r="F8" s="176">
        <v>13.043478260869565</v>
      </c>
      <c r="G8" s="176">
        <v>14.975845410628018</v>
      </c>
      <c r="H8" s="176">
        <v>1.9323671497584543</v>
      </c>
      <c r="I8" s="176">
        <v>34.29951690821256</v>
      </c>
      <c r="J8" s="177">
        <v>0</v>
      </c>
      <c r="K8" s="175">
        <v>80.67632850241546</v>
      </c>
      <c r="L8" s="201">
        <v>0</v>
      </c>
      <c r="M8" s="176">
        <v>56.038647342995176</v>
      </c>
      <c r="N8" s="176">
        <v>9.66183574879227</v>
      </c>
      <c r="O8" s="176">
        <v>26.57004830917874</v>
      </c>
      <c r="P8" s="176">
        <v>0.9661835748792271</v>
      </c>
      <c r="Q8" s="176">
        <v>2.898550724637681</v>
      </c>
      <c r="R8" s="176">
        <v>21.73913043478261</v>
      </c>
      <c r="S8" s="179">
        <v>13.043478260869565</v>
      </c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21.75" customHeight="1">
      <c r="A9" s="85" t="s">
        <v>20</v>
      </c>
      <c r="B9" s="135">
        <v>25</v>
      </c>
      <c r="C9" s="174">
        <v>56</v>
      </c>
      <c r="D9" s="175">
        <v>44</v>
      </c>
      <c r="E9" s="174">
        <v>12</v>
      </c>
      <c r="F9" s="176">
        <v>24</v>
      </c>
      <c r="G9" s="176">
        <v>32</v>
      </c>
      <c r="H9" s="177">
        <v>0</v>
      </c>
      <c r="I9" s="177">
        <v>8</v>
      </c>
      <c r="J9" s="177">
        <v>0</v>
      </c>
      <c r="K9" s="175">
        <v>84</v>
      </c>
      <c r="L9" s="201">
        <v>0</v>
      </c>
      <c r="M9" s="176">
        <v>48</v>
      </c>
      <c r="N9" s="177">
        <v>4</v>
      </c>
      <c r="O9" s="176">
        <v>32</v>
      </c>
      <c r="P9" s="177">
        <v>0</v>
      </c>
      <c r="Q9" s="176">
        <v>12</v>
      </c>
      <c r="R9" s="176">
        <v>12</v>
      </c>
      <c r="S9" s="179">
        <v>28</v>
      </c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21.75" customHeight="1">
      <c r="A10" s="85" t="s">
        <v>21</v>
      </c>
      <c r="B10" s="135">
        <v>30</v>
      </c>
      <c r="C10" s="174">
        <v>73.33333333333333</v>
      </c>
      <c r="D10" s="175">
        <v>26.666666666666664</v>
      </c>
      <c r="E10" s="174">
        <v>70</v>
      </c>
      <c r="F10" s="177">
        <v>16.666666666666668</v>
      </c>
      <c r="G10" s="177">
        <v>3.333333333333333</v>
      </c>
      <c r="H10" s="177">
        <v>0</v>
      </c>
      <c r="I10" s="176">
        <v>50</v>
      </c>
      <c r="J10" s="177">
        <v>0</v>
      </c>
      <c r="K10" s="175">
        <v>73.33333333333333</v>
      </c>
      <c r="L10" s="201">
        <v>0</v>
      </c>
      <c r="M10" s="176">
        <v>26.666666666666664</v>
      </c>
      <c r="N10" s="177">
        <v>6.666666666666666</v>
      </c>
      <c r="O10" s="176">
        <v>33.333333333333336</v>
      </c>
      <c r="P10" s="177">
        <v>6.666666666666666</v>
      </c>
      <c r="Q10" s="177">
        <v>3.333333333333333</v>
      </c>
      <c r="R10" s="176">
        <v>23.333333333333336</v>
      </c>
      <c r="S10" s="179">
        <v>100</v>
      </c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4" customFormat="1" ht="21.75" customHeight="1">
      <c r="A11" s="85" t="s">
        <v>22</v>
      </c>
      <c r="B11" s="135">
        <v>265</v>
      </c>
      <c r="C11" s="174">
        <v>63.39622641509434</v>
      </c>
      <c r="D11" s="175">
        <v>36.60377358490566</v>
      </c>
      <c r="E11" s="174">
        <v>51.698113207547166</v>
      </c>
      <c r="F11" s="176">
        <v>32.83018867924528</v>
      </c>
      <c r="G11" s="176">
        <v>9.433962264150944</v>
      </c>
      <c r="H11" s="176">
        <v>1.1320754716981132</v>
      </c>
      <c r="I11" s="176">
        <v>19.62264150943396</v>
      </c>
      <c r="J11" s="177">
        <v>0</v>
      </c>
      <c r="K11" s="175">
        <v>87.16981132075472</v>
      </c>
      <c r="L11" s="174">
        <v>0.37735849056603776</v>
      </c>
      <c r="M11" s="176">
        <v>60.75471698113208</v>
      </c>
      <c r="N11" s="176">
        <v>0.7547169811320755</v>
      </c>
      <c r="O11" s="176">
        <v>26.037735849056602</v>
      </c>
      <c r="P11" s="176">
        <v>2.641509433962264</v>
      </c>
      <c r="Q11" s="176">
        <v>3.7735849056603774</v>
      </c>
      <c r="R11" s="176">
        <v>11.69811320754717</v>
      </c>
      <c r="S11" s="179">
        <v>22.641509433962266</v>
      </c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4" customFormat="1" ht="21.75" customHeight="1">
      <c r="A12" s="85" t="s">
        <v>23</v>
      </c>
      <c r="B12" s="135">
        <v>46</v>
      </c>
      <c r="C12" s="174">
        <v>32.608695652173914</v>
      </c>
      <c r="D12" s="175">
        <v>67.3913043478261</v>
      </c>
      <c r="E12" s="174">
        <v>47.82608695652174</v>
      </c>
      <c r="F12" s="176">
        <v>17.391304347826086</v>
      </c>
      <c r="G12" s="176">
        <v>19.565217391304348</v>
      </c>
      <c r="H12" s="176">
        <v>4.3478260869565215</v>
      </c>
      <c r="I12" s="176">
        <v>21.73913043478261</v>
      </c>
      <c r="J12" s="177">
        <v>0</v>
      </c>
      <c r="K12" s="175">
        <v>60.8695652173913</v>
      </c>
      <c r="L12" s="201">
        <v>0</v>
      </c>
      <c r="M12" s="176">
        <v>34.78260869565217</v>
      </c>
      <c r="N12" s="176">
        <v>4.3478260869565215</v>
      </c>
      <c r="O12" s="176">
        <v>17.391304347826086</v>
      </c>
      <c r="P12" s="176">
        <v>2.1739130434782608</v>
      </c>
      <c r="Q12" s="176">
        <v>28.26086956521739</v>
      </c>
      <c r="R12" s="176">
        <v>19.565217391304348</v>
      </c>
      <c r="S12" s="179">
        <v>26.08695652173913</v>
      </c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21.75" customHeight="1">
      <c r="A13" s="85" t="s">
        <v>24</v>
      </c>
      <c r="B13" s="135">
        <v>65</v>
      </c>
      <c r="C13" s="174">
        <v>52.30769230769231</v>
      </c>
      <c r="D13" s="175">
        <v>47.69230769230769</v>
      </c>
      <c r="E13" s="174">
        <v>58.46153846153846</v>
      </c>
      <c r="F13" s="176">
        <v>43.07692307692307</v>
      </c>
      <c r="G13" s="177">
        <v>0</v>
      </c>
      <c r="H13" s="176">
        <v>32.30769230769231</v>
      </c>
      <c r="I13" s="176">
        <v>6.153846153846153</v>
      </c>
      <c r="J13" s="177">
        <v>0</v>
      </c>
      <c r="K13" s="175">
        <v>93.84615384615385</v>
      </c>
      <c r="L13" s="201">
        <v>0</v>
      </c>
      <c r="M13" s="176">
        <v>50.769230769230774</v>
      </c>
      <c r="N13" s="177">
        <v>0</v>
      </c>
      <c r="O13" s="176">
        <v>33.84615384615385</v>
      </c>
      <c r="P13" s="176">
        <v>4.615384615384616</v>
      </c>
      <c r="Q13" s="176">
        <v>6.153846153846153</v>
      </c>
      <c r="R13" s="176">
        <v>36.92307692307693</v>
      </c>
      <c r="S13" s="179">
        <v>4.615384615384616</v>
      </c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21.75" customHeight="1">
      <c r="A14" s="85" t="s">
        <v>25</v>
      </c>
      <c r="B14" s="135">
        <v>132</v>
      </c>
      <c r="C14" s="174">
        <v>73.48484848484848</v>
      </c>
      <c r="D14" s="175">
        <v>26.515151515151516</v>
      </c>
      <c r="E14" s="174">
        <v>50.75757575757576</v>
      </c>
      <c r="F14" s="176">
        <v>30.303030303030305</v>
      </c>
      <c r="G14" s="176">
        <v>12.12121212121212</v>
      </c>
      <c r="H14" s="176">
        <v>0</v>
      </c>
      <c r="I14" s="176">
        <v>25</v>
      </c>
      <c r="J14" s="177">
        <v>0</v>
      </c>
      <c r="K14" s="175">
        <v>89.3939393939394</v>
      </c>
      <c r="L14" s="201">
        <v>0</v>
      </c>
      <c r="M14" s="176">
        <v>74.24242424242424</v>
      </c>
      <c r="N14" s="176">
        <v>7.575757575757576</v>
      </c>
      <c r="O14" s="176">
        <v>30.303030303030305</v>
      </c>
      <c r="P14" s="176">
        <v>6.06060606060606</v>
      </c>
      <c r="Q14" s="176">
        <v>2.272727272727273</v>
      </c>
      <c r="R14" s="176">
        <v>9.090909090909092</v>
      </c>
      <c r="S14" s="179">
        <v>76.51515151515152</v>
      </c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21.75" customHeight="1">
      <c r="A15" s="85" t="s">
        <v>26</v>
      </c>
      <c r="B15" s="135">
        <v>289</v>
      </c>
      <c r="C15" s="174">
        <v>68.85813148788928</v>
      </c>
      <c r="D15" s="175">
        <v>31.141868512110726</v>
      </c>
      <c r="E15" s="174">
        <v>60.55363321799308</v>
      </c>
      <c r="F15" s="176">
        <v>68.5121107266436</v>
      </c>
      <c r="G15" s="176">
        <v>15.916955017301039</v>
      </c>
      <c r="H15" s="176">
        <v>0.6920415224913495</v>
      </c>
      <c r="I15" s="176">
        <v>5.536332179930796</v>
      </c>
      <c r="J15" s="177">
        <v>0</v>
      </c>
      <c r="K15" s="175">
        <v>85.81314878892734</v>
      </c>
      <c r="L15" s="201">
        <v>1.0380622837370241</v>
      </c>
      <c r="M15" s="176">
        <v>79.93079584775087</v>
      </c>
      <c r="N15" s="176">
        <v>8.650519031141869</v>
      </c>
      <c r="O15" s="176">
        <v>37.71626297577855</v>
      </c>
      <c r="P15" s="176">
        <v>1.0380622837370241</v>
      </c>
      <c r="Q15" s="176">
        <v>37.0242214532872</v>
      </c>
      <c r="R15" s="176">
        <v>7.958477508650519</v>
      </c>
      <c r="S15" s="179">
        <v>16.955017301038062</v>
      </c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21.75" customHeight="1">
      <c r="A16" s="85" t="s">
        <v>27</v>
      </c>
      <c r="B16" s="135">
        <v>109</v>
      </c>
      <c r="C16" s="174">
        <v>19.26605504587156</v>
      </c>
      <c r="D16" s="175">
        <v>80.73394495412843</v>
      </c>
      <c r="E16" s="174">
        <v>71.55963302752293</v>
      </c>
      <c r="F16" s="176">
        <v>89.90825688073396</v>
      </c>
      <c r="G16" s="176">
        <v>1.834862385321101</v>
      </c>
      <c r="H16" s="176">
        <v>0.9174311926605505</v>
      </c>
      <c r="I16" s="176">
        <v>2.7522935779816518</v>
      </c>
      <c r="J16" s="177">
        <v>0</v>
      </c>
      <c r="K16" s="175">
        <v>29.357798165137616</v>
      </c>
      <c r="L16" s="174">
        <v>1.834862385321101</v>
      </c>
      <c r="M16" s="176">
        <v>69.72477064220183</v>
      </c>
      <c r="N16" s="176">
        <v>1.834862385321101</v>
      </c>
      <c r="O16" s="176">
        <v>33.027522935779814</v>
      </c>
      <c r="P16" s="177">
        <v>0.9174311926605505</v>
      </c>
      <c r="Q16" s="176">
        <v>2.7522935779816518</v>
      </c>
      <c r="R16" s="176">
        <v>49.54128440366972</v>
      </c>
      <c r="S16" s="179">
        <v>88.07339449541286</v>
      </c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21.75" customHeight="1">
      <c r="A17" s="85" t="s">
        <v>28</v>
      </c>
      <c r="B17" s="135">
        <v>146</v>
      </c>
      <c r="C17" s="174">
        <v>62.32876712328767</v>
      </c>
      <c r="D17" s="175">
        <v>37.67123287671233</v>
      </c>
      <c r="E17" s="174">
        <v>63.013698630136986</v>
      </c>
      <c r="F17" s="176">
        <v>34.24657534246575</v>
      </c>
      <c r="G17" s="176">
        <v>13.698630136986301</v>
      </c>
      <c r="H17" s="176">
        <v>4.10958904109589</v>
      </c>
      <c r="I17" s="176">
        <v>25.34246575342466</v>
      </c>
      <c r="J17" s="177">
        <v>0</v>
      </c>
      <c r="K17" s="175">
        <v>86.30136986301369</v>
      </c>
      <c r="L17" s="201">
        <v>0</v>
      </c>
      <c r="M17" s="176">
        <v>68.4931506849315</v>
      </c>
      <c r="N17" s="176">
        <v>3.4246575342465753</v>
      </c>
      <c r="O17" s="176">
        <v>41.0958904109589</v>
      </c>
      <c r="P17" s="177">
        <v>1.36986301369863</v>
      </c>
      <c r="Q17" s="176">
        <v>4.10958904109589</v>
      </c>
      <c r="R17" s="176">
        <v>17.123287671232877</v>
      </c>
      <c r="S17" s="179">
        <v>8.21917808219178</v>
      </c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21.75" customHeight="1">
      <c r="A18" s="85" t="s">
        <v>29</v>
      </c>
      <c r="B18" s="135">
        <v>54</v>
      </c>
      <c r="C18" s="174">
        <v>27.77777777777778</v>
      </c>
      <c r="D18" s="175">
        <v>72.22222222222223</v>
      </c>
      <c r="E18" s="174">
        <v>81.48148148148148</v>
      </c>
      <c r="F18" s="176">
        <v>37.03703703703704</v>
      </c>
      <c r="G18" s="176">
        <v>14.814814814814815</v>
      </c>
      <c r="H18" s="177">
        <v>0</v>
      </c>
      <c r="I18" s="176">
        <v>7.407407407407407</v>
      </c>
      <c r="J18" s="177">
        <v>0</v>
      </c>
      <c r="K18" s="175">
        <v>18.51851851851852</v>
      </c>
      <c r="L18" s="174">
        <v>0</v>
      </c>
      <c r="M18" s="176">
        <v>44.44444444444444</v>
      </c>
      <c r="N18" s="177">
        <v>0</v>
      </c>
      <c r="O18" s="176">
        <v>48.148148148148145</v>
      </c>
      <c r="P18" s="176">
        <v>3.7037037037037037</v>
      </c>
      <c r="Q18" s="176">
        <v>7.407407407407407</v>
      </c>
      <c r="R18" s="176">
        <v>51.851851851851855</v>
      </c>
      <c r="S18" s="179">
        <v>24.074074074074073</v>
      </c>
      <c r="T18" s="1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21.75" customHeight="1">
      <c r="A19" s="85" t="s">
        <v>30</v>
      </c>
      <c r="B19" s="135">
        <v>51</v>
      </c>
      <c r="C19" s="174">
        <v>66.66666666666667</v>
      </c>
      <c r="D19" s="175">
        <v>33.333333333333336</v>
      </c>
      <c r="E19" s="174">
        <v>50.98039215686274</v>
      </c>
      <c r="F19" s="176">
        <v>37.254901960784316</v>
      </c>
      <c r="G19" s="176">
        <v>7.843137254901961</v>
      </c>
      <c r="H19" s="177">
        <v>0</v>
      </c>
      <c r="I19" s="176">
        <v>21.568627450980394</v>
      </c>
      <c r="J19" s="177">
        <v>0</v>
      </c>
      <c r="K19" s="175">
        <v>96.07843137254902</v>
      </c>
      <c r="L19" s="201">
        <v>0</v>
      </c>
      <c r="M19" s="176">
        <v>74.50980392156863</v>
      </c>
      <c r="N19" s="176">
        <v>5.882352941176471</v>
      </c>
      <c r="O19" s="176">
        <v>17.647058823529413</v>
      </c>
      <c r="P19" s="176">
        <v>9.803921568627452</v>
      </c>
      <c r="Q19" s="177">
        <v>7.843137254901961</v>
      </c>
      <c r="R19" s="176">
        <v>9.803921568627452</v>
      </c>
      <c r="S19" s="179">
        <v>13.72549019607843</v>
      </c>
      <c r="T19" s="1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21.75" customHeight="1">
      <c r="A20" s="85" t="s">
        <v>31</v>
      </c>
      <c r="B20" s="135">
        <v>63</v>
      </c>
      <c r="C20" s="174">
        <v>52.38095238095239</v>
      </c>
      <c r="D20" s="175">
        <v>47.61904761904761</v>
      </c>
      <c r="E20" s="174">
        <v>39.682539682539684</v>
      </c>
      <c r="F20" s="176">
        <v>36.507936507936506</v>
      </c>
      <c r="G20" s="176">
        <v>12.6984126984127</v>
      </c>
      <c r="H20" s="176">
        <v>11.11111111111111</v>
      </c>
      <c r="I20" s="176">
        <v>38.095238095238095</v>
      </c>
      <c r="J20" s="177">
        <v>0</v>
      </c>
      <c r="K20" s="175">
        <v>95.23809523809523</v>
      </c>
      <c r="L20" s="174">
        <v>1.5873015873015874</v>
      </c>
      <c r="M20" s="176">
        <v>73.01587301587301</v>
      </c>
      <c r="N20" s="176">
        <v>3.174603174603175</v>
      </c>
      <c r="O20" s="176">
        <v>20.634920634920636</v>
      </c>
      <c r="P20" s="176">
        <v>6.34920634920635</v>
      </c>
      <c r="Q20" s="176">
        <v>11.11111111111111</v>
      </c>
      <c r="R20" s="176">
        <v>9.523809523809524</v>
      </c>
      <c r="S20" s="179">
        <v>85.71428571428571</v>
      </c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1.75" customHeight="1" thickBot="1">
      <c r="A21" s="87" t="s">
        <v>53</v>
      </c>
      <c r="B21" s="136">
        <v>100</v>
      </c>
      <c r="C21" s="182">
        <v>66</v>
      </c>
      <c r="D21" s="202">
        <v>34</v>
      </c>
      <c r="E21" s="182">
        <v>48</v>
      </c>
      <c r="F21" s="184">
        <v>3</v>
      </c>
      <c r="G21" s="184">
        <v>8</v>
      </c>
      <c r="H21" s="185">
        <v>1</v>
      </c>
      <c r="I21" s="184">
        <v>69</v>
      </c>
      <c r="J21" s="185">
        <v>0</v>
      </c>
      <c r="K21" s="202">
        <v>98</v>
      </c>
      <c r="L21" s="203">
        <v>0</v>
      </c>
      <c r="M21" s="184">
        <v>21</v>
      </c>
      <c r="N21" s="184">
        <v>2</v>
      </c>
      <c r="O21" s="184">
        <v>10</v>
      </c>
      <c r="P21" s="184">
        <v>2</v>
      </c>
      <c r="Q21" s="184">
        <v>4</v>
      </c>
      <c r="R21" s="185">
        <v>9</v>
      </c>
      <c r="S21" s="187">
        <v>48</v>
      </c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21.75" customHeight="1" thickBot="1">
      <c r="A22" s="89" t="s">
        <v>0</v>
      </c>
      <c r="B22" s="167">
        <v>1824</v>
      </c>
      <c r="C22" s="188">
        <v>56.304824561403514</v>
      </c>
      <c r="D22" s="189">
        <v>43.695175438596486</v>
      </c>
      <c r="E22" s="188">
        <v>55.70175438596491</v>
      </c>
      <c r="F22" s="190">
        <v>38.26754385964912</v>
      </c>
      <c r="G22" s="190">
        <v>15.076754385964911</v>
      </c>
      <c r="H22" s="190">
        <v>2.905701754385965</v>
      </c>
      <c r="I22" s="190">
        <v>19.57236842105263</v>
      </c>
      <c r="J22" s="191">
        <v>0</v>
      </c>
      <c r="K22" s="189">
        <v>80.20833333333333</v>
      </c>
      <c r="L22" s="188">
        <v>1.2609649122807018</v>
      </c>
      <c r="M22" s="190">
        <v>61.95175438596491</v>
      </c>
      <c r="N22" s="190">
        <v>5.482456140350877</v>
      </c>
      <c r="O22" s="190">
        <v>30.37280701754386</v>
      </c>
      <c r="P22" s="190">
        <v>3.0153508771929824</v>
      </c>
      <c r="Q22" s="190">
        <v>11.842105263157894</v>
      </c>
      <c r="R22" s="190">
        <v>18.585526315789473</v>
      </c>
      <c r="S22" s="193">
        <v>33.88157894736842</v>
      </c>
      <c r="T22" s="13"/>
      <c r="U22" s="3"/>
      <c r="V22" s="11"/>
      <c r="W22" s="5"/>
      <c r="X22" s="5"/>
      <c r="Y22" s="5"/>
      <c r="Z22" s="5"/>
      <c r="AA22" s="5"/>
      <c r="AB22" s="3"/>
      <c r="AC22" s="3"/>
      <c r="AD22" s="3"/>
      <c r="AE22" s="3"/>
      <c r="AF22" s="3"/>
    </row>
    <row r="23" ht="12.75">
      <c r="O23" s="21"/>
    </row>
  </sheetData>
  <mergeCells count="5">
    <mergeCell ref="A4:A5"/>
    <mergeCell ref="B4:S4"/>
    <mergeCell ref="A1:S1"/>
    <mergeCell ref="A2:S2"/>
    <mergeCell ref="A3:S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joan boucher</cp:lastModifiedBy>
  <cp:lastPrinted>2012-08-07T15:49:11Z</cp:lastPrinted>
  <dcterms:created xsi:type="dcterms:W3CDTF">1998-10-15T18:42:20Z</dcterms:created>
  <dcterms:modified xsi:type="dcterms:W3CDTF">2012-10-10T17:02:45Z</dcterms:modified>
  <cp:category/>
  <cp:version/>
  <cp:contentType/>
  <cp:contentStatus/>
</cp:coreProperties>
</file>