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'BROCKTON'!$A$1:$G$74</definedName>
  </definedNames>
  <calcPr fullCalcOnLoad="1"/>
</workbook>
</file>

<file path=xl/sharedStrings.xml><?xml version="1.0" encoding="utf-8"?>
<sst xmlns="http://schemas.openxmlformats.org/spreadsheetml/2006/main" count="244" uniqueCount="109">
  <si>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</si>
  <si>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</si>
  <si>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</si>
  <si>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</si>
  <si>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</si>
  <si>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</si>
  <si>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</si>
  <si>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</si>
  <si>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</si>
  <si>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</si>
  <si>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</si>
  <si>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</si>
  <si>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</si>
  <si>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</si>
  <si>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</si>
  <si>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</si>
  <si>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</si>
  <si>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</si>
  <si>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</si>
  <si>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</si>
  <si>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</si>
  <si>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</si>
  <si>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</si>
  <si>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</si>
  <si>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</si>
  <si>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</si>
  <si>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</si>
  <si>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</si>
  <si>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</si>
  <si>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</si>
  <si>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</si>
  <si>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</si>
  <si>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</si>
  <si>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</si>
  <si>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</si>
  <si>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</si>
  <si>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</si>
  <si>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</si>
  <si>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</si>
  <si>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</si>
  <si>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</si>
  <si>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</si>
  <si>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</si>
  <si>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</si>
  <si>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</si>
  <si>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</si>
  <si>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</si>
  <si>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</si>
  <si>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</si>
  <si>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</si>
  <si>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</si>
  <si>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</si>
  <si>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</si>
  <si>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</si>
  <si>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</si>
  <si>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</si>
  <si>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</si>
  <si>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</si>
  <si>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</si>
  <si>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</si>
  <si>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</si>
  <si>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</si>
  <si>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</si>
  <si>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</si>
  <si>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</si>
  <si>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</si>
  <si>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</si>
  <si>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</si>
  <si>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</si>
  <si>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</si>
  <si>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</si>
  <si>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</si>
  <si>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</si>
  <si>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</si>
  <si>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</si>
  <si>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</si>
  <si>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</si>
  <si>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</si>
  <si>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</si>
  <si>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</si>
  <si>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</si>
  <si>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</si>
  <si>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</si>
  <si>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</si>
  <si>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</si>
  <si>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CT EOL 18CCBSOSWIBNEGREA</t>
  </si>
  <si>
    <t>GARBER (10.1.17-9.30.19)</t>
  </si>
  <si>
    <t>FEM65GBR18</t>
  </si>
  <si>
    <t>7003-1777 </t>
  </si>
  <si>
    <t>GE (4.1.16-12.31.18)</t>
  </si>
  <si>
    <t>FEM61GE18</t>
  </si>
  <si>
    <t>7003-1777</t>
  </si>
  <si>
    <t>BUDGET SHEET #9</t>
  </si>
  <si>
    <t>BUDGET SHEET #9 NOVEMBER 21, 2017</t>
  </si>
  <si>
    <t>TO ADD GARBER AND GE NEG FUNDS</t>
  </si>
  <si>
    <t>BUDGET SHEET #10</t>
  </si>
  <si>
    <t>RAPID RESPONSE IN HOUSE</t>
  </si>
  <si>
    <t>CT EOL 18CCBWIBSOSWTF</t>
  </si>
  <si>
    <t>FVETS2018</t>
  </si>
  <si>
    <t>7002-6628</t>
  </si>
  <si>
    <t>J209</t>
  </si>
  <si>
    <t>DVOP</t>
  </si>
  <si>
    <t>BUDGET SHEET #10 NOVEMBER 28, 2017</t>
  </si>
  <si>
    <t>CT EOL 18CCBWIBVETSUI</t>
  </si>
  <si>
    <t>UI WALK IN</t>
  </si>
  <si>
    <t>FUI2018</t>
  </si>
  <si>
    <t>7002-6624</t>
  </si>
  <si>
    <t>J230</t>
  </si>
  <si>
    <t>TO ADD GARBER AND RAPID RESPONE, UI AND DVOP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</si>
</sst>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A4">
      <selection activeCell="A97" sqref="A9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6" width="18.57421875" style="4" hidden="1" customWidth="1"/>
    <col min="17" max="17" width="18.57421875" style="4" customWidth="1"/>
    <col min="18" max="18" width="14.00390625" style="3" hidden="1" customWidth="1"/>
    <col min="19" max="16384" width="9.140625" style="3" customWidth="1"/>
  </cols>
  <sheetData>
    <row r="1" spans="1:17" ht="20.25">
      <c r="A1" s="3" t="s">
        <v>12</v>
      </c>
      <c r="B1" s="78" t="s">
        <v>10</v>
      </c>
      <c r="C1" s="79"/>
      <c r="D1" s="79"/>
      <c r="E1" s="79"/>
      <c r="F1" s="79"/>
      <c r="G1" s="79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30.75" thickBot="1">
      <c r="A5" s="58"/>
      <c r="B5" s="59" t="s">
        <v>2</v>
      </c>
      <c r="C5" s="59" t="s">
        <v>3</v>
      </c>
      <c r="D5" s="59" t="s">
        <v>4</v>
      </c>
      <c r="E5" s="59" t="s">
        <v>5</v>
      </c>
      <c r="F5" s="59" t="s">
        <v>1</v>
      </c>
      <c r="G5" s="59" t="s">
        <v>13</v>
      </c>
      <c r="H5" s="42" t="s">
        <v>23</v>
      </c>
      <c r="I5" s="42" t="s">
        <v>33</v>
      </c>
      <c r="J5" s="42" t="s">
        <v>42</v>
      </c>
      <c r="K5" s="42" t="s">
        <v>50</v>
      </c>
      <c r="L5" s="42" t="s">
        <v>57</v>
      </c>
      <c r="M5" s="42" t="s">
        <v>73</v>
      </c>
      <c r="N5" s="42" t="s">
        <v>79</v>
      </c>
      <c r="O5" s="42" t="s">
        <v>82</v>
      </c>
      <c r="P5" s="42" t="s">
        <v>92</v>
      </c>
      <c r="Q5" s="42" t="s">
        <v>95</v>
      </c>
      <c r="R5" s="9" t="s">
        <v>6</v>
      </c>
    </row>
    <row r="6" spans="1:18" s="25" customFormat="1" ht="16.5">
      <c r="A6" s="51" t="s">
        <v>8</v>
      </c>
      <c r="B6" s="52"/>
      <c r="C6" s="53"/>
      <c r="D6" s="53"/>
      <c r="E6" s="54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1:18" s="25" customFormat="1" ht="16.5">
      <c r="A7" s="26" t="s">
        <v>20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25" customFormat="1" ht="16.5" hidden="1">
      <c r="A8" s="26" t="s">
        <v>17</v>
      </c>
      <c r="B8" s="17" t="s">
        <v>24</v>
      </c>
      <c r="C8" s="39" t="s">
        <v>18</v>
      </c>
      <c r="D8" s="15" t="s">
        <v>11</v>
      </c>
      <c r="E8" s="39">
        <v>6201</v>
      </c>
      <c r="F8" s="17">
        <v>17.259</v>
      </c>
      <c r="G8" s="18">
        <f>585216-2</f>
        <v>585214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41">
        <f>SUM(G8:H8)</f>
        <v>585214</v>
      </c>
    </row>
    <row r="9" spans="1:18" s="10" customFormat="1" ht="16.5" hidden="1">
      <c r="A9" s="26" t="s">
        <v>17</v>
      </c>
      <c r="B9" s="17" t="s">
        <v>15</v>
      </c>
      <c r="C9" s="39" t="s">
        <v>18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41">
        <f>SUM(G9:H9)</f>
        <v>1</v>
      </c>
    </row>
    <row r="10" spans="1:18" s="10" customFormat="1" ht="16.5" hidden="1">
      <c r="A10" s="26" t="s">
        <v>17</v>
      </c>
      <c r="B10" s="17" t="s">
        <v>19</v>
      </c>
      <c r="C10" s="39" t="s">
        <v>18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41">
        <f>SUM(G10:H10)</f>
        <v>1</v>
      </c>
    </row>
    <row r="11" spans="1:18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41">
        <f>SUM(G11:H11)</f>
        <v>0</v>
      </c>
    </row>
    <row r="12" spans="1:18" s="10" customFormat="1" ht="16.5" hidden="1">
      <c r="A12" s="26" t="s">
        <v>25</v>
      </c>
      <c r="B12" s="17" t="s">
        <v>14</v>
      </c>
      <c r="C12" s="39" t="s">
        <v>31</v>
      </c>
      <c r="D12" s="39" t="s">
        <v>26</v>
      </c>
      <c r="E12" s="39">
        <v>6202</v>
      </c>
      <c r="F12" s="39">
        <v>17.258</v>
      </c>
      <c r="G12" s="18"/>
      <c r="H12" s="18">
        <f>63509-2</f>
        <v>63507</v>
      </c>
      <c r="I12" s="18"/>
      <c r="J12" s="18"/>
      <c r="K12" s="18"/>
      <c r="L12" s="18"/>
      <c r="M12" s="18"/>
      <c r="N12" s="18"/>
      <c r="O12" s="18">
        <v>-47630.25</v>
      </c>
      <c r="P12" s="18"/>
      <c r="Q12" s="18"/>
      <c r="R12" s="41">
        <f>SUM(H12:O12)</f>
        <v>15876.75</v>
      </c>
    </row>
    <row r="13" spans="1:18" s="28" customFormat="1" ht="16.5" hidden="1">
      <c r="A13" s="26" t="s">
        <v>25</v>
      </c>
      <c r="B13" s="17" t="s">
        <v>15</v>
      </c>
      <c r="C13" s="39" t="s">
        <v>31</v>
      </c>
      <c r="D13" s="39" t="s">
        <v>26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41">
        <f aca="true" t="shared" si="0" ref="R13:R26">SUM(H13:O13)</f>
        <v>1</v>
      </c>
    </row>
    <row r="14" spans="1:18" s="28" customFormat="1" ht="16.5" hidden="1">
      <c r="A14" s="26" t="s">
        <v>25</v>
      </c>
      <c r="B14" s="17" t="s">
        <v>19</v>
      </c>
      <c r="C14" s="39" t="s">
        <v>31</v>
      </c>
      <c r="D14" s="39" t="s">
        <v>26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41">
        <f t="shared" si="0"/>
        <v>1</v>
      </c>
    </row>
    <row r="15" spans="1:18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1">
        <f t="shared" si="0"/>
        <v>0</v>
      </c>
    </row>
    <row r="16" spans="1:18" s="10" customFormat="1" ht="16.5" hidden="1">
      <c r="A16" s="26" t="s">
        <v>27</v>
      </c>
      <c r="B16" s="17" t="s">
        <v>14</v>
      </c>
      <c r="C16" s="39" t="s">
        <v>32</v>
      </c>
      <c r="D16" s="39" t="s">
        <v>28</v>
      </c>
      <c r="E16" s="39">
        <v>6203</v>
      </c>
      <c r="F16" s="39">
        <v>17.278</v>
      </c>
      <c r="G16" s="18"/>
      <c r="H16" s="18">
        <f>84608-2</f>
        <v>84606</v>
      </c>
      <c r="I16" s="18"/>
      <c r="J16" s="18"/>
      <c r="K16" s="18"/>
      <c r="L16" s="18"/>
      <c r="M16" s="18"/>
      <c r="N16" s="18"/>
      <c r="O16" s="18">
        <v>-63454.5</v>
      </c>
      <c r="P16" s="18"/>
      <c r="Q16" s="18"/>
      <c r="R16" s="41">
        <f t="shared" si="0"/>
        <v>21151.5</v>
      </c>
    </row>
    <row r="17" spans="1:18" s="25" customFormat="1" ht="16.5" hidden="1">
      <c r="A17" s="26" t="s">
        <v>27</v>
      </c>
      <c r="B17" s="17" t="s">
        <v>15</v>
      </c>
      <c r="C17" s="39" t="s">
        <v>32</v>
      </c>
      <c r="D17" s="39" t="s">
        <v>28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41">
        <f t="shared" si="0"/>
        <v>1</v>
      </c>
    </row>
    <row r="18" spans="1:18" s="25" customFormat="1" ht="16.5" hidden="1">
      <c r="A18" s="26" t="s">
        <v>27</v>
      </c>
      <c r="B18" s="17" t="s">
        <v>19</v>
      </c>
      <c r="C18" s="39" t="s">
        <v>32</v>
      </c>
      <c r="D18" s="39" t="s">
        <v>28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41">
        <f t="shared" si="0"/>
        <v>1</v>
      </c>
    </row>
    <row r="19" spans="1:18" s="25" customFormat="1" ht="16.5" hidden="1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1">
        <f t="shared" si="0"/>
        <v>0</v>
      </c>
    </row>
    <row r="20" spans="1:18" s="25" customFormat="1" ht="16.5" hidden="1">
      <c r="A20" s="26" t="s">
        <v>25</v>
      </c>
      <c r="B20" s="17" t="s">
        <v>74</v>
      </c>
      <c r="C20" s="39" t="s">
        <v>75</v>
      </c>
      <c r="D20" s="39" t="s">
        <v>26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/>
      <c r="M20" s="18">
        <f>432248-2</f>
        <v>432246</v>
      </c>
      <c r="N20" s="18"/>
      <c r="O20" s="18">
        <v>47630.25</v>
      </c>
      <c r="P20" s="18"/>
      <c r="Q20" s="18"/>
      <c r="R20" s="41">
        <f t="shared" si="0"/>
        <v>479876.25</v>
      </c>
    </row>
    <row r="21" spans="1:18" s="25" customFormat="1" ht="16.5" hidden="1">
      <c r="A21" s="26" t="s">
        <v>25</v>
      </c>
      <c r="B21" s="17" t="s">
        <v>15</v>
      </c>
      <c r="C21" s="39" t="s">
        <v>75</v>
      </c>
      <c r="D21" s="39" t="s">
        <v>26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18"/>
      <c r="R21" s="41">
        <f t="shared" si="0"/>
        <v>1</v>
      </c>
    </row>
    <row r="22" spans="1:18" s="25" customFormat="1" ht="16.5" hidden="1">
      <c r="A22" s="26" t="s">
        <v>25</v>
      </c>
      <c r="B22" s="17" t="s">
        <v>19</v>
      </c>
      <c r="C22" s="39" t="s">
        <v>75</v>
      </c>
      <c r="D22" s="39" t="s">
        <v>26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18"/>
      <c r="R22" s="41">
        <f t="shared" si="0"/>
        <v>1</v>
      </c>
    </row>
    <row r="23" spans="1:18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1">
        <f t="shared" si="0"/>
        <v>0</v>
      </c>
    </row>
    <row r="24" spans="1:18" s="25" customFormat="1" ht="16.5" hidden="1">
      <c r="A24" s="26" t="s">
        <v>27</v>
      </c>
      <c r="B24" s="17" t="s">
        <v>74</v>
      </c>
      <c r="C24" s="39" t="s">
        <v>76</v>
      </c>
      <c r="D24" s="39" t="s">
        <v>28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/>
      <c r="M24" s="18">
        <f>447715-2</f>
        <v>447713</v>
      </c>
      <c r="N24" s="18"/>
      <c r="O24" s="18">
        <v>63454.5</v>
      </c>
      <c r="P24" s="18"/>
      <c r="Q24" s="18"/>
      <c r="R24" s="41">
        <f t="shared" si="0"/>
        <v>511167.5</v>
      </c>
    </row>
    <row r="25" spans="1:18" s="25" customFormat="1" ht="16.5" hidden="1">
      <c r="A25" s="26" t="s">
        <v>27</v>
      </c>
      <c r="B25" s="17" t="s">
        <v>15</v>
      </c>
      <c r="C25" s="39" t="s">
        <v>76</v>
      </c>
      <c r="D25" s="39" t="s">
        <v>28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41">
        <f t="shared" si="0"/>
        <v>1</v>
      </c>
    </row>
    <row r="26" spans="1:18" s="25" customFormat="1" ht="16.5" hidden="1">
      <c r="A26" s="26" t="s">
        <v>27</v>
      </c>
      <c r="B26" s="17" t="s">
        <v>19</v>
      </c>
      <c r="C26" s="39" t="s">
        <v>76</v>
      </c>
      <c r="D26" s="39" t="s">
        <v>28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/>
      <c r="M26" s="18">
        <v>1</v>
      </c>
      <c r="N26" s="18"/>
      <c r="O26" s="18"/>
      <c r="P26" s="18"/>
      <c r="Q26" s="18"/>
      <c r="R26" s="41">
        <f t="shared" si="0"/>
        <v>1</v>
      </c>
    </row>
    <row r="27" spans="1:18" s="25" customFormat="1" ht="16.5">
      <c r="A27" s="26" t="s">
        <v>96</v>
      </c>
      <c r="B27" s="17" t="s">
        <v>14</v>
      </c>
      <c r="C27" s="74" t="s">
        <v>32</v>
      </c>
      <c r="D27" s="74" t="s">
        <v>28</v>
      </c>
      <c r="E27" s="75">
        <v>6223</v>
      </c>
      <c r="F27" s="76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8500</v>
      </c>
      <c r="R27" s="41">
        <f>SUM(G27:Q27)</f>
        <v>8500</v>
      </c>
    </row>
    <row r="28" spans="1:18" s="25" customFormat="1" ht="16.5">
      <c r="A28" s="26"/>
      <c r="B28" s="17"/>
      <c r="C28" s="39"/>
      <c r="D28" s="39"/>
      <c r="E28" s="39"/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41">
        <f aca="true" t="shared" si="1" ref="R28:R70">SUM(G28:Q28)</f>
        <v>0</v>
      </c>
    </row>
    <row r="29" spans="1:18" s="25" customFormat="1" ht="16.5">
      <c r="A29" s="26"/>
      <c r="B29" s="17"/>
      <c r="C29" s="39"/>
      <c r="D29" s="39"/>
      <c r="E29" s="39"/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41">
        <f t="shared" si="1"/>
        <v>0</v>
      </c>
    </row>
    <row r="30" spans="1:18" s="28" customFormat="1" ht="16.5">
      <c r="A30" s="27"/>
      <c r="B30" s="11"/>
      <c r="C30" s="20"/>
      <c r="D30" s="20"/>
      <c r="E30" s="20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41">
        <f t="shared" si="1"/>
        <v>0</v>
      </c>
    </row>
    <row r="31" spans="1:18" s="28" customFormat="1" ht="16.5" hidden="1">
      <c r="A31" s="51" t="s">
        <v>8</v>
      </c>
      <c r="B31" s="11"/>
      <c r="C31" s="20"/>
      <c r="D31" s="20"/>
      <c r="E31" s="20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1">
        <f t="shared" si="1"/>
        <v>0</v>
      </c>
    </row>
    <row r="32" spans="1:18" s="28" customFormat="1" ht="16.5" hidden="1">
      <c r="A32" s="26" t="s">
        <v>58</v>
      </c>
      <c r="B32" s="11"/>
      <c r="C32" s="20"/>
      <c r="D32" s="20"/>
      <c r="E32" s="20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1">
        <f t="shared" si="1"/>
        <v>0</v>
      </c>
    </row>
    <row r="33" spans="1:18" s="28" customFormat="1" ht="15" hidden="1">
      <c r="A33" s="26" t="s">
        <v>59</v>
      </c>
      <c r="B33" s="17" t="s">
        <v>14</v>
      </c>
      <c r="C33" s="65" t="s">
        <v>60</v>
      </c>
      <c r="D33" s="65" t="s">
        <v>61</v>
      </c>
      <c r="E33" s="71" t="s">
        <v>62</v>
      </c>
      <c r="F33" s="17" t="s">
        <v>63</v>
      </c>
      <c r="G33" s="18"/>
      <c r="H33" s="18"/>
      <c r="I33" s="18"/>
      <c r="J33" s="18"/>
      <c r="K33" s="18"/>
      <c r="L33" s="18">
        <f>362211-2</f>
        <v>362209</v>
      </c>
      <c r="M33" s="18"/>
      <c r="N33" s="18"/>
      <c r="O33" s="18"/>
      <c r="P33" s="18"/>
      <c r="Q33" s="18"/>
      <c r="R33" s="41">
        <f t="shared" si="1"/>
        <v>362209</v>
      </c>
    </row>
    <row r="34" spans="1:18" s="28" customFormat="1" ht="15" hidden="1">
      <c r="A34" s="26" t="s">
        <v>59</v>
      </c>
      <c r="B34" s="17" t="s">
        <v>15</v>
      </c>
      <c r="C34" s="65" t="s">
        <v>60</v>
      </c>
      <c r="D34" s="65" t="s">
        <v>61</v>
      </c>
      <c r="E34" s="71" t="s">
        <v>62</v>
      </c>
      <c r="F34" s="17" t="s">
        <v>63</v>
      </c>
      <c r="G34" s="18"/>
      <c r="H34" s="18"/>
      <c r="I34" s="18"/>
      <c r="J34" s="18"/>
      <c r="K34" s="18"/>
      <c r="L34" s="18">
        <v>1</v>
      </c>
      <c r="M34" s="18"/>
      <c r="N34" s="18"/>
      <c r="O34" s="18"/>
      <c r="P34" s="18"/>
      <c r="Q34" s="18"/>
      <c r="R34" s="41">
        <f t="shared" si="1"/>
        <v>1</v>
      </c>
    </row>
    <row r="35" spans="1:18" s="28" customFormat="1" ht="15" hidden="1">
      <c r="A35" s="26" t="s">
        <v>59</v>
      </c>
      <c r="B35" s="17" t="s">
        <v>19</v>
      </c>
      <c r="C35" s="65" t="s">
        <v>60</v>
      </c>
      <c r="D35" s="65" t="s">
        <v>61</v>
      </c>
      <c r="E35" s="71" t="s">
        <v>62</v>
      </c>
      <c r="F35" s="17" t="s">
        <v>63</v>
      </c>
      <c r="G35" s="18"/>
      <c r="H35" s="18"/>
      <c r="I35" s="18"/>
      <c r="J35" s="18"/>
      <c r="K35" s="18"/>
      <c r="L35" s="18">
        <v>1</v>
      </c>
      <c r="M35" s="18"/>
      <c r="N35" s="18"/>
      <c r="O35" s="18"/>
      <c r="P35" s="18"/>
      <c r="Q35" s="18"/>
      <c r="R35" s="41">
        <f t="shared" si="1"/>
        <v>1</v>
      </c>
    </row>
    <row r="36" spans="1:18" s="28" customFormat="1" ht="15" hidden="1">
      <c r="A36" s="26" t="s">
        <v>64</v>
      </c>
      <c r="B36" s="17" t="s">
        <v>14</v>
      </c>
      <c r="C36" s="65" t="s">
        <v>60</v>
      </c>
      <c r="D36" s="65" t="s">
        <v>61</v>
      </c>
      <c r="E36" s="71" t="s">
        <v>65</v>
      </c>
      <c r="F36" s="17" t="s">
        <v>63</v>
      </c>
      <c r="G36" s="18"/>
      <c r="H36" s="18"/>
      <c r="I36" s="18"/>
      <c r="J36" s="18"/>
      <c r="K36" s="18"/>
      <c r="L36" s="18">
        <f>31345-2</f>
        <v>31343</v>
      </c>
      <c r="M36" s="18"/>
      <c r="N36" s="18"/>
      <c r="O36" s="18"/>
      <c r="P36" s="18"/>
      <c r="Q36" s="18"/>
      <c r="R36" s="41">
        <f t="shared" si="1"/>
        <v>31343</v>
      </c>
    </row>
    <row r="37" spans="1:18" s="28" customFormat="1" ht="15" hidden="1">
      <c r="A37" s="26" t="s">
        <v>64</v>
      </c>
      <c r="B37" s="17" t="s">
        <v>15</v>
      </c>
      <c r="C37" s="65" t="s">
        <v>60</v>
      </c>
      <c r="D37" s="65" t="s">
        <v>61</v>
      </c>
      <c r="E37" s="71" t="s">
        <v>65</v>
      </c>
      <c r="F37" s="17" t="s">
        <v>63</v>
      </c>
      <c r="G37" s="18"/>
      <c r="H37" s="18"/>
      <c r="I37" s="18"/>
      <c r="J37" s="18"/>
      <c r="K37" s="18"/>
      <c r="L37" s="18">
        <v>1</v>
      </c>
      <c r="M37" s="18"/>
      <c r="N37" s="18"/>
      <c r="O37" s="18"/>
      <c r="P37" s="18"/>
      <c r="Q37" s="18"/>
      <c r="R37" s="41">
        <f t="shared" si="1"/>
        <v>1</v>
      </c>
    </row>
    <row r="38" spans="1:18" s="28" customFormat="1" ht="15" hidden="1">
      <c r="A38" s="26" t="s">
        <v>64</v>
      </c>
      <c r="B38" s="17" t="s">
        <v>19</v>
      </c>
      <c r="C38" s="65" t="s">
        <v>60</v>
      </c>
      <c r="D38" s="65" t="s">
        <v>61</v>
      </c>
      <c r="E38" s="71" t="s">
        <v>65</v>
      </c>
      <c r="F38" s="17" t="s">
        <v>63</v>
      </c>
      <c r="G38" s="18"/>
      <c r="H38" s="18"/>
      <c r="I38" s="18"/>
      <c r="J38" s="18"/>
      <c r="K38" s="18"/>
      <c r="L38" s="18">
        <v>1</v>
      </c>
      <c r="M38" s="18"/>
      <c r="N38" s="18"/>
      <c r="O38" s="18"/>
      <c r="P38" s="18"/>
      <c r="Q38" s="18"/>
      <c r="R38" s="41">
        <f t="shared" si="1"/>
        <v>1</v>
      </c>
    </row>
    <row r="39" spans="1:18" s="10" customFormat="1" ht="16.5">
      <c r="A39" s="29"/>
      <c r="B39" s="29"/>
      <c r="C39" s="29"/>
      <c r="D39" s="29"/>
      <c r="E39" s="29"/>
      <c r="F39" s="29"/>
      <c r="G39" s="29"/>
      <c r="H39" s="29"/>
      <c r="I39" s="29"/>
      <c r="J39" s="22"/>
      <c r="K39" s="22"/>
      <c r="L39" s="22"/>
      <c r="M39" s="22"/>
      <c r="N39" s="22"/>
      <c r="O39" s="22"/>
      <c r="P39" s="22"/>
      <c r="Q39" s="22"/>
      <c r="R39" s="41">
        <f t="shared" si="1"/>
        <v>0</v>
      </c>
    </row>
    <row r="40" spans="1:18" s="10" customFormat="1" ht="16.5">
      <c r="A40" s="29"/>
      <c r="B40" s="11"/>
      <c r="C40" s="21"/>
      <c r="D40" s="21"/>
      <c r="E40" s="12"/>
      <c r="F40" s="1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41">
        <f t="shared" si="1"/>
        <v>0</v>
      </c>
    </row>
    <row r="41" spans="1:18" s="25" customFormat="1" ht="16.5" hidden="1">
      <c r="A41" s="51" t="s">
        <v>8</v>
      </c>
      <c r="B41" s="11"/>
      <c r="C41" s="12"/>
      <c r="D41" s="12"/>
      <c r="E41" s="13"/>
      <c r="F41" s="1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1">
        <f t="shared" si="1"/>
        <v>0</v>
      </c>
    </row>
    <row r="42" spans="1:18" s="25" customFormat="1" ht="16.5" hidden="1">
      <c r="A42" s="26" t="s">
        <v>43</v>
      </c>
      <c r="B42" s="11"/>
      <c r="C42" s="12"/>
      <c r="D42" s="12"/>
      <c r="E42" s="13"/>
      <c r="F42" s="1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1">
        <f t="shared" si="1"/>
        <v>0</v>
      </c>
    </row>
    <row r="43" spans="1:18" s="28" customFormat="1" ht="15" hidden="1">
      <c r="A43" s="62" t="s">
        <v>44</v>
      </c>
      <c r="B43" s="17" t="s">
        <v>14</v>
      </c>
      <c r="C43" s="61" t="s">
        <v>45</v>
      </c>
      <c r="D43" s="63" t="s">
        <v>46</v>
      </c>
      <c r="E43" s="64" t="s">
        <v>47</v>
      </c>
      <c r="F43" s="63">
        <v>17.245</v>
      </c>
      <c r="G43" s="22"/>
      <c r="H43" s="22"/>
      <c r="I43" s="22"/>
      <c r="J43" s="22">
        <f>98347.15-2</f>
        <v>98345.15</v>
      </c>
      <c r="K43" s="22"/>
      <c r="L43" s="22"/>
      <c r="M43" s="22"/>
      <c r="N43" s="22">
        <v>-5205.71201322008</v>
      </c>
      <c r="O43" s="22"/>
      <c r="P43" s="22"/>
      <c r="Q43" s="22"/>
      <c r="R43" s="41">
        <f t="shared" si="1"/>
        <v>93139.43798677991</v>
      </c>
    </row>
    <row r="44" spans="1:18" s="28" customFormat="1" ht="15" hidden="1">
      <c r="A44" s="62" t="s">
        <v>44</v>
      </c>
      <c r="B44" s="17" t="s">
        <v>15</v>
      </c>
      <c r="C44" s="61" t="s">
        <v>45</v>
      </c>
      <c r="D44" s="61" t="s">
        <v>46</v>
      </c>
      <c r="E44" s="15" t="s">
        <v>47</v>
      </c>
      <c r="F44" s="61">
        <v>17.245</v>
      </c>
      <c r="G44" s="22"/>
      <c r="H44" s="22"/>
      <c r="I44" s="22"/>
      <c r="J44" s="22">
        <v>1</v>
      </c>
      <c r="K44" s="22"/>
      <c r="L44" s="22"/>
      <c r="M44" s="22"/>
      <c r="N44" s="22"/>
      <c r="O44" s="22"/>
      <c r="P44" s="22"/>
      <c r="Q44" s="22"/>
      <c r="R44" s="41">
        <f t="shared" si="1"/>
        <v>1</v>
      </c>
    </row>
    <row r="45" spans="1:18" s="10" customFormat="1" ht="16.5" hidden="1">
      <c r="A45" s="62" t="s">
        <v>44</v>
      </c>
      <c r="B45" s="17" t="s">
        <v>19</v>
      </c>
      <c r="C45" s="61" t="s">
        <v>45</v>
      </c>
      <c r="D45" s="61" t="s">
        <v>46</v>
      </c>
      <c r="E45" s="15" t="s">
        <v>47</v>
      </c>
      <c r="F45" s="61">
        <v>17.245</v>
      </c>
      <c r="G45" s="22"/>
      <c r="H45" s="22"/>
      <c r="I45" s="22"/>
      <c r="J45" s="22">
        <v>1</v>
      </c>
      <c r="K45" s="22"/>
      <c r="L45" s="22"/>
      <c r="M45" s="22"/>
      <c r="N45" s="22"/>
      <c r="O45" s="22"/>
      <c r="P45" s="22"/>
      <c r="Q45" s="22"/>
      <c r="R45" s="41">
        <f t="shared" si="1"/>
        <v>1</v>
      </c>
    </row>
    <row r="46" spans="1:18" s="10" customFormat="1" ht="16.5" hidden="1">
      <c r="A46" s="62"/>
      <c r="B46" s="17"/>
      <c r="C46" s="61"/>
      <c r="D46" s="61"/>
      <c r="E46" s="15"/>
      <c r="F46" s="6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41">
        <f t="shared" si="1"/>
        <v>0</v>
      </c>
    </row>
    <row r="47" spans="1:18" s="10" customFormat="1" ht="16.5" hidden="1">
      <c r="A47" s="51" t="s">
        <v>8</v>
      </c>
      <c r="B47" s="17"/>
      <c r="C47" s="61"/>
      <c r="D47" s="61"/>
      <c r="E47" s="15"/>
      <c r="F47" s="6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41">
        <f t="shared" si="1"/>
        <v>0</v>
      </c>
    </row>
    <row r="48" spans="1:18" s="10" customFormat="1" ht="16.5" hidden="1">
      <c r="A48" s="26" t="s">
        <v>97</v>
      </c>
      <c r="B48" s="17"/>
      <c r="C48" s="61"/>
      <c r="D48" s="61"/>
      <c r="E48" s="15"/>
      <c r="F48" s="6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1">
        <f t="shared" si="1"/>
        <v>0</v>
      </c>
    </row>
    <row r="49" spans="1:18" s="10" customFormat="1" ht="16.5" hidden="1">
      <c r="A49" s="66" t="s">
        <v>56</v>
      </c>
      <c r="B49" s="17" t="s">
        <v>14</v>
      </c>
      <c r="C49" s="65" t="s">
        <v>51</v>
      </c>
      <c r="D49" s="65" t="s">
        <v>52</v>
      </c>
      <c r="E49" s="65" t="s">
        <v>53</v>
      </c>
      <c r="F49" s="15" t="s">
        <v>39</v>
      </c>
      <c r="G49" s="22"/>
      <c r="H49" s="22"/>
      <c r="I49" s="22"/>
      <c r="J49" s="22"/>
      <c r="K49" s="22">
        <v>95000</v>
      </c>
      <c r="L49" s="22"/>
      <c r="M49" s="22"/>
      <c r="N49" s="22"/>
      <c r="O49" s="22"/>
      <c r="P49" s="22"/>
      <c r="Q49" s="22"/>
      <c r="R49" s="41">
        <f t="shared" si="1"/>
        <v>95000</v>
      </c>
    </row>
    <row r="50" spans="1:18" s="10" customFormat="1" ht="16.5" hidden="1">
      <c r="A50" s="60" t="s">
        <v>34</v>
      </c>
      <c r="B50" s="17" t="s">
        <v>35</v>
      </c>
      <c r="C50" s="61" t="s">
        <v>36</v>
      </c>
      <c r="D50" s="61" t="s">
        <v>37</v>
      </c>
      <c r="E50" s="61" t="s">
        <v>38</v>
      </c>
      <c r="F50" s="17" t="s">
        <v>39</v>
      </c>
      <c r="G50" s="22"/>
      <c r="H50" s="22"/>
      <c r="I50" s="22">
        <v>51859.14</v>
      </c>
      <c r="J50" s="22"/>
      <c r="K50" s="22"/>
      <c r="L50" s="22"/>
      <c r="M50" s="22"/>
      <c r="N50" s="22"/>
      <c r="O50" s="22"/>
      <c r="P50" s="22"/>
      <c r="Q50" s="22"/>
      <c r="R50" s="41">
        <f t="shared" si="1"/>
        <v>51859.14</v>
      </c>
    </row>
    <row r="51" spans="1:18" s="10" customFormat="1" ht="16.5" hidden="1">
      <c r="A51" s="60" t="s">
        <v>66</v>
      </c>
      <c r="B51" s="17" t="s">
        <v>67</v>
      </c>
      <c r="C51" s="65" t="s">
        <v>68</v>
      </c>
      <c r="D51" s="65" t="s">
        <v>69</v>
      </c>
      <c r="E51" s="65" t="s">
        <v>70</v>
      </c>
      <c r="F51" s="17" t="s">
        <v>39</v>
      </c>
      <c r="G51" s="70"/>
      <c r="H51" s="70"/>
      <c r="I51" s="70"/>
      <c r="J51" s="70"/>
      <c r="K51" s="70"/>
      <c r="L51" s="72">
        <v>133356.24</v>
      </c>
      <c r="M51" s="72"/>
      <c r="N51" s="72"/>
      <c r="O51" s="72"/>
      <c r="P51" s="72"/>
      <c r="Q51" s="72"/>
      <c r="R51" s="41">
        <f t="shared" si="1"/>
        <v>133356.24</v>
      </c>
    </row>
    <row r="52" spans="1:18" s="10" customFormat="1" ht="16.5">
      <c r="A52" s="60"/>
      <c r="B52" s="68"/>
      <c r="C52" s="73"/>
      <c r="D52" s="73"/>
      <c r="E52" s="73"/>
      <c r="F52" s="68"/>
      <c r="G52" s="70"/>
      <c r="H52" s="70"/>
      <c r="I52" s="70"/>
      <c r="J52" s="70"/>
      <c r="K52" s="70"/>
      <c r="L52" s="72"/>
      <c r="M52" s="72"/>
      <c r="N52" s="72"/>
      <c r="O52" s="72"/>
      <c r="P52" s="72"/>
      <c r="Q52" s="72"/>
      <c r="R52" s="41">
        <f t="shared" si="1"/>
        <v>0</v>
      </c>
    </row>
    <row r="53" spans="1:18" s="10" customFormat="1" ht="16.5">
      <c r="A53" s="51" t="s">
        <v>8</v>
      </c>
      <c r="B53" s="68"/>
      <c r="C53" s="73"/>
      <c r="D53" s="73"/>
      <c r="E53" s="73"/>
      <c r="F53" s="68"/>
      <c r="G53" s="70"/>
      <c r="H53" s="70"/>
      <c r="I53" s="70"/>
      <c r="J53" s="70"/>
      <c r="K53" s="70"/>
      <c r="L53" s="72"/>
      <c r="M53" s="72"/>
      <c r="N53" s="72"/>
      <c r="O53" s="72"/>
      <c r="P53" s="72"/>
      <c r="Q53" s="72"/>
      <c r="R53" s="41">
        <f t="shared" si="1"/>
        <v>0</v>
      </c>
    </row>
    <row r="54" spans="1:18" s="10" customFormat="1" ht="16.5">
      <c r="A54" s="26" t="s">
        <v>103</v>
      </c>
      <c r="B54" s="29"/>
      <c r="C54" s="29"/>
      <c r="D54" s="29"/>
      <c r="E54" s="29"/>
      <c r="F54" s="29"/>
      <c r="G54" s="70"/>
      <c r="H54" s="70"/>
      <c r="I54" s="70"/>
      <c r="J54" s="70"/>
      <c r="K54" s="70"/>
      <c r="L54" s="72"/>
      <c r="M54" s="72"/>
      <c r="N54" s="72"/>
      <c r="O54" s="72"/>
      <c r="P54" s="72"/>
      <c r="Q54" s="72"/>
      <c r="R54" s="41">
        <f t="shared" si="1"/>
        <v>0</v>
      </c>
    </row>
    <row r="55" spans="1:18" s="10" customFormat="1" ht="16.5">
      <c r="A55" s="60" t="s">
        <v>101</v>
      </c>
      <c r="B55" s="17" t="s">
        <v>14</v>
      </c>
      <c r="C55" s="74" t="s">
        <v>98</v>
      </c>
      <c r="D55" s="74" t="s">
        <v>99</v>
      </c>
      <c r="E55" s="75" t="s">
        <v>100</v>
      </c>
      <c r="F55" s="77">
        <v>17.801</v>
      </c>
      <c r="G55" s="70"/>
      <c r="H55" s="70"/>
      <c r="I55" s="70"/>
      <c r="J55" s="70"/>
      <c r="K55" s="70"/>
      <c r="L55" s="72"/>
      <c r="M55" s="72"/>
      <c r="N55" s="72"/>
      <c r="O55" s="72"/>
      <c r="P55" s="72"/>
      <c r="Q55" s="72">
        <f>10115-2</f>
        <v>10113</v>
      </c>
      <c r="R55" s="41">
        <f t="shared" si="1"/>
        <v>10113</v>
      </c>
    </row>
    <row r="56" spans="1:18" s="10" customFormat="1" ht="16.5">
      <c r="A56" s="60" t="s">
        <v>101</v>
      </c>
      <c r="B56" s="17" t="s">
        <v>15</v>
      </c>
      <c r="C56" s="74" t="s">
        <v>98</v>
      </c>
      <c r="D56" s="74" t="s">
        <v>99</v>
      </c>
      <c r="E56" s="75" t="s">
        <v>100</v>
      </c>
      <c r="F56" s="77">
        <v>17.801</v>
      </c>
      <c r="G56" s="70"/>
      <c r="H56" s="70"/>
      <c r="I56" s="70"/>
      <c r="J56" s="70"/>
      <c r="K56" s="70"/>
      <c r="L56" s="72"/>
      <c r="M56" s="72"/>
      <c r="N56" s="72"/>
      <c r="O56" s="72"/>
      <c r="P56" s="72"/>
      <c r="Q56" s="72">
        <v>1</v>
      </c>
      <c r="R56" s="41">
        <f t="shared" si="1"/>
        <v>1</v>
      </c>
    </row>
    <row r="57" spans="1:18" s="10" customFormat="1" ht="16.5">
      <c r="A57" s="60" t="s">
        <v>101</v>
      </c>
      <c r="B57" s="17" t="s">
        <v>19</v>
      </c>
      <c r="C57" s="74" t="s">
        <v>98</v>
      </c>
      <c r="D57" s="74" t="s">
        <v>99</v>
      </c>
      <c r="E57" s="75" t="s">
        <v>100</v>
      </c>
      <c r="F57" s="77">
        <v>17.801</v>
      </c>
      <c r="G57" s="70"/>
      <c r="H57" s="70"/>
      <c r="I57" s="70"/>
      <c r="J57" s="70"/>
      <c r="K57" s="70"/>
      <c r="L57" s="72"/>
      <c r="M57" s="72"/>
      <c r="N57" s="72"/>
      <c r="O57" s="72"/>
      <c r="P57" s="72"/>
      <c r="Q57" s="72">
        <v>1</v>
      </c>
      <c r="R57" s="41">
        <f t="shared" si="1"/>
        <v>1</v>
      </c>
    </row>
    <row r="58" spans="1:18" s="10" customFormat="1" ht="16.5">
      <c r="A58" s="60" t="s">
        <v>104</v>
      </c>
      <c r="B58" s="17" t="s">
        <v>14</v>
      </c>
      <c r="C58" s="73" t="s">
        <v>105</v>
      </c>
      <c r="D58" s="73" t="s">
        <v>106</v>
      </c>
      <c r="E58" s="73" t="s">
        <v>107</v>
      </c>
      <c r="F58" s="68"/>
      <c r="G58" s="70"/>
      <c r="H58" s="70"/>
      <c r="I58" s="70"/>
      <c r="J58" s="70"/>
      <c r="K58" s="70"/>
      <c r="L58" s="72"/>
      <c r="M58" s="72"/>
      <c r="N58" s="72"/>
      <c r="O58" s="72"/>
      <c r="P58" s="72"/>
      <c r="Q58" s="72">
        <f>15000-2</f>
        <v>14998</v>
      </c>
      <c r="R58" s="41">
        <f t="shared" si="1"/>
        <v>14998</v>
      </c>
    </row>
    <row r="59" spans="1:18" s="10" customFormat="1" ht="16.5">
      <c r="A59" s="60" t="s">
        <v>104</v>
      </c>
      <c r="B59" s="17" t="s">
        <v>15</v>
      </c>
      <c r="C59" s="73" t="s">
        <v>105</v>
      </c>
      <c r="D59" s="73" t="s">
        <v>106</v>
      </c>
      <c r="E59" s="73" t="s">
        <v>107</v>
      </c>
      <c r="F59" s="68"/>
      <c r="G59" s="70"/>
      <c r="H59" s="70"/>
      <c r="I59" s="70"/>
      <c r="J59" s="70"/>
      <c r="K59" s="70"/>
      <c r="L59" s="72"/>
      <c r="M59" s="72"/>
      <c r="N59" s="72"/>
      <c r="O59" s="72"/>
      <c r="P59" s="72"/>
      <c r="Q59" s="72">
        <v>1</v>
      </c>
      <c r="R59" s="41">
        <f t="shared" si="1"/>
        <v>1</v>
      </c>
    </row>
    <row r="60" spans="1:18" s="10" customFormat="1" ht="16.5">
      <c r="A60" s="60" t="s">
        <v>104</v>
      </c>
      <c r="B60" s="17" t="s">
        <v>19</v>
      </c>
      <c r="C60" s="73" t="s">
        <v>105</v>
      </c>
      <c r="D60" s="73" t="s">
        <v>106</v>
      </c>
      <c r="E60" s="73" t="s">
        <v>107</v>
      </c>
      <c r="F60" s="68"/>
      <c r="G60" s="70"/>
      <c r="H60" s="70"/>
      <c r="I60" s="70"/>
      <c r="J60" s="70"/>
      <c r="K60" s="70"/>
      <c r="L60" s="72"/>
      <c r="M60" s="72"/>
      <c r="N60" s="72"/>
      <c r="O60" s="72"/>
      <c r="P60" s="72"/>
      <c r="Q60" s="72">
        <v>1</v>
      </c>
      <c r="R60" s="41">
        <f t="shared" si="1"/>
        <v>1</v>
      </c>
    </row>
    <row r="61" spans="1:18" s="10" customFormat="1" ht="16.5">
      <c r="A61" s="80"/>
      <c r="B61" s="68"/>
      <c r="C61" s="73"/>
      <c r="D61" s="73"/>
      <c r="E61" s="73"/>
      <c r="F61" s="68"/>
      <c r="G61" s="70"/>
      <c r="H61" s="70"/>
      <c r="I61" s="70"/>
      <c r="J61" s="70"/>
      <c r="K61" s="70"/>
      <c r="L61" s="72"/>
      <c r="M61" s="72"/>
      <c r="N61" s="72"/>
      <c r="O61" s="72"/>
      <c r="P61" s="72"/>
      <c r="Q61" s="72"/>
      <c r="R61" s="41"/>
    </row>
    <row r="62" spans="1:18" s="10" customFormat="1" ht="16.5" hidden="1">
      <c r="A62" s="51" t="s">
        <v>8</v>
      </c>
      <c r="B62" s="68"/>
      <c r="C62" s="73"/>
      <c r="D62" s="73"/>
      <c r="E62" s="73"/>
      <c r="F62" s="68"/>
      <c r="G62" s="70"/>
      <c r="H62" s="70"/>
      <c r="I62" s="70"/>
      <c r="J62" s="70"/>
      <c r="K62" s="70"/>
      <c r="L62" s="72"/>
      <c r="M62" s="72"/>
      <c r="N62" s="72"/>
      <c r="O62" s="72"/>
      <c r="P62" s="72"/>
      <c r="Q62" s="72"/>
      <c r="R62" s="41">
        <f t="shared" si="1"/>
        <v>0</v>
      </c>
    </row>
    <row r="63" spans="1:18" s="10" customFormat="1" ht="16.5" hidden="1">
      <c r="A63" s="26" t="s">
        <v>85</v>
      </c>
      <c r="B63" s="68"/>
      <c r="C63" s="73"/>
      <c r="D63" s="73"/>
      <c r="E63" s="73"/>
      <c r="F63" s="68"/>
      <c r="G63" s="70"/>
      <c r="H63" s="70"/>
      <c r="I63" s="70"/>
      <c r="J63" s="70"/>
      <c r="K63" s="70"/>
      <c r="L63" s="72"/>
      <c r="M63" s="72"/>
      <c r="N63" s="72"/>
      <c r="O63" s="72"/>
      <c r="P63" s="72"/>
      <c r="Q63" s="72"/>
      <c r="R63" s="41">
        <f t="shared" si="1"/>
        <v>0</v>
      </c>
    </row>
    <row r="64" spans="1:18" s="10" customFormat="1" ht="16.5" hidden="1">
      <c r="A64" s="67" t="s">
        <v>86</v>
      </c>
      <c r="B64" s="17" t="s">
        <v>74</v>
      </c>
      <c r="C64" s="61" t="s">
        <v>87</v>
      </c>
      <c r="D64" s="61" t="s">
        <v>88</v>
      </c>
      <c r="E64" s="65">
        <v>5850</v>
      </c>
      <c r="F64" s="61">
        <v>17.277</v>
      </c>
      <c r="G64" s="70"/>
      <c r="H64" s="70"/>
      <c r="I64" s="70"/>
      <c r="J64" s="70"/>
      <c r="K64" s="70"/>
      <c r="L64" s="72"/>
      <c r="M64" s="72"/>
      <c r="N64" s="72"/>
      <c r="O64" s="72"/>
      <c r="P64" s="72">
        <f>390906-2</f>
        <v>390904</v>
      </c>
      <c r="Q64" s="72"/>
      <c r="R64" s="41">
        <f t="shared" si="1"/>
        <v>390904</v>
      </c>
    </row>
    <row r="65" spans="1:18" s="10" customFormat="1" ht="16.5" hidden="1">
      <c r="A65" s="67" t="s">
        <v>86</v>
      </c>
      <c r="B65" s="17" t="s">
        <v>15</v>
      </c>
      <c r="C65" s="61" t="s">
        <v>87</v>
      </c>
      <c r="D65" s="61" t="s">
        <v>88</v>
      </c>
      <c r="E65" s="65">
        <v>5850</v>
      </c>
      <c r="F65" s="61">
        <v>17.277</v>
      </c>
      <c r="G65" s="70"/>
      <c r="H65" s="70"/>
      <c r="I65" s="70"/>
      <c r="J65" s="70"/>
      <c r="K65" s="70"/>
      <c r="L65" s="72"/>
      <c r="M65" s="72"/>
      <c r="N65" s="72"/>
      <c r="O65" s="72"/>
      <c r="P65" s="72">
        <v>1</v>
      </c>
      <c r="Q65" s="72"/>
      <c r="R65" s="41">
        <f t="shared" si="1"/>
        <v>1</v>
      </c>
    </row>
    <row r="66" spans="1:18" s="10" customFormat="1" ht="16.5" hidden="1">
      <c r="A66" s="67" t="s">
        <v>86</v>
      </c>
      <c r="B66" s="17" t="s">
        <v>19</v>
      </c>
      <c r="C66" s="61" t="s">
        <v>87</v>
      </c>
      <c r="D66" s="61" t="s">
        <v>88</v>
      </c>
      <c r="E66" s="65">
        <v>5850</v>
      </c>
      <c r="F66" s="61">
        <v>17.277</v>
      </c>
      <c r="G66" s="70"/>
      <c r="H66" s="70"/>
      <c r="I66" s="70"/>
      <c r="J66" s="70"/>
      <c r="K66" s="70"/>
      <c r="L66" s="72"/>
      <c r="M66" s="72"/>
      <c r="N66" s="72"/>
      <c r="O66" s="72"/>
      <c r="P66" s="72">
        <v>1</v>
      </c>
      <c r="Q66" s="72"/>
      <c r="R66" s="41">
        <f t="shared" si="1"/>
        <v>1</v>
      </c>
    </row>
    <row r="67" spans="1:18" s="10" customFormat="1" ht="16.5" hidden="1">
      <c r="A67" s="67" t="s">
        <v>89</v>
      </c>
      <c r="B67" s="17" t="s">
        <v>14</v>
      </c>
      <c r="C67" s="61" t="s">
        <v>90</v>
      </c>
      <c r="D67" s="61" t="s">
        <v>91</v>
      </c>
      <c r="E67" s="65">
        <v>5840</v>
      </c>
      <c r="F67" s="61">
        <v>17.277</v>
      </c>
      <c r="G67" s="70"/>
      <c r="H67" s="70"/>
      <c r="I67" s="70"/>
      <c r="J67" s="70"/>
      <c r="K67" s="70"/>
      <c r="L67" s="72"/>
      <c r="M67" s="72"/>
      <c r="N67" s="72"/>
      <c r="O67" s="72"/>
      <c r="P67" s="72">
        <f>551381-2</f>
        <v>551379</v>
      </c>
      <c r="Q67" s="72"/>
      <c r="R67" s="41">
        <f t="shared" si="1"/>
        <v>551379</v>
      </c>
    </row>
    <row r="68" spans="1:18" s="10" customFormat="1" ht="16.5" hidden="1">
      <c r="A68" s="67" t="s">
        <v>89</v>
      </c>
      <c r="B68" s="17" t="s">
        <v>15</v>
      </c>
      <c r="C68" s="61" t="s">
        <v>90</v>
      </c>
      <c r="D68" s="61" t="s">
        <v>91</v>
      </c>
      <c r="E68" s="65">
        <v>5840</v>
      </c>
      <c r="F68" s="61">
        <v>17.277</v>
      </c>
      <c r="G68" s="70"/>
      <c r="H68" s="70"/>
      <c r="I68" s="70"/>
      <c r="J68" s="70"/>
      <c r="K68" s="70"/>
      <c r="L68" s="72"/>
      <c r="M68" s="72"/>
      <c r="N68" s="72"/>
      <c r="O68" s="72"/>
      <c r="P68" s="72">
        <v>1</v>
      </c>
      <c r="Q68" s="72"/>
      <c r="R68" s="41">
        <f t="shared" si="1"/>
        <v>1</v>
      </c>
    </row>
    <row r="69" spans="1:18" s="10" customFormat="1" ht="16.5" hidden="1">
      <c r="A69" s="67" t="s">
        <v>89</v>
      </c>
      <c r="B69" s="17" t="s">
        <v>19</v>
      </c>
      <c r="C69" s="61" t="s">
        <v>90</v>
      </c>
      <c r="D69" s="61" t="s">
        <v>91</v>
      </c>
      <c r="E69" s="65">
        <v>5840</v>
      </c>
      <c r="F69" s="61">
        <v>17.277</v>
      </c>
      <c r="G69" s="70"/>
      <c r="H69" s="70"/>
      <c r="I69" s="70"/>
      <c r="J69" s="70"/>
      <c r="K69" s="70"/>
      <c r="L69" s="72"/>
      <c r="M69" s="72"/>
      <c r="N69" s="72"/>
      <c r="O69" s="72"/>
      <c r="P69" s="72">
        <v>1</v>
      </c>
      <c r="Q69" s="72"/>
      <c r="R69" s="41">
        <f t="shared" si="1"/>
        <v>1</v>
      </c>
    </row>
    <row r="70" spans="1:18" s="10" customFormat="1" ht="16.5">
      <c r="A70" s="67"/>
      <c r="B70" s="68"/>
      <c r="C70" s="69"/>
      <c r="D70" s="69"/>
      <c r="E70" s="69"/>
      <c r="F70" s="68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41">
        <f t="shared" si="1"/>
        <v>0</v>
      </c>
    </row>
    <row r="71" spans="1:18" s="10" customFormat="1" ht="17.25" thickBot="1">
      <c r="A71" s="43"/>
      <c r="B71" s="43"/>
      <c r="C71" s="43"/>
      <c r="D71" s="40"/>
      <c r="E71" s="40"/>
      <c r="F71" s="40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1">
        <f>SUM(J71:N71)</f>
        <v>0</v>
      </c>
    </row>
    <row r="72" spans="1:18" s="10" customFormat="1" ht="17.25" thickBot="1">
      <c r="A72" s="45" t="s">
        <v>0</v>
      </c>
      <c r="B72" s="46"/>
      <c r="C72" s="47"/>
      <c r="D72" s="47"/>
      <c r="E72" s="47"/>
      <c r="F72" s="48"/>
      <c r="G72" s="49">
        <f>SUM(G8:G49)</f>
        <v>585216</v>
      </c>
      <c r="H72" s="50">
        <f>SUM(H7:H71)</f>
        <v>148117</v>
      </c>
      <c r="I72" s="50">
        <f>SUM(I30:I71)</f>
        <v>51859.14</v>
      </c>
      <c r="J72" s="50">
        <f>SUM(J30:J71)</f>
        <v>98347.15</v>
      </c>
      <c r="K72" s="50">
        <f>SUM(K30:K71)</f>
        <v>95000</v>
      </c>
      <c r="L72" s="50">
        <f>SUM(L30:L71)</f>
        <v>526912.24</v>
      </c>
      <c r="M72" s="50">
        <f>SUM(M6:M71)</f>
        <v>879963</v>
      </c>
      <c r="N72" s="50">
        <f>SUM(N40:N71)</f>
        <v>-5205.71201322008</v>
      </c>
      <c r="O72" s="50">
        <f>SUM(O6:O70)</f>
        <v>0</v>
      </c>
      <c r="P72" s="50">
        <f>SUM(P63:P71)</f>
        <v>942287</v>
      </c>
      <c r="Q72" s="50">
        <f>SUM(Q6:Q71)</f>
        <v>33615</v>
      </c>
      <c r="R72" s="30">
        <f>SUM(G72:G72)</f>
        <v>585216</v>
      </c>
    </row>
    <row r="73" spans="1:18" s="10" customFormat="1" ht="16.5">
      <c r="A73" s="31"/>
      <c r="B73" s="31"/>
      <c r="C73" s="32"/>
      <c r="D73" s="32"/>
      <c r="E73" s="32"/>
      <c r="F73" s="33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5"/>
    </row>
    <row r="74" spans="1:17" s="10" customFormat="1" ht="16.5">
      <c r="A74" s="28" t="s">
        <v>9</v>
      </c>
      <c r="C74" s="36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s="10" customFormat="1" ht="16.5" hidden="1">
      <c r="A75" s="23" t="s">
        <v>22</v>
      </c>
      <c r="C75" s="36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s="10" customFormat="1" ht="16.5" hidden="1">
      <c r="A76" s="24" t="s">
        <v>21</v>
      </c>
      <c r="C76" s="36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s="10" customFormat="1" ht="16.5" hidden="1">
      <c r="A77" s="28" t="s">
        <v>29</v>
      </c>
      <c r="C77" s="36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s="10" customFormat="1" ht="16.5" hidden="1">
      <c r="A78" s="28" t="s">
        <v>30</v>
      </c>
      <c r="C78" s="36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s="10" customFormat="1" ht="16.5" hidden="1">
      <c r="A79" s="28" t="s">
        <v>40</v>
      </c>
      <c r="C79" s="36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s="10" customFormat="1" ht="16.5" hidden="1">
      <c r="A80" s="28" t="s">
        <v>41</v>
      </c>
      <c r="C80" s="36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s="10" customFormat="1" ht="16.5" hidden="1">
      <c r="A81" s="28" t="s">
        <v>48</v>
      </c>
      <c r="C81" s="36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s="10" customFormat="1" ht="16.5" hidden="1">
      <c r="A82" s="28" t="s">
        <v>49</v>
      </c>
      <c r="C82" s="36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s="10" customFormat="1" ht="16.5" hidden="1">
      <c r="A83" s="28" t="s">
        <v>55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s="10" customFormat="1" ht="16.5" hidden="1">
      <c r="A84" s="28" t="s">
        <v>54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s="10" customFormat="1" ht="16.5" hidden="1">
      <c r="A85" s="28" t="s">
        <v>71</v>
      </c>
      <c r="C85" s="36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s="10" customFormat="1" ht="16.5" hidden="1">
      <c r="A86" s="28" t="s">
        <v>72</v>
      </c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s="10" customFormat="1" ht="16.5" hidden="1">
      <c r="A87" s="28" t="s">
        <v>78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s="10" customFormat="1" ht="16.5" hidden="1">
      <c r="A88" s="28" t="s">
        <v>77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s="10" customFormat="1" ht="16.5" hidden="1">
      <c r="A89" s="28" t="s">
        <v>80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s="10" customFormat="1" ht="16.5" hidden="1">
      <c r="A90" s="28" t="s">
        <v>81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ht="15" hidden="1">
      <c r="A91" s="28" t="s">
        <v>84</v>
      </c>
    </row>
    <row r="92" ht="15" hidden="1">
      <c r="A92" s="28" t="s">
        <v>83</v>
      </c>
    </row>
    <row r="93" ht="15" hidden="1">
      <c r="A93" s="28" t="s">
        <v>93</v>
      </c>
    </row>
    <row r="94" ht="15" hidden="1">
      <c r="A94" s="28" t="s">
        <v>94</v>
      </c>
    </row>
    <row r="95" ht="15">
      <c r="A95" s="28" t="s">
        <v>102</v>
      </c>
    </row>
    <row r="96" ht="15">
      <c r="A96" s="28" t="s">
        <v>108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2017-11-28T18:08:01Z</dcterms:modified>
  <cp:category/>
  <cp:version/>
  <cp:contentType/>
  <cp:contentStatus/>
</cp:coreProperties>
</file>