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activeTab="0"/>
  </bookViews>
  <sheets>
    <sheet name="NORTH SHORE" sheetId="1" r:id="rId1"/>
  </sheets>
  <definedNames>
    <definedName name="_xlnm.Print_Area" localSheetId="0">'NORTH SHORE'!$A$1:$G$64</definedName>
  </definedNames>
  <calcPr fullCalcOnLoad="1"/>
</workbook>
</file>

<file path=xl/sharedStrings.xml><?xml version="1.0" encoding="utf-8"?>
<sst xmlns="http://schemas.openxmlformats.org/spreadsheetml/2006/main" count="216" uniqueCount="108">
  <si>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</si>
  <si>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</si>
  <si>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</si>
  <si>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</si>
  <si>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</si>
  <si>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</si>
  <si>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</si>
  <si>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</si>
  <si>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</si>
  <si>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</si>
  <si>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</si>
  <si>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</si>
  <si>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</si>
  <si>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</si>
  <si>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</si>
  <si>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</si>
  <si>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SALEM -NORTH SHORE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</si>
  <si>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</si>
  <si>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</si>
  <si>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</si>
  <si>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</si>
  <si>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</si>
  <si>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18CCSALEWIA</t>
  </si>
  <si>
    <t>BUDGET SHEET #1 JULY 18, 2017</t>
  </si>
  <si>
    <t>TO ADD FY18 ADULT &amp; DISLOCATED WORKER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</si>
  <si>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</si>
  <si>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</si>
  <si>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</si>
  <si>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</si>
  <si>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</si>
  <si>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</si>
  <si>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FWIAADT18A</t>
  </si>
  <si>
    <t>FWIADWK18A</t>
  </si>
  <si>
    <t>BUDGET SHEET #2</t>
  </si>
  <si>
    <t>CT EOL 18CCSALESOSWTF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</si>
  <si>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</si>
  <si>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</si>
  <si>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</si>
  <si>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</si>
  <si>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</si>
  <si>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</si>
  <si>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</si>
  <si>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</si>
  <si>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</si>
  <si>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VETS INCENTIVE</t>
  </si>
  <si>
    <t>SEPT 22, 2017 - DEC 31, 2017</t>
  </si>
  <si>
    <t>FVETS2017</t>
  </si>
  <si>
    <t>7002-6628</t>
  </si>
  <si>
    <t>J110</t>
  </si>
  <si>
    <t>CT EOL 18CCSALEVETSUI</t>
  </si>
  <si>
    <t>BUDGET SHEET #3 SEPTEMBER 22, 2017</t>
  </si>
  <si>
    <t>TO ADD INCENTIVE FUNDS</t>
  </si>
  <si>
    <t>BUDGET SHEET #4</t>
  </si>
  <si>
    <t>CT EOL 18CCSALETRADE</t>
  </si>
  <si>
    <t>TRADE (OCT. 1, 2016 - SEPT. 30, 2019)</t>
  </si>
  <si>
    <t>FTRADE2017 </t>
  </si>
  <si>
    <t>7003-1010</t>
  </si>
  <si>
    <t>J102</t>
  </si>
  <si>
    <t>TO ADD TRADE FUNDS</t>
  </si>
  <si>
    <t>BUDGET SHEET #4 SEPTEMBER 26, 2017</t>
  </si>
  <si>
    <t>BUDGET SHEET #5</t>
  </si>
  <si>
    <t>WTF</t>
  </si>
  <si>
    <t>WTRUSTF18</t>
  </si>
  <si>
    <t>7003-0135</t>
  </si>
  <si>
    <t>J264</t>
  </si>
  <si>
    <t>TO ADD WTF FUNDS</t>
  </si>
  <si>
    <t>BUDGET SHEET #5 SEPTEMBER 28, 2017</t>
  </si>
  <si>
    <t>BUDGET SHEET #6</t>
  </si>
  <si>
    <t>CT EOL 18CCSALEWP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</si>
  <si>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</si>
  <si>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</si>
  <si>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</si>
  <si>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</si>
  <si>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</si>
  <si>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</si>
  <si>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</si>
  <si>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</si>
  <si>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</si>
  <si>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</si>
  <si>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</si>
  <si>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</si>
  <si>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#5 OCTOBER 11, 2017</t>
  </si>
  <si>
    <t>TO ADD SOS FUNDS</t>
  </si>
  <si>
    <t>BUDGET SHEET #7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</si>
  <si>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</si>
  <si>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</si>
  <si>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</si>
  <si>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</si>
  <si>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</si>
  <si>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#8</t>
  </si>
  <si>
    <t>BUDGET SHEET #7 OCTOBER 25, 2017</t>
  </si>
  <si>
    <t>BUDGET SHEET #8 NOVEMBER 7, 2017</t>
  </si>
  <si>
    <t>TO REVISE TRADE FUNDS</t>
  </si>
  <si>
    <t>BUDGET SHEET #9</t>
  </si>
  <si>
    <t>BUDGET SHEET #10</t>
  </si>
  <si>
    <t>STAFF ALLOCATION FOR UI SVS</t>
  </si>
  <si>
    <t>6208</t>
  </si>
  <si>
    <t>6209</t>
  </si>
  <si>
    <t>WIOA OVERHEAD</t>
  </si>
  <si>
    <t>FUI2018</t>
  </si>
  <si>
    <t>7002-6624</t>
  </si>
  <si>
    <t>J230</t>
  </si>
  <si>
    <t>DUA (UI FUNDS TO BE ALLOCATED FOR UI SERVICES)</t>
  </si>
  <si>
    <t>BUDGET SHEET #9 NOVEMBER 28, 2017</t>
  </si>
  <si>
    <t>TO ADD WIOA OH, UI AND WP 10% FUNDS</t>
  </si>
  <si>
    <t>BUDGET SHEET #11</t>
  </si>
  <si>
    <t>BUDGET SHEET #10 DECEMBER 5, 2016</t>
  </si>
  <si>
    <t xml:space="preserve">TO MAKE CHANGES TO REFLECT INTEGRATED BUDGET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</si>
</sst>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7" fontId="13" fillId="0" borderId="12" xfId="0" applyNumberFormat="1" applyFont="1" applyFill="1" applyBorder="1" applyAlignment="1">
      <alignment/>
    </xf>
    <xf numFmtId="0" fontId="10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13" fillId="0" borderId="11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Border="1" applyAlignment="1">
      <alignment horizontal="center"/>
    </xf>
    <xf numFmtId="7" fontId="13" fillId="0" borderId="12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2" xfId="0" applyNumberFormat="1" applyFont="1" applyFill="1" applyBorder="1" applyAlignment="1">
      <alignment horizontal="center" wrapText="1"/>
    </xf>
    <xf numFmtId="5" fontId="14" fillId="0" borderId="17" xfId="44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7" fontId="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zoomScalePageLayoutView="0" workbookViewId="0" topLeftCell="A4">
      <selection activeCell="C92" sqref="C92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hidden="1" customWidth="1"/>
    <col min="8" max="14" width="18.57421875" style="4" hidden="1" customWidth="1"/>
    <col min="15" max="15" width="19.57421875" style="4" hidden="1" customWidth="1"/>
    <col min="16" max="17" width="27.140625" style="4" hidden="1" customWidth="1"/>
    <col min="18" max="18" width="27.140625" style="4" customWidth="1"/>
    <col min="19" max="19" width="13.28125" style="3" hidden="1" customWidth="1"/>
    <col min="20" max="20" width="9.140625" style="3" customWidth="1"/>
    <col min="21" max="21" width="12.00390625" style="3" bestFit="1" customWidth="1"/>
    <col min="22" max="16384" width="9.140625" style="3" customWidth="1"/>
  </cols>
  <sheetData>
    <row r="1" spans="1:18" ht="20.25">
      <c r="A1" s="3" t="s">
        <v>12</v>
      </c>
      <c r="B1" s="83" t="s">
        <v>10</v>
      </c>
      <c r="C1" s="84"/>
      <c r="D1" s="84"/>
      <c r="E1" s="84"/>
      <c r="F1" s="84"/>
      <c r="G1" s="84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6" ht="20.25">
      <c r="A2" s="5"/>
      <c r="B2" s="14"/>
      <c r="C2" s="14"/>
      <c r="D2" s="14"/>
      <c r="E2" s="15"/>
      <c r="F2" s="15"/>
    </row>
    <row r="3" spans="1:3" ht="20.25">
      <c r="A3" s="37" t="s">
        <v>16</v>
      </c>
      <c r="B3" s="14" t="s">
        <v>7</v>
      </c>
      <c r="C3" s="1"/>
    </row>
    <row r="4" spans="1:3" ht="21" thickBot="1">
      <c r="A4" s="5"/>
      <c r="B4" s="6"/>
      <c r="C4" s="1"/>
    </row>
    <row r="5" spans="1:19" s="17" customFormat="1" ht="36.75" customHeight="1" thickBot="1">
      <c r="A5" s="49"/>
      <c r="B5" s="50" t="s">
        <v>2</v>
      </c>
      <c r="C5" s="50" t="s">
        <v>3</v>
      </c>
      <c r="D5" s="50" t="s">
        <v>4</v>
      </c>
      <c r="E5" s="50" t="s">
        <v>5</v>
      </c>
      <c r="F5" s="50" t="s">
        <v>1</v>
      </c>
      <c r="G5" s="50" t="s">
        <v>13</v>
      </c>
      <c r="H5" s="51" t="s">
        <v>26</v>
      </c>
      <c r="I5" s="51" t="s">
        <v>33</v>
      </c>
      <c r="J5" s="51" t="s">
        <v>43</v>
      </c>
      <c r="K5" s="51" t="s">
        <v>52</v>
      </c>
      <c r="L5" s="51" t="s">
        <v>60</v>
      </c>
      <c r="M5" s="51" t="s">
        <v>67</v>
      </c>
      <c r="N5" s="51" t="s">
        <v>83</v>
      </c>
      <c r="O5" s="51" t="s">
        <v>89</v>
      </c>
      <c r="P5" s="51" t="s">
        <v>93</v>
      </c>
      <c r="Q5" s="51" t="s">
        <v>94</v>
      </c>
      <c r="R5" s="51" t="s">
        <v>105</v>
      </c>
      <c r="S5" s="16" t="s">
        <v>6</v>
      </c>
    </row>
    <row r="6" spans="1:19" s="7" customFormat="1" ht="16.5">
      <c r="A6" s="64" t="s">
        <v>8</v>
      </c>
      <c r="B6" s="43"/>
      <c r="C6" s="44"/>
      <c r="D6" s="44"/>
      <c r="E6" s="45"/>
      <c r="F6" s="46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</row>
    <row r="7" spans="1:19" s="9" customFormat="1" ht="16.5">
      <c r="A7" s="39" t="s">
        <v>22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56">
        <f aca="true" t="shared" si="0" ref="S7:S60">SUM(G7:Q7)</f>
        <v>0</v>
      </c>
    </row>
    <row r="8" spans="1:19" s="9" customFormat="1" ht="16.5" hidden="1">
      <c r="A8" s="39" t="s">
        <v>19</v>
      </c>
      <c r="B8" s="23" t="s">
        <v>25</v>
      </c>
      <c r="C8" s="40" t="s">
        <v>20</v>
      </c>
      <c r="D8" s="22" t="s">
        <v>11</v>
      </c>
      <c r="E8" s="40">
        <v>6201</v>
      </c>
      <c r="F8" s="23">
        <v>17.259</v>
      </c>
      <c r="G8" s="24">
        <f>531799-2</f>
        <v>531797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56">
        <f t="shared" si="0"/>
        <v>531797</v>
      </c>
    </row>
    <row r="9" spans="1:19" s="11" customFormat="1" ht="16.5" hidden="1">
      <c r="A9" s="39" t="s">
        <v>19</v>
      </c>
      <c r="B9" s="23" t="s">
        <v>15</v>
      </c>
      <c r="C9" s="40" t="s">
        <v>20</v>
      </c>
      <c r="D9" s="22" t="s">
        <v>11</v>
      </c>
      <c r="E9" s="40">
        <v>6201</v>
      </c>
      <c r="F9" s="23">
        <v>17.259</v>
      </c>
      <c r="G9" s="24">
        <v>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56">
        <f t="shared" si="0"/>
        <v>1</v>
      </c>
    </row>
    <row r="10" spans="1:19" s="11" customFormat="1" ht="16.5" hidden="1">
      <c r="A10" s="39" t="s">
        <v>19</v>
      </c>
      <c r="B10" s="23" t="s">
        <v>21</v>
      </c>
      <c r="C10" s="40" t="s">
        <v>20</v>
      </c>
      <c r="D10" s="22" t="s">
        <v>11</v>
      </c>
      <c r="E10" s="40">
        <v>6201</v>
      </c>
      <c r="F10" s="23">
        <v>17.259</v>
      </c>
      <c r="G10" s="24">
        <v>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56">
        <f t="shared" si="0"/>
        <v>1</v>
      </c>
    </row>
    <row r="11" spans="1:19" s="12" customFormat="1" ht="16.5" hidden="1">
      <c r="A11" s="10"/>
      <c r="B11" s="18"/>
      <c r="C11" s="25"/>
      <c r="D11" s="21"/>
      <c r="E11" s="18"/>
      <c r="F11" s="18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56">
        <f t="shared" si="0"/>
        <v>0</v>
      </c>
    </row>
    <row r="12" spans="1:19" s="11" customFormat="1" ht="16.5" hidden="1">
      <c r="A12" s="39" t="s">
        <v>27</v>
      </c>
      <c r="B12" s="23" t="s">
        <v>14</v>
      </c>
      <c r="C12" s="40" t="s">
        <v>31</v>
      </c>
      <c r="D12" s="40" t="s">
        <v>28</v>
      </c>
      <c r="E12" s="40">
        <v>6202</v>
      </c>
      <c r="F12" s="40">
        <v>17.258</v>
      </c>
      <c r="G12" s="24"/>
      <c r="H12" s="24">
        <f>69442-2</f>
        <v>69440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56">
        <f t="shared" si="0"/>
        <v>69440</v>
      </c>
    </row>
    <row r="13" spans="1:19" s="12" customFormat="1" ht="16.5" hidden="1">
      <c r="A13" s="39" t="s">
        <v>27</v>
      </c>
      <c r="B13" s="23" t="s">
        <v>15</v>
      </c>
      <c r="C13" s="40" t="s">
        <v>31</v>
      </c>
      <c r="D13" s="40" t="s">
        <v>28</v>
      </c>
      <c r="E13" s="40">
        <v>6202</v>
      </c>
      <c r="F13" s="40">
        <v>17.258</v>
      </c>
      <c r="G13" s="24"/>
      <c r="H13" s="24">
        <v>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56">
        <f t="shared" si="0"/>
        <v>1</v>
      </c>
    </row>
    <row r="14" spans="1:19" s="12" customFormat="1" ht="16.5" hidden="1">
      <c r="A14" s="39" t="s">
        <v>27</v>
      </c>
      <c r="B14" s="23" t="s">
        <v>21</v>
      </c>
      <c r="C14" s="40" t="s">
        <v>31</v>
      </c>
      <c r="D14" s="40" t="s">
        <v>28</v>
      </c>
      <c r="E14" s="40">
        <v>6202</v>
      </c>
      <c r="F14" s="40">
        <v>17.258</v>
      </c>
      <c r="G14" s="24"/>
      <c r="H14" s="24">
        <v>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56">
        <f t="shared" si="0"/>
        <v>1</v>
      </c>
    </row>
    <row r="15" spans="1:19" s="11" customFormat="1" ht="16.5" hidden="1">
      <c r="A15" s="57"/>
      <c r="B15" s="18"/>
      <c r="C15" s="19"/>
      <c r="D15" s="19"/>
      <c r="E15" s="20"/>
      <c r="F15" s="2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56">
        <f t="shared" si="0"/>
        <v>0</v>
      </c>
    </row>
    <row r="16" spans="1:19" s="8" customFormat="1" ht="16.5" hidden="1">
      <c r="A16" s="39" t="s">
        <v>29</v>
      </c>
      <c r="B16" s="23" t="s">
        <v>14</v>
      </c>
      <c r="C16" s="40" t="s">
        <v>32</v>
      </c>
      <c r="D16" s="40" t="s">
        <v>30</v>
      </c>
      <c r="E16" s="40">
        <v>6203</v>
      </c>
      <c r="F16" s="40">
        <v>17.278</v>
      </c>
      <c r="G16" s="24"/>
      <c r="H16" s="24">
        <f>93919-2</f>
        <v>93917</v>
      </c>
      <c r="I16" s="24"/>
      <c r="J16" s="24"/>
      <c r="K16" s="24"/>
      <c r="L16" s="24"/>
      <c r="M16" s="24"/>
      <c r="N16" s="24"/>
      <c r="O16" s="24"/>
      <c r="P16" s="24">
        <v>-122517.76</v>
      </c>
      <c r="Q16" s="24"/>
      <c r="R16" s="24"/>
      <c r="S16" s="56">
        <f t="shared" si="0"/>
        <v>-28600.759999999995</v>
      </c>
    </row>
    <row r="17" spans="1:19" s="7" customFormat="1" ht="16.5" hidden="1">
      <c r="A17" s="39" t="s">
        <v>29</v>
      </c>
      <c r="B17" s="23" t="s">
        <v>15</v>
      </c>
      <c r="C17" s="40" t="s">
        <v>32</v>
      </c>
      <c r="D17" s="40" t="s">
        <v>30</v>
      </c>
      <c r="E17" s="40">
        <v>6203</v>
      </c>
      <c r="F17" s="40">
        <v>17.278</v>
      </c>
      <c r="G17" s="24"/>
      <c r="H17" s="24">
        <v>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56">
        <f t="shared" si="0"/>
        <v>1</v>
      </c>
    </row>
    <row r="18" spans="1:19" s="9" customFormat="1" ht="16.5" hidden="1">
      <c r="A18" s="39" t="s">
        <v>29</v>
      </c>
      <c r="B18" s="23" t="s">
        <v>21</v>
      </c>
      <c r="C18" s="40" t="s">
        <v>32</v>
      </c>
      <c r="D18" s="40" t="s">
        <v>30</v>
      </c>
      <c r="E18" s="40">
        <v>6203</v>
      </c>
      <c r="F18" s="40">
        <v>17.278</v>
      </c>
      <c r="G18" s="24"/>
      <c r="H18" s="24">
        <v>1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56">
        <f t="shared" si="0"/>
        <v>1</v>
      </c>
    </row>
    <row r="19" spans="1:19" s="9" customFormat="1" ht="16.5" hidden="1">
      <c r="A19" s="39"/>
      <c r="B19" s="23"/>
      <c r="C19" s="40"/>
      <c r="D19" s="40"/>
      <c r="E19" s="40"/>
      <c r="F19" s="40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56">
        <f t="shared" si="0"/>
        <v>0</v>
      </c>
    </row>
    <row r="20" spans="1:19" s="9" customFormat="1" ht="16.5" hidden="1">
      <c r="A20" s="39" t="s">
        <v>27</v>
      </c>
      <c r="B20" s="23" t="s">
        <v>84</v>
      </c>
      <c r="C20" s="40" t="s">
        <v>85</v>
      </c>
      <c r="D20" s="40" t="s">
        <v>28</v>
      </c>
      <c r="E20" s="40">
        <v>6202</v>
      </c>
      <c r="F20" s="40">
        <v>17.258</v>
      </c>
      <c r="G20" s="24"/>
      <c r="H20" s="24"/>
      <c r="I20" s="24"/>
      <c r="J20" s="24"/>
      <c r="K20" s="24"/>
      <c r="L20" s="24"/>
      <c r="M20" s="24"/>
      <c r="N20" s="24">
        <f>472628-2</f>
        <v>472626</v>
      </c>
      <c r="O20" s="24"/>
      <c r="P20" s="24"/>
      <c r="Q20" s="24"/>
      <c r="R20" s="24"/>
      <c r="S20" s="56">
        <f t="shared" si="0"/>
        <v>472626</v>
      </c>
    </row>
    <row r="21" spans="1:19" s="9" customFormat="1" ht="16.5" hidden="1">
      <c r="A21" s="39" t="s">
        <v>27</v>
      </c>
      <c r="B21" s="23" t="s">
        <v>15</v>
      </c>
      <c r="C21" s="40" t="s">
        <v>85</v>
      </c>
      <c r="D21" s="40" t="s">
        <v>28</v>
      </c>
      <c r="E21" s="40">
        <v>6202</v>
      </c>
      <c r="F21" s="40">
        <v>17.258</v>
      </c>
      <c r="G21" s="24"/>
      <c r="H21" s="24"/>
      <c r="I21" s="24"/>
      <c r="J21" s="24"/>
      <c r="K21" s="24"/>
      <c r="L21" s="24"/>
      <c r="M21" s="24"/>
      <c r="N21" s="24">
        <v>1</v>
      </c>
      <c r="O21" s="24"/>
      <c r="P21" s="24"/>
      <c r="Q21" s="24"/>
      <c r="R21" s="24"/>
      <c r="S21" s="56">
        <f t="shared" si="0"/>
        <v>1</v>
      </c>
    </row>
    <row r="22" spans="1:19" s="9" customFormat="1" ht="16.5" hidden="1">
      <c r="A22" s="39" t="s">
        <v>27</v>
      </c>
      <c r="B22" s="23" t="s">
        <v>21</v>
      </c>
      <c r="C22" s="40" t="s">
        <v>85</v>
      </c>
      <c r="D22" s="40" t="s">
        <v>28</v>
      </c>
      <c r="E22" s="40">
        <v>6202</v>
      </c>
      <c r="F22" s="40">
        <v>17.258</v>
      </c>
      <c r="G22" s="24"/>
      <c r="H22" s="24"/>
      <c r="I22" s="24"/>
      <c r="J22" s="24"/>
      <c r="K22" s="24"/>
      <c r="L22" s="24"/>
      <c r="M22" s="24"/>
      <c r="N22" s="24">
        <v>1</v>
      </c>
      <c r="O22" s="24"/>
      <c r="P22" s="24"/>
      <c r="Q22" s="24"/>
      <c r="R22" s="24"/>
      <c r="S22" s="56">
        <f t="shared" si="0"/>
        <v>1</v>
      </c>
    </row>
    <row r="23" spans="1:19" s="9" customFormat="1" ht="16.5" hidden="1">
      <c r="A23" s="57"/>
      <c r="B23" s="18"/>
      <c r="C23" s="19"/>
      <c r="D23" s="19"/>
      <c r="E23" s="20"/>
      <c r="F23" s="21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56">
        <f t="shared" si="0"/>
        <v>0</v>
      </c>
    </row>
    <row r="24" spans="1:19" s="9" customFormat="1" ht="16.5" hidden="1">
      <c r="A24" s="39" t="s">
        <v>29</v>
      </c>
      <c r="B24" s="23" t="s">
        <v>84</v>
      </c>
      <c r="C24" s="40" t="s">
        <v>86</v>
      </c>
      <c r="D24" s="40" t="s">
        <v>30</v>
      </c>
      <c r="E24" s="40">
        <v>6203</v>
      </c>
      <c r="F24" s="40">
        <v>17.278</v>
      </c>
      <c r="G24" s="24"/>
      <c r="H24" s="24"/>
      <c r="I24" s="24"/>
      <c r="J24" s="24"/>
      <c r="K24" s="24"/>
      <c r="L24" s="24"/>
      <c r="M24" s="24"/>
      <c r="N24" s="24">
        <f>496980-2</f>
        <v>496978</v>
      </c>
      <c r="O24" s="24"/>
      <c r="P24" s="24">
        <v>122517.76</v>
      </c>
      <c r="Q24" s="24"/>
      <c r="R24" s="24"/>
      <c r="S24" s="56">
        <f t="shared" si="0"/>
        <v>619495.76</v>
      </c>
    </row>
    <row r="25" spans="1:19" s="9" customFormat="1" ht="16.5" hidden="1">
      <c r="A25" s="39" t="s">
        <v>29</v>
      </c>
      <c r="B25" s="23" t="s">
        <v>15</v>
      </c>
      <c r="C25" s="40" t="s">
        <v>86</v>
      </c>
      <c r="D25" s="40" t="s">
        <v>30</v>
      </c>
      <c r="E25" s="40">
        <v>6203</v>
      </c>
      <c r="F25" s="40">
        <v>17.278</v>
      </c>
      <c r="G25" s="24"/>
      <c r="H25" s="24"/>
      <c r="I25" s="24"/>
      <c r="J25" s="24"/>
      <c r="K25" s="24"/>
      <c r="L25" s="24"/>
      <c r="M25" s="24"/>
      <c r="N25" s="24">
        <v>1</v>
      </c>
      <c r="O25" s="24"/>
      <c r="P25" s="24"/>
      <c r="Q25" s="24"/>
      <c r="R25" s="24"/>
      <c r="S25" s="56">
        <f t="shared" si="0"/>
        <v>1</v>
      </c>
    </row>
    <row r="26" spans="1:19" s="9" customFormat="1" ht="16.5" hidden="1">
      <c r="A26" s="39" t="s">
        <v>29</v>
      </c>
      <c r="B26" s="23" t="s">
        <v>21</v>
      </c>
      <c r="C26" s="40" t="s">
        <v>86</v>
      </c>
      <c r="D26" s="40" t="s">
        <v>30</v>
      </c>
      <c r="E26" s="40">
        <v>6203</v>
      </c>
      <c r="F26" s="40">
        <v>17.278</v>
      </c>
      <c r="G26" s="24"/>
      <c r="H26" s="24"/>
      <c r="I26" s="24"/>
      <c r="J26" s="24"/>
      <c r="K26" s="24"/>
      <c r="L26" s="24"/>
      <c r="M26" s="24"/>
      <c r="N26" s="24">
        <v>1</v>
      </c>
      <c r="O26" s="24"/>
      <c r="P26" s="24"/>
      <c r="Q26" s="24"/>
      <c r="R26" s="24"/>
      <c r="S26" s="56">
        <f t="shared" si="0"/>
        <v>1</v>
      </c>
    </row>
    <row r="27" spans="1:19" s="9" customFormat="1" ht="16.5">
      <c r="A27" s="39" t="s">
        <v>95</v>
      </c>
      <c r="B27" s="23" t="s">
        <v>14</v>
      </c>
      <c r="C27" s="72" t="s">
        <v>86</v>
      </c>
      <c r="D27" s="72" t="s">
        <v>30</v>
      </c>
      <c r="E27" s="77" t="s">
        <v>96</v>
      </c>
      <c r="F27" s="22">
        <v>17.278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>
        <f>4000*0.34</f>
        <v>1360</v>
      </c>
      <c r="R27" s="24">
        <v>-1360</v>
      </c>
      <c r="S27" s="56">
        <f>SUM(Q27:R27)</f>
        <v>0</v>
      </c>
    </row>
    <row r="28" spans="1:19" s="9" customFormat="1" ht="16.5">
      <c r="A28" s="39" t="s">
        <v>95</v>
      </c>
      <c r="B28" s="23" t="s">
        <v>14</v>
      </c>
      <c r="C28" s="72" t="s">
        <v>86</v>
      </c>
      <c r="D28" s="72" t="s">
        <v>30</v>
      </c>
      <c r="E28" s="77" t="s">
        <v>97</v>
      </c>
      <c r="F28" s="22">
        <v>17.278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>
        <f>4000*0.66</f>
        <v>2640</v>
      </c>
      <c r="R28" s="24">
        <v>-2640</v>
      </c>
      <c r="S28" s="56">
        <f aca="true" t="shared" si="1" ref="S28:S60">SUM(Q28:R28)</f>
        <v>0</v>
      </c>
    </row>
    <row r="29" spans="1:19" s="9" customFormat="1" ht="16.5">
      <c r="A29" s="39" t="s">
        <v>98</v>
      </c>
      <c r="B29" s="23" t="s">
        <v>14</v>
      </c>
      <c r="C29" s="40" t="s">
        <v>86</v>
      </c>
      <c r="D29" s="80" t="s">
        <v>30</v>
      </c>
      <c r="E29" s="40">
        <v>6208</v>
      </c>
      <c r="F29" s="81">
        <v>17.278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>
        <f>15000*0.34</f>
        <v>5100</v>
      </c>
      <c r="R29" s="24">
        <v>-5000</v>
      </c>
      <c r="S29" s="56">
        <f t="shared" si="1"/>
        <v>100</v>
      </c>
    </row>
    <row r="30" spans="1:19" s="9" customFormat="1" ht="16.5" hidden="1">
      <c r="A30" s="39" t="s">
        <v>98</v>
      </c>
      <c r="B30" s="23" t="s">
        <v>14</v>
      </c>
      <c r="C30" s="40" t="s">
        <v>86</v>
      </c>
      <c r="D30" s="80" t="s">
        <v>30</v>
      </c>
      <c r="E30" s="40">
        <v>6209</v>
      </c>
      <c r="F30" s="81">
        <v>17.278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>
        <f>15000*0.66</f>
        <v>9900</v>
      </c>
      <c r="R30" s="24"/>
      <c r="S30" s="56">
        <f t="shared" si="1"/>
        <v>9900</v>
      </c>
    </row>
    <row r="31" spans="1:19" s="9" customFormat="1" ht="16.5">
      <c r="A31" s="39"/>
      <c r="B31" s="23"/>
      <c r="C31" s="40"/>
      <c r="D31" s="40"/>
      <c r="E31" s="40"/>
      <c r="F31" s="40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56">
        <f t="shared" si="1"/>
        <v>0</v>
      </c>
    </row>
    <row r="32" spans="1:19" s="12" customFormat="1" ht="16.5">
      <c r="A32" s="10"/>
      <c r="B32" s="18"/>
      <c r="C32" s="26"/>
      <c r="D32" s="26"/>
      <c r="E32" s="26"/>
      <c r="F32" s="18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56">
        <f t="shared" si="1"/>
        <v>0</v>
      </c>
    </row>
    <row r="33" spans="1:19" s="12" customFormat="1" ht="16.5" hidden="1">
      <c r="A33" s="64" t="s">
        <v>8</v>
      </c>
      <c r="B33" s="18"/>
      <c r="C33" s="26"/>
      <c r="D33" s="26"/>
      <c r="E33" s="26"/>
      <c r="F33" s="18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56">
        <f t="shared" si="1"/>
        <v>0</v>
      </c>
    </row>
    <row r="34" spans="1:19" s="12" customFormat="1" ht="16.5" hidden="1">
      <c r="A34" s="39" t="s">
        <v>68</v>
      </c>
      <c r="B34" s="18"/>
      <c r="C34" s="26"/>
      <c r="D34" s="26"/>
      <c r="E34" s="26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56">
        <f t="shared" si="1"/>
        <v>0</v>
      </c>
    </row>
    <row r="35" spans="1:19" s="12" customFormat="1" ht="15" hidden="1">
      <c r="A35" s="39" t="s">
        <v>74</v>
      </c>
      <c r="B35" s="23" t="s">
        <v>14</v>
      </c>
      <c r="C35" s="72" t="s">
        <v>75</v>
      </c>
      <c r="D35" s="72" t="s">
        <v>76</v>
      </c>
      <c r="E35" s="77" t="s">
        <v>77</v>
      </c>
      <c r="F35" s="23" t="s">
        <v>78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56">
        <f t="shared" si="1"/>
        <v>0</v>
      </c>
    </row>
    <row r="36" spans="1:19" s="12" customFormat="1" ht="15" hidden="1">
      <c r="A36" s="39" t="s">
        <v>74</v>
      </c>
      <c r="B36" s="23" t="s">
        <v>15</v>
      </c>
      <c r="C36" s="72" t="s">
        <v>75</v>
      </c>
      <c r="D36" s="72" t="s">
        <v>76</v>
      </c>
      <c r="E36" s="77" t="s">
        <v>77</v>
      </c>
      <c r="F36" s="23" t="s">
        <v>78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56">
        <f t="shared" si="1"/>
        <v>0</v>
      </c>
    </row>
    <row r="37" spans="1:19" s="12" customFormat="1" ht="15" hidden="1">
      <c r="A37" s="39" t="s">
        <v>74</v>
      </c>
      <c r="B37" s="23" t="s">
        <v>21</v>
      </c>
      <c r="C37" s="72" t="s">
        <v>75</v>
      </c>
      <c r="D37" s="72" t="s">
        <v>76</v>
      </c>
      <c r="E37" s="77" t="s">
        <v>77</v>
      </c>
      <c r="F37" s="23" t="s">
        <v>78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56">
        <f t="shared" si="1"/>
        <v>0</v>
      </c>
    </row>
    <row r="38" spans="1:19" s="12" customFormat="1" ht="15" hidden="1">
      <c r="A38" s="39" t="s">
        <v>79</v>
      </c>
      <c r="B38" s="23" t="s">
        <v>14</v>
      </c>
      <c r="C38" s="72" t="s">
        <v>75</v>
      </c>
      <c r="D38" s="72" t="s">
        <v>76</v>
      </c>
      <c r="E38" s="77" t="s">
        <v>80</v>
      </c>
      <c r="F38" s="23" t="s">
        <v>78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>
        <f>45711-2</f>
        <v>45709</v>
      </c>
      <c r="R38" s="24"/>
      <c r="S38" s="56">
        <f t="shared" si="1"/>
        <v>45709</v>
      </c>
    </row>
    <row r="39" spans="1:19" s="12" customFormat="1" ht="15" hidden="1">
      <c r="A39" s="39" t="s">
        <v>79</v>
      </c>
      <c r="B39" s="23" t="s">
        <v>15</v>
      </c>
      <c r="C39" s="72" t="s">
        <v>75</v>
      </c>
      <c r="D39" s="72" t="s">
        <v>76</v>
      </c>
      <c r="E39" s="77" t="s">
        <v>80</v>
      </c>
      <c r="F39" s="23" t="s">
        <v>78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>
        <v>1</v>
      </c>
      <c r="R39" s="24"/>
      <c r="S39" s="56">
        <f t="shared" si="1"/>
        <v>1</v>
      </c>
    </row>
    <row r="40" spans="1:19" s="12" customFormat="1" ht="15" hidden="1">
      <c r="A40" s="39" t="s">
        <v>79</v>
      </c>
      <c r="B40" s="23" t="s">
        <v>21</v>
      </c>
      <c r="C40" s="72" t="s">
        <v>75</v>
      </c>
      <c r="D40" s="72" t="s">
        <v>76</v>
      </c>
      <c r="E40" s="77" t="s">
        <v>80</v>
      </c>
      <c r="F40" s="23" t="s">
        <v>78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>
        <v>1</v>
      </c>
      <c r="R40" s="24"/>
      <c r="S40" s="56">
        <f t="shared" si="1"/>
        <v>1</v>
      </c>
    </row>
    <row r="41" spans="1:19" s="11" customFormat="1" ht="16.5">
      <c r="A41" s="13"/>
      <c r="B41" s="13"/>
      <c r="C41" s="13"/>
      <c r="D41" s="13"/>
      <c r="E41" s="13"/>
      <c r="F41" s="13"/>
      <c r="G41" s="13"/>
      <c r="H41" s="13"/>
      <c r="I41" s="13"/>
      <c r="J41" s="28"/>
      <c r="K41" s="28"/>
      <c r="L41" s="28"/>
      <c r="M41" s="28"/>
      <c r="N41" s="28"/>
      <c r="O41" s="28"/>
      <c r="P41" s="28"/>
      <c r="Q41" s="28"/>
      <c r="R41" s="28"/>
      <c r="S41" s="56">
        <f t="shared" si="1"/>
        <v>0</v>
      </c>
    </row>
    <row r="42" spans="1:19" s="11" customFormat="1" ht="16.5">
      <c r="A42" s="13"/>
      <c r="B42" s="18"/>
      <c r="C42" s="27"/>
      <c r="D42" s="27"/>
      <c r="E42" s="19"/>
      <c r="F42" s="2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56">
        <f t="shared" si="1"/>
        <v>0</v>
      </c>
    </row>
    <row r="43" spans="1:19" s="7" customFormat="1" ht="16.5">
      <c r="A43" s="64" t="s">
        <v>8</v>
      </c>
      <c r="B43" s="18"/>
      <c r="C43" s="19"/>
      <c r="D43" s="19"/>
      <c r="E43" s="20"/>
      <c r="F43" s="21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56">
        <f t="shared" si="1"/>
        <v>0</v>
      </c>
    </row>
    <row r="44" spans="1:19" s="9" customFormat="1" ht="16.5">
      <c r="A44" s="39" t="s">
        <v>49</v>
      </c>
      <c r="B44" s="18"/>
      <c r="C44" s="19"/>
      <c r="D44" s="19"/>
      <c r="E44" s="20"/>
      <c r="F44" s="21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56">
        <f t="shared" si="1"/>
        <v>0</v>
      </c>
    </row>
    <row r="45" spans="1:19" s="12" customFormat="1" ht="15" hidden="1">
      <c r="A45" s="67" t="s">
        <v>44</v>
      </c>
      <c r="B45" s="23" t="s">
        <v>45</v>
      </c>
      <c r="C45" s="68" t="s">
        <v>46</v>
      </c>
      <c r="D45" s="66" t="s">
        <v>47</v>
      </c>
      <c r="E45" s="66" t="s">
        <v>48</v>
      </c>
      <c r="F45" s="23" t="s">
        <v>42</v>
      </c>
      <c r="G45" s="28"/>
      <c r="H45" s="28"/>
      <c r="I45" s="28"/>
      <c r="J45" s="28">
        <v>8500</v>
      </c>
      <c r="K45" s="28"/>
      <c r="L45" s="28"/>
      <c r="M45" s="28"/>
      <c r="N45" s="28"/>
      <c r="O45" s="28"/>
      <c r="P45" s="28"/>
      <c r="Q45" s="28"/>
      <c r="R45" s="28"/>
      <c r="S45" s="56">
        <f t="shared" si="1"/>
        <v>0</v>
      </c>
    </row>
    <row r="46" spans="1:21" s="12" customFormat="1" ht="30">
      <c r="A46" s="73" t="s">
        <v>102</v>
      </c>
      <c r="B46" s="23" t="s">
        <v>14</v>
      </c>
      <c r="C46" s="82" t="s">
        <v>99</v>
      </c>
      <c r="D46" s="82" t="s">
        <v>100</v>
      </c>
      <c r="E46" s="82" t="s">
        <v>101</v>
      </c>
      <c r="F46" s="23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>
        <v>77500</v>
      </c>
      <c r="R46" s="28">
        <v>-77500</v>
      </c>
      <c r="S46" s="56">
        <f t="shared" si="1"/>
        <v>0</v>
      </c>
      <c r="U46" s="85"/>
    </row>
    <row r="47" spans="1:19" s="12" customFormat="1" ht="15">
      <c r="A47" s="67"/>
      <c r="B47" s="23"/>
      <c r="C47" s="68"/>
      <c r="D47" s="66"/>
      <c r="E47" s="66"/>
      <c r="F47" s="23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56">
        <f t="shared" si="1"/>
        <v>0</v>
      </c>
    </row>
    <row r="48" spans="1:19" s="12" customFormat="1" ht="15">
      <c r="A48" s="67"/>
      <c r="B48" s="23"/>
      <c r="C48" s="68"/>
      <c r="D48" s="66"/>
      <c r="E48" s="66"/>
      <c r="F48" s="23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56">
        <f t="shared" si="1"/>
        <v>0</v>
      </c>
    </row>
    <row r="49" spans="1:19" s="12" customFormat="1" ht="15" hidden="1">
      <c r="A49" s="64" t="s">
        <v>8</v>
      </c>
      <c r="B49" s="23"/>
      <c r="C49" s="68"/>
      <c r="D49" s="66"/>
      <c r="E49" s="66"/>
      <c r="F49" s="23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56">
        <f t="shared" si="1"/>
        <v>0</v>
      </c>
    </row>
    <row r="50" spans="1:19" s="12" customFormat="1" ht="15" hidden="1">
      <c r="A50" s="39" t="s">
        <v>53</v>
      </c>
      <c r="B50" s="23"/>
      <c r="C50" s="68"/>
      <c r="D50" s="66"/>
      <c r="E50" s="66"/>
      <c r="F50" s="23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56">
        <f t="shared" si="1"/>
        <v>0</v>
      </c>
    </row>
    <row r="51" spans="1:19" s="12" customFormat="1" ht="15" hidden="1">
      <c r="A51" s="69" t="s">
        <v>54</v>
      </c>
      <c r="B51" s="23" t="s">
        <v>14</v>
      </c>
      <c r="C51" s="66" t="s">
        <v>55</v>
      </c>
      <c r="D51" s="70" t="s">
        <v>56</v>
      </c>
      <c r="E51" s="71" t="s">
        <v>57</v>
      </c>
      <c r="F51" s="70">
        <v>17.245</v>
      </c>
      <c r="G51" s="28"/>
      <c r="H51" s="28"/>
      <c r="I51" s="28"/>
      <c r="J51" s="28"/>
      <c r="K51" s="28">
        <f>21950.5-2</f>
        <v>21948.5</v>
      </c>
      <c r="L51" s="28"/>
      <c r="M51" s="28"/>
      <c r="N51" s="28"/>
      <c r="O51" s="28">
        <v>-1206.4842381453745</v>
      </c>
      <c r="P51" s="28"/>
      <c r="Q51" s="28"/>
      <c r="R51" s="28"/>
      <c r="S51" s="56">
        <f t="shared" si="1"/>
        <v>0</v>
      </c>
    </row>
    <row r="52" spans="1:19" s="11" customFormat="1" ht="16.5" hidden="1">
      <c r="A52" s="69" t="s">
        <v>54</v>
      </c>
      <c r="B52" s="23" t="s">
        <v>15</v>
      </c>
      <c r="C52" s="66" t="s">
        <v>55</v>
      </c>
      <c r="D52" s="66" t="s">
        <v>56</v>
      </c>
      <c r="E52" s="22" t="s">
        <v>57</v>
      </c>
      <c r="F52" s="66">
        <v>17.245</v>
      </c>
      <c r="G52" s="28"/>
      <c r="H52" s="28"/>
      <c r="I52" s="28"/>
      <c r="J52" s="28"/>
      <c r="K52" s="28">
        <v>1</v>
      </c>
      <c r="L52" s="28"/>
      <c r="M52" s="28"/>
      <c r="N52" s="28"/>
      <c r="O52" s="28"/>
      <c r="P52" s="28"/>
      <c r="Q52" s="28"/>
      <c r="R52" s="28"/>
      <c r="S52" s="56">
        <f t="shared" si="1"/>
        <v>0</v>
      </c>
    </row>
    <row r="53" spans="1:19" s="11" customFormat="1" ht="16.5" hidden="1">
      <c r="A53" s="69" t="s">
        <v>54</v>
      </c>
      <c r="B53" s="23" t="s">
        <v>21</v>
      </c>
      <c r="C53" s="66" t="s">
        <v>55</v>
      </c>
      <c r="D53" s="66" t="s">
        <v>56</v>
      </c>
      <c r="E53" s="22" t="s">
        <v>57</v>
      </c>
      <c r="F53" s="66">
        <v>17.245</v>
      </c>
      <c r="G53" s="28"/>
      <c r="H53" s="28"/>
      <c r="I53" s="28"/>
      <c r="J53" s="28"/>
      <c r="K53" s="28">
        <v>1</v>
      </c>
      <c r="L53" s="28"/>
      <c r="M53" s="28"/>
      <c r="N53" s="28"/>
      <c r="O53" s="28"/>
      <c r="P53" s="28"/>
      <c r="Q53" s="28"/>
      <c r="R53" s="28"/>
      <c r="S53" s="56">
        <f t="shared" si="1"/>
        <v>0</v>
      </c>
    </row>
    <row r="54" spans="1:19" s="11" customFormat="1" ht="16.5" hidden="1">
      <c r="A54" s="69"/>
      <c r="B54" s="23"/>
      <c r="C54" s="66"/>
      <c r="D54" s="66"/>
      <c r="E54" s="22"/>
      <c r="F54" s="66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56">
        <f t="shared" si="1"/>
        <v>0</v>
      </c>
    </row>
    <row r="55" spans="1:19" s="11" customFormat="1" ht="16.5" hidden="1">
      <c r="A55" s="64" t="s">
        <v>8</v>
      </c>
      <c r="B55" s="23"/>
      <c r="C55" s="66"/>
      <c r="D55" s="66"/>
      <c r="E55" s="22"/>
      <c r="F55" s="66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56">
        <f t="shared" si="1"/>
        <v>0</v>
      </c>
    </row>
    <row r="56" spans="1:19" s="11" customFormat="1" ht="16.5" hidden="1">
      <c r="A56" s="39" t="s">
        <v>34</v>
      </c>
      <c r="B56" s="23"/>
      <c r="C56" s="66"/>
      <c r="D56" s="66"/>
      <c r="E56" s="22"/>
      <c r="F56" s="66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56">
        <f t="shared" si="1"/>
        <v>0</v>
      </c>
    </row>
    <row r="57" spans="1:19" s="11" customFormat="1" ht="16.5" hidden="1">
      <c r="A57" s="67" t="s">
        <v>61</v>
      </c>
      <c r="B57" s="23" t="s">
        <v>14</v>
      </c>
      <c r="C57" s="72" t="s">
        <v>62</v>
      </c>
      <c r="D57" s="72" t="s">
        <v>63</v>
      </c>
      <c r="E57" s="72" t="s">
        <v>64</v>
      </c>
      <c r="F57" s="22" t="s">
        <v>42</v>
      </c>
      <c r="G57" s="28"/>
      <c r="H57" s="28"/>
      <c r="I57" s="28"/>
      <c r="J57" s="28"/>
      <c r="K57" s="28"/>
      <c r="L57" s="28">
        <v>95000</v>
      </c>
      <c r="M57" s="28"/>
      <c r="N57" s="28"/>
      <c r="O57" s="28"/>
      <c r="P57" s="28"/>
      <c r="Q57" s="28"/>
      <c r="R57" s="28"/>
      <c r="S57" s="56">
        <f t="shared" si="1"/>
        <v>0</v>
      </c>
    </row>
    <row r="58" spans="1:19" s="11" customFormat="1" ht="16.5" hidden="1">
      <c r="A58" s="65" t="s">
        <v>37</v>
      </c>
      <c r="B58" s="23" t="s">
        <v>38</v>
      </c>
      <c r="C58" s="66" t="s">
        <v>39</v>
      </c>
      <c r="D58" s="66" t="s">
        <v>40</v>
      </c>
      <c r="E58" s="66" t="s">
        <v>41</v>
      </c>
      <c r="F58" s="23" t="s">
        <v>42</v>
      </c>
      <c r="G58" s="28"/>
      <c r="H58" s="28"/>
      <c r="I58" s="28">
        <v>51583.5</v>
      </c>
      <c r="J58" s="28"/>
      <c r="K58" s="28"/>
      <c r="L58" s="28"/>
      <c r="M58" s="28"/>
      <c r="N58" s="28"/>
      <c r="O58" s="28"/>
      <c r="P58" s="28"/>
      <c r="Q58" s="28"/>
      <c r="R58" s="28"/>
      <c r="S58" s="56">
        <f t="shared" si="1"/>
        <v>0</v>
      </c>
    </row>
    <row r="59" spans="1:19" s="11" customFormat="1" ht="16.5" hidden="1">
      <c r="A59" s="65" t="s">
        <v>69</v>
      </c>
      <c r="B59" s="23" t="s">
        <v>70</v>
      </c>
      <c r="C59" s="72" t="s">
        <v>71</v>
      </c>
      <c r="D59" s="72" t="s">
        <v>72</v>
      </c>
      <c r="E59" s="72" t="s">
        <v>73</v>
      </c>
      <c r="F59" s="23" t="s">
        <v>42</v>
      </c>
      <c r="G59" s="76"/>
      <c r="H59" s="76"/>
      <c r="I59" s="76"/>
      <c r="J59" s="76"/>
      <c r="K59" s="76"/>
      <c r="L59" s="76"/>
      <c r="M59" s="78">
        <v>232196.25</v>
      </c>
      <c r="N59" s="78"/>
      <c r="O59" s="78"/>
      <c r="P59" s="78"/>
      <c r="Q59" s="78"/>
      <c r="R59" s="78"/>
      <c r="S59" s="56">
        <f t="shared" si="1"/>
        <v>0</v>
      </c>
    </row>
    <row r="60" spans="1:19" s="11" customFormat="1" ht="16.5">
      <c r="A60" s="73"/>
      <c r="B60" s="74"/>
      <c r="C60" s="75"/>
      <c r="D60" s="75"/>
      <c r="E60" s="75"/>
      <c r="F60" s="74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56">
        <f t="shared" si="1"/>
        <v>0</v>
      </c>
    </row>
    <row r="61" spans="1:19" s="11" customFormat="1" ht="17.25" thickBot="1">
      <c r="A61" s="52"/>
      <c r="B61" s="53"/>
      <c r="C61" s="53"/>
      <c r="D61" s="42"/>
      <c r="E61" s="42"/>
      <c r="F61" s="42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8">
        <f>SUM(G61:H61)</f>
        <v>0</v>
      </c>
    </row>
    <row r="62" spans="1:19" s="11" customFormat="1" ht="19.5" thickBot="1">
      <c r="A62" s="59" t="s">
        <v>0</v>
      </c>
      <c r="B62" s="60"/>
      <c r="C62" s="61"/>
      <c r="D62" s="61"/>
      <c r="E62" s="61"/>
      <c r="F62" s="62"/>
      <c r="G62" s="55">
        <f>SUM(G8:G53)</f>
        <v>531799</v>
      </c>
      <c r="H62" s="55">
        <f>SUM(H7:H61)</f>
        <v>163361</v>
      </c>
      <c r="I62" s="55">
        <f>SUM(I32:I61)</f>
        <v>51583.5</v>
      </c>
      <c r="J62" s="55">
        <f>SUM(J32:J58)</f>
        <v>8500</v>
      </c>
      <c r="K62" s="55">
        <f>SUM(K32:K61)</f>
        <v>21950.5</v>
      </c>
      <c r="L62" s="55">
        <f>SUM(L32:L61)</f>
        <v>95000</v>
      </c>
      <c r="M62" s="79">
        <f>SUM(M32:M61)</f>
        <v>232196.25</v>
      </c>
      <c r="N62" s="79">
        <f>SUM(N6:N61)</f>
        <v>969608</v>
      </c>
      <c r="O62" s="55">
        <f>SUM(O49:O61)</f>
        <v>-1206.4842381453745</v>
      </c>
      <c r="P62" s="55">
        <f>SUM(P7:P60)</f>
        <v>0</v>
      </c>
      <c r="Q62" s="55">
        <f>SUM(Q8:Q61)</f>
        <v>142211</v>
      </c>
      <c r="R62" s="55">
        <f>SUM(R27:R61)</f>
        <v>-86500</v>
      </c>
      <c r="S62" s="63">
        <f>SUM(G62:H62)</f>
        <v>695160</v>
      </c>
    </row>
    <row r="63" spans="1:19" s="11" customFormat="1" ht="18.75">
      <c r="A63" s="31"/>
      <c r="B63" s="32"/>
      <c r="C63" s="33"/>
      <c r="D63" s="33"/>
      <c r="E63" s="33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6"/>
    </row>
    <row r="64" spans="1:2" ht="16.5">
      <c r="A64" s="12" t="s">
        <v>9</v>
      </c>
      <c r="B64" s="11"/>
    </row>
    <row r="65" ht="15" hidden="1">
      <c r="A65" s="29" t="s">
        <v>17</v>
      </c>
    </row>
    <row r="66" ht="15" hidden="1">
      <c r="A66" s="30" t="s">
        <v>18</v>
      </c>
    </row>
    <row r="67" ht="15" hidden="1">
      <c r="A67" s="41" t="s">
        <v>23</v>
      </c>
    </row>
    <row r="68" ht="15" hidden="1">
      <c r="A68" s="41" t="s">
        <v>24</v>
      </c>
    </row>
    <row r="69" ht="15" hidden="1">
      <c r="A69" s="41" t="s">
        <v>35</v>
      </c>
    </row>
    <row r="70" ht="15" hidden="1">
      <c r="A70" s="41" t="s">
        <v>36</v>
      </c>
    </row>
    <row r="71" ht="15" hidden="1">
      <c r="A71" s="41" t="s">
        <v>50</v>
      </c>
    </row>
    <row r="72" ht="15" hidden="1">
      <c r="A72" s="41" t="s">
        <v>51</v>
      </c>
    </row>
    <row r="73" ht="15" hidden="1">
      <c r="A73" s="41" t="s">
        <v>59</v>
      </c>
    </row>
    <row r="74" ht="15" hidden="1">
      <c r="A74" s="41" t="s">
        <v>58</v>
      </c>
    </row>
    <row r="75" ht="15" hidden="1">
      <c r="A75" s="41" t="s">
        <v>66</v>
      </c>
    </row>
    <row r="76" ht="15" hidden="1">
      <c r="A76" s="41" t="s">
        <v>65</v>
      </c>
    </row>
    <row r="77" ht="15" hidden="1">
      <c r="A77" s="41" t="s">
        <v>81</v>
      </c>
    </row>
    <row r="78" ht="15" hidden="1">
      <c r="A78" s="41" t="s">
        <v>82</v>
      </c>
    </row>
    <row r="79" ht="15" hidden="1">
      <c r="A79" s="41" t="s">
        <v>88</v>
      </c>
    </row>
    <row r="80" ht="15" hidden="1">
      <c r="A80" s="41" t="s">
        <v>82</v>
      </c>
    </row>
    <row r="81" ht="15" hidden="1">
      <c r="A81" s="41" t="s">
        <v>90</v>
      </c>
    </row>
    <row r="82" ht="15" hidden="1">
      <c r="A82" s="41" t="s">
        <v>87</v>
      </c>
    </row>
    <row r="83" ht="15" hidden="1">
      <c r="A83" s="41" t="s">
        <v>91</v>
      </c>
    </row>
    <row r="84" ht="15" hidden="1">
      <c r="A84" s="41" t="s">
        <v>92</v>
      </c>
    </row>
    <row r="85" ht="15" hidden="1">
      <c r="A85" s="41" t="s">
        <v>103</v>
      </c>
    </row>
    <row r="86" ht="15" hidden="1">
      <c r="A86" s="41" t="s">
        <v>104</v>
      </c>
    </row>
    <row r="87" ht="15">
      <c r="A87" s="41" t="s">
        <v>106</v>
      </c>
    </row>
    <row r="88" ht="15">
      <c r="A88" s="41" t="s">
        <v>107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2017-12-05T18:46:11Z</dcterms:modified>
  <cp:category/>
  <cp:version/>
  <cp:contentType/>
  <cp:contentStatus/>
</cp:coreProperties>
</file>