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BEDFORD'!$A$1:$P$84</definedName>
  </definedNames>
  <calcPr fullCalcOnLoad="1"/>
</workbook>
</file>

<file path=xl/sharedStrings.xml><?xml version="1.0" encoding="utf-8"?>
<sst xmlns="http://schemas.openxmlformats.org/spreadsheetml/2006/main" count="213" uniqueCount="101">
  <si>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</si>
  <si>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</si>
  <si>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</si>
  <si>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</si>
  <si>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</si>
  <si>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</si>
  <si>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</si>
  <si>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</si>
  <si>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</si>
  <si>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</si>
  <si>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</si>
  <si>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</si>
  <si>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</si>
  <si>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</si>
  <si>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</si>
  <si>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</si>
  <si>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</si>
  <si>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</si>
  <si>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</si>
  <si>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</si>
  <si>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</si>
  <si>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</si>
  <si>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</si>
  <si>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</si>
  <si>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</si>
  <si>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</si>
  <si>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</si>
  <si>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</si>
  <si>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</si>
  <si>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</si>
  <si>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BUDGET SHEET #1</t>
  </si>
  <si>
    <t>FWIAADT18A</t>
  </si>
  <si>
    <t>FWIADWK18A</t>
  </si>
  <si>
    <t>BUDGET SHEET #2</t>
  </si>
  <si>
    <t>CT EOL 18CCNBEDSOSWTF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</si>
  <si>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</si>
  <si>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</si>
  <si>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</si>
  <si>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</si>
  <si>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</si>
  <si>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</si>
  <si>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</si>
  <si>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</si>
  <si>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</si>
  <si>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18CCNBEDTRADE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</si>
  <si>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</si>
  <si>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</si>
  <si>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</si>
  <si>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</si>
  <si>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</si>
  <si>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</si>
  <si>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</si>
  <si>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</si>
  <si>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</si>
  <si>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</si>
  <si>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</si>
  <si>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</si>
  <si>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</si>
  <si>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</si>
  <si>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18CCNBEDWP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</si>
  <si>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</si>
  <si>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</si>
  <si>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</si>
  <si>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</si>
  <si>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</si>
  <si>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</si>
  <si>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</si>
  <si>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</si>
  <si>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</si>
  <si>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</si>
  <si>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</si>
  <si>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</si>
  <si>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</si>
  <si>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</si>
  <si>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</si>
  <si>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BUDGET SHEET #6 OCTOBER 24, 2017</t>
  </si>
  <si>
    <t>TO DECREASE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</si>
  <si>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</si>
  <si>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</si>
  <si>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</si>
  <si>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</si>
  <si>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</si>
  <si>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</si>
  <si>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</si>
  <si>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</si>
  <si>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</si>
  <si>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</si>
  <si>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CT EOL 18CCNBEDVETSUI</t>
  </si>
  <si>
    <t>DVOP</t>
  </si>
  <si>
    <t>FVETS2018</t>
  </si>
  <si>
    <t>7002-6628</t>
  </si>
  <si>
    <t>J209</t>
  </si>
  <si>
    <t>DUA (UI FUNDS TO BE ALLOCATED FOR UI SERVICES)</t>
  </si>
  <si>
    <t>FUI2018</t>
  </si>
  <si>
    <t>7002-6624</t>
  </si>
  <si>
    <t>J230</t>
  </si>
  <si>
    <t>BUDGET SHEET #9 DECEMBER 6, 2017</t>
  </si>
  <si>
    <t>6208</t>
  </si>
  <si>
    <t>6209</t>
  </si>
  <si>
    <t>WIOA OVERHEAD</t>
  </si>
  <si>
    <t>TO ADD UI, WIO OH, AND DVOP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</si>
</sst>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7" fontId="9" fillId="0" borderId="1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7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PageLayoutView="0" workbookViewId="0" topLeftCell="A1">
      <selection activeCell="P84" sqref="A1:P84"/>
    </sheetView>
  </sheetViews>
  <sheetFormatPr defaultColWidth="9.140625" defaultRowHeight="12.75"/>
  <cols>
    <col min="1" max="1" width="45.421875" style="3" customWidth="1"/>
    <col min="2" max="2" width="31.7109375" style="3" bestFit="1" customWidth="1"/>
    <col min="3" max="3" width="17.28125" style="2" bestFit="1" customWidth="1"/>
    <col min="4" max="4" width="14.140625" style="2" bestFit="1" customWidth="1"/>
    <col min="5" max="5" width="8.421875" style="2" bestFit="1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4" width="18.421875" style="4" hidden="1" customWidth="1"/>
    <col min="15" max="15" width="11.140625" style="4" hidden="1" customWidth="1"/>
    <col min="16" max="16" width="12.00390625" style="4" bestFit="1" customWidth="1"/>
    <col min="17" max="17" width="14.00390625" style="3" hidden="1" customWidth="1"/>
    <col min="18" max="16384" width="9.140625" style="3" customWidth="1"/>
  </cols>
  <sheetData>
    <row r="1" spans="1:16" ht="20.25">
      <c r="A1" s="3" t="s">
        <v>12</v>
      </c>
      <c r="B1" s="76" t="s">
        <v>10</v>
      </c>
      <c r="C1" s="77"/>
      <c r="D1" s="77"/>
      <c r="E1" s="77"/>
      <c r="F1" s="77"/>
      <c r="G1" s="77"/>
      <c r="H1" s="39"/>
      <c r="I1" s="39"/>
      <c r="J1" s="39"/>
      <c r="K1" s="39"/>
      <c r="L1" s="39"/>
      <c r="M1" s="39"/>
      <c r="N1" s="39"/>
      <c r="O1" s="39"/>
      <c r="P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30</v>
      </c>
      <c r="I5" s="52" t="s">
        <v>33</v>
      </c>
      <c r="J5" s="52" t="s">
        <v>43</v>
      </c>
      <c r="K5" s="52" t="s">
        <v>51</v>
      </c>
      <c r="L5" s="52" t="s">
        <v>58</v>
      </c>
      <c r="M5" s="52" t="s">
        <v>74</v>
      </c>
      <c r="N5" s="52" t="s">
        <v>77</v>
      </c>
      <c r="O5" s="52" t="s">
        <v>83</v>
      </c>
      <c r="P5" s="52" t="s">
        <v>86</v>
      </c>
      <c r="Q5" s="9" t="s">
        <v>6</v>
      </c>
    </row>
    <row r="6" spans="1:17" s="25" customFormat="1" ht="16.5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s="25" customFormat="1" ht="16.5">
      <c r="A7" s="26" t="s">
        <v>17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5" customFormat="1" ht="16.5" hidden="1">
      <c r="A8" s="41" t="s">
        <v>18</v>
      </c>
      <c r="B8" s="17" t="s">
        <v>29</v>
      </c>
      <c r="C8" s="40" t="s">
        <v>19</v>
      </c>
      <c r="D8" s="15" t="s">
        <v>11</v>
      </c>
      <c r="E8" s="40">
        <v>6201</v>
      </c>
      <c r="F8" s="17">
        <v>17.259</v>
      </c>
      <c r="G8" s="18">
        <f>576907-2</f>
        <v>576905</v>
      </c>
      <c r="H8" s="18"/>
      <c r="I8" s="18"/>
      <c r="J8" s="18"/>
      <c r="K8" s="18"/>
      <c r="L8" s="18"/>
      <c r="M8" s="18"/>
      <c r="N8" s="18"/>
      <c r="O8" s="18"/>
      <c r="P8" s="18"/>
      <c r="Q8" s="61">
        <f>SUM(G8:H8)</f>
        <v>576905</v>
      </c>
    </row>
    <row r="9" spans="1:17" s="10" customFormat="1" ht="16.5" hidden="1">
      <c r="A9" s="26" t="s">
        <v>18</v>
      </c>
      <c r="B9" s="17" t="s">
        <v>15</v>
      </c>
      <c r="C9" s="40" t="s">
        <v>19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61">
        <f aca="true" t="shared" si="0" ref="Q9:Q18">SUM(G9:H9)</f>
        <v>1</v>
      </c>
    </row>
    <row r="10" spans="1:17" s="10" customFormat="1" ht="16.5" hidden="1">
      <c r="A10" s="26" t="s">
        <v>18</v>
      </c>
      <c r="B10" s="17" t="s">
        <v>20</v>
      </c>
      <c r="C10" s="40" t="s">
        <v>19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61">
        <f t="shared" si="0"/>
        <v>1</v>
      </c>
    </row>
    <row r="11" spans="1:17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61">
        <f t="shared" si="0"/>
        <v>0</v>
      </c>
    </row>
    <row r="12" spans="1:17" s="10" customFormat="1" ht="16.5" hidden="1">
      <c r="A12" s="26" t="s">
        <v>25</v>
      </c>
      <c r="B12" s="17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8"/>
      <c r="H12" s="18">
        <f>69173-2</f>
        <v>69171</v>
      </c>
      <c r="I12" s="18"/>
      <c r="J12" s="18"/>
      <c r="K12" s="18"/>
      <c r="L12" s="18"/>
      <c r="M12" s="18"/>
      <c r="N12" s="18"/>
      <c r="O12" s="18"/>
      <c r="P12" s="18"/>
      <c r="Q12" s="61">
        <f t="shared" si="0"/>
        <v>69171</v>
      </c>
    </row>
    <row r="13" spans="1:17" s="28" customFormat="1" ht="16.5" hidden="1">
      <c r="A13" s="26" t="s">
        <v>25</v>
      </c>
      <c r="B13" s="17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61">
        <f t="shared" si="0"/>
        <v>1</v>
      </c>
    </row>
    <row r="14" spans="1:17" s="28" customFormat="1" ht="16.5" hidden="1">
      <c r="A14" s="26" t="s">
        <v>25</v>
      </c>
      <c r="B14" s="17" t="s">
        <v>20</v>
      </c>
      <c r="C14" s="40" t="s">
        <v>31</v>
      </c>
      <c r="D14" s="40" t="s">
        <v>26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61">
        <f t="shared" si="0"/>
        <v>1</v>
      </c>
    </row>
    <row r="15" spans="1:17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61">
        <f t="shared" si="0"/>
        <v>0</v>
      </c>
    </row>
    <row r="16" spans="1:17" s="10" customFormat="1" ht="16.5" hidden="1">
      <c r="A16" s="26" t="s">
        <v>27</v>
      </c>
      <c r="B16" s="17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8"/>
      <c r="H16" s="18">
        <f>84282-2</f>
        <v>84280</v>
      </c>
      <c r="I16" s="18"/>
      <c r="J16" s="18"/>
      <c r="K16" s="18"/>
      <c r="L16" s="18"/>
      <c r="M16" s="18"/>
      <c r="N16" s="18"/>
      <c r="O16" s="18"/>
      <c r="P16" s="18"/>
      <c r="Q16" s="61">
        <f t="shared" si="0"/>
        <v>84280</v>
      </c>
    </row>
    <row r="17" spans="1:17" s="25" customFormat="1" ht="16.5" hidden="1">
      <c r="A17" s="26" t="s">
        <v>27</v>
      </c>
      <c r="B17" s="17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61">
        <f t="shared" si="0"/>
        <v>1</v>
      </c>
    </row>
    <row r="18" spans="1:17" s="25" customFormat="1" ht="16.5" hidden="1">
      <c r="A18" s="26" t="s">
        <v>27</v>
      </c>
      <c r="B18" s="17" t="s">
        <v>20</v>
      </c>
      <c r="C18" s="40" t="s">
        <v>32</v>
      </c>
      <c r="D18" s="40" t="s">
        <v>28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61">
        <f t="shared" si="0"/>
        <v>1</v>
      </c>
    </row>
    <row r="19" spans="1:17" s="25" customFormat="1" ht="16.5" hidden="1">
      <c r="A19" s="26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1"/>
    </row>
    <row r="20" spans="1:17" s="25" customFormat="1" ht="16.5" hidden="1">
      <c r="A20" s="26" t="s">
        <v>25</v>
      </c>
      <c r="B20" s="17" t="s">
        <v>78</v>
      </c>
      <c r="C20" s="40" t="s">
        <v>79</v>
      </c>
      <c r="D20" s="40" t="s">
        <v>26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/>
      <c r="M20" s="18"/>
      <c r="N20" s="18">
        <f>470792-2</f>
        <v>470790</v>
      </c>
      <c r="O20" s="18"/>
      <c r="P20" s="18"/>
      <c r="Q20" s="61">
        <f>SUM(M20:N20)</f>
        <v>470790</v>
      </c>
    </row>
    <row r="21" spans="1:17" s="25" customFormat="1" ht="16.5" hidden="1">
      <c r="A21" s="26" t="s">
        <v>25</v>
      </c>
      <c r="B21" s="17" t="s">
        <v>15</v>
      </c>
      <c r="C21" s="40" t="s">
        <v>79</v>
      </c>
      <c r="D21" s="40" t="s">
        <v>26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61">
        <f aca="true" t="shared" si="1" ref="Q21:Q35">SUM(M21:N21)</f>
        <v>1</v>
      </c>
    </row>
    <row r="22" spans="1:17" s="25" customFormat="1" ht="16.5" hidden="1">
      <c r="A22" s="26" t="s">
        <v>25</v>
      </c>
      <c r="B22" s="17" t="s">
        <v>20</v>
      </c>
      <c r="C22" s="40" t="s">
        <v>79</v>
      </c>
      <c r="D22" s="40" t="s">
        <v>26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61">
        <f t="shared" si="1"/>
        <v>1</v>
      </c>
    </row>
    <row r="23" spans="1:17" s="25" customFormat="1" ht="16.5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1">
        <f t="shared" si="1"/>
        <v>0</v>
      </c>
    </row>
    <row r="24" spans="1:17" s="25" customFormat="1" ht="16.5" hidden="1">
      <c r="A24" s="26" t="s">
        <v>27</v>
      </c>
      <c r="B24" s="17" t="s">
        <v>78</v>
      </c>
      <c r="C24" s="40" t="s">
        <v>80</v>
      </c>
      <c r="D24" s="40" t="s">
        <v>28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/>
      <c r="M24" s="18"/>
      <c r="N24" s="18">
        <f>445986-2</f>
        <v>445984</v>
      </c>
      <c r="O24" s="18"/>
      <c r="P24" s="18"/>
      <c r="Q24" s="61">
        <f t="shared" si="1"/>
        <v>445984</v>
      </c>
    </row>
    <row r="25" spans="1:17" s="25" customFormat="1" ht="16.5" hidden="1">
      <c r="A25" s="26" t="s">
        <v>27</v>
      </c>
      <c r="B25" s="17" t="s">
        <v>15</v>
      </c>
      <c r="C25" s="40" t="s">
        <v>80</v>
      </c>
      <c r="D25" s="40" t="s">
        <v>28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61">
        <f t="shared" si="1"/>
        <v>1</v>
      </c>
    </row>
    <row r="26" spans="1:17" s="28" customFormat="1" ht="16.5" hidden="1">
      <c r="A26" s="26" t="s">
        <v>27</v>
      </c>
      <c r="B26" s="17" t="s">
        <v>20</v>
      </c>
      <c r="C26" s="40" t="s">
        <v>80</v>
      </c>
      <c r="D26" s="40" t="s">
        <v>28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61">
        <f t="shared" si="1"/>
        <v>1</v>
      </c>
    </row>
    <row r="27" spans="1:17" s="28" customFormat="1" ht="15">
      <c r="A27" s="26" t="s">
        <v>99</v>
      </c>
      <c r="B27" s="17" t="s">
        <v>14</v>
      </c>
      <c r="C27" s="68" t="s">
        <v>80</v>
      </c>
      <c r="D27" s="68" t="s">
        <v>28</v>
      </c>
      <c r="E27" s="69" t="s">
        <v>97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f>15000*0.34</f>
        <v>5100</v>
      </c>
      <c r="Q27" s="61">
        <f>SUM(O27:P27)</f>
        <v>5100</v>
      </c>
    </row>
    <row r="28" spans="1:17" s="28" customFormat="1" ht="15">
      <c r="A28" s="26" t="s">
        <v>99</v>
      </c>
      <c r="B28" s="17" t="s">
        <v>14</v>
      </c>
      <c r="C28" s="68" t="s">
        <v>80</v>
      </c>
      <c r="D28" s="68" t="s">
        <v>28</v>
      </c>
      <c r="E28" s="69" t="s">
        <v>98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f>15000*0.66</f>
        <v>9900</v>
      </c>
      <c r="Q28" s="61">
        <f>SUM(O28:P28)</f>
        <v>9900</v>
      </c>
    </row>
    <row r="29" spans="1:17" s="28" customFormat="1" ht="16.5">
      <c r="A29" s="26"/>
      <c r="B29" s="17"/>
      <c r="C29" s="40"/>
      <c r="D29" s="40"/>
      <c r="E29" s="40"/>
      <c r="F29" s="4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61">
        <f t="shared" si="1"/>
        <v>0</v>
      </c>
    </row>
    <row r="30" spans="1:17" s="28" customFormat="1" ht="16.5" hidden="1">
      <c r="A30" s="43" t="s">
        <v>8</v>
      </c>
      <c r="B30" s="11"/>
      <c r="C30" s="20"/>
      <c r="D30" s="20"/>
      <c r="E30" s="20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61">
        <f t="shared" si="1"/>
        <v>0</v>
      </c>
    </row>
    <row r="31" spans="1:17" s="28" customFormat="1" ht="16.5" hidden="1">
      <c r="A31" s="26" t="s">
        <v>34</v>
      </c>
      <c r="B31" s="11"/>
      <c r="C31" s="20"/>
      <c r="D31" s="20"/>
      <c r="E31" s="20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61">
        <f t="shared" si="1"/>
        <v>0</v>
      </c>
    </row>
    <row r="32" spans="1:17" s="10" customFormat="1" ht="16.5" hidden="1">
      <c r="A32" s="62" t="s">
        <v>37</v>
      </c>
      <c r="B32" s="17" t="s">
        <v>38</v>
      </c>
      <c r="C32" s="63" t="s">
        <v>39</v>
      </c>
      <c r="D32" s="63" t="s">
        <v>40</v>
      </c>
      <c r="E32" s="63" t="s">
        <v>41</v>
      </c>
      <c r="F32" s="17" t="s">
        <v>42</v>
      </c>
      <c r="G32" s="22"/>
      <c r="H32" s="22"/>
      <c r="I32" s="22">
        <v>50076.4</v>
      </c>
      <c r="J32" s="22"/>
      <c r="K32" s="22"/>
      <c r="L32" s="22"/>
      <c r="M32" s="22"/>
      <c r="N32" s="22"/>
      <c r="O32" s="22"/>
      <c r="P32" s="22"/>
      <c r="Q32" s="61">
        <f t="shared" si="1"/>
        <v>0</v>
      </c>
    </row>
    <row r="33" spans="1:17" s="10" customFormat="1" ht="16.5" hidden="1">
      <c r="A33" s="29"/>
      <c r="B33" s="11"/>
      <c r="C33" s="21"/>
      <c r="D33" s="21"/>
      <c r="E33" s="12"/>
      <c r="F33" s="1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61">
        <f t="shared" si="1"/>
        <v>0</v>
      </c>
    </row>
    <row r="34" spans="1:17" s="25" customFormat="1" ht="16.5" hidden="1">
      <c r="A34" s="43" t="s">
        <v>8</v>
      </c>
      <c r="B34" s="11"/>
      <c r="C34" s="12"/>
      <c r="D34" s="12"/>
      <c r="E34" s="13"/>
      <c r="F34" s="1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61">
        <f t="shared" si="1"/>
        <v>0</v>
      </c>
    </row>
    <row r="35" spans="1:17" s="25" customFormat="1" ht="16.5" hidden="1">
      <c r="A35" s="26" t="s">
        <v>44</v>
      </c>
      <c r="B35" s="11"/>
      <c r="C35" s="12"/>
      <c r="D35" s="12"/>
      <c r="E35" s="13"/>
      <c r="F35" s="1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61">
        <f t="shared" si="1"/>
        <v>0</v>
      </c>
    </row>
    <row r="36" spans="1:17" s="28" customFormat="1" ht="15" hidden="1">
      <c r="A36" s="64" t="s">
        <v>45</v>
      </c>
      <c r="B36" s="17" t="s">
        <v>14</v>
      </c>
      <c r="C36" s="63" t="s">
        <v>46</v>
      </c>
      <c r="D36" s="65" t="s">
        <v>47</v>
      </c>
      <c r="E36" s="66" t="s">
        <v>48</v>
      </c>
      <c r="F36" s="65">
        <v>17.245</v>
      </c>
      <c r="G36" s="22"/>
      <c r="H36" s="22"/>
      <c r="I36" s="22"/>
      <c r="J36" s="22">
        <f>4142.9-2</f>
        <v>4140.9</v>
      </c>
      <c r="K36" s="22"/>
      <c r="L36" s="22"/>
      <c r="M36" s="22"/>
      <c r="N36" s="22"/>
      <c r="O36" s="22">
        <v>833.7478119340876</v>
      </c>
      <c r="P36" s="22"/>
      <c r="Q36" s="61">
        <f>SUM(J36:O36)</f>
        <v>4974.647811934087</v>
      </c>
    </row>
    <row r="37" spans="1:17" s="28" customFormat="1" ht="15" hidden="1">
      <c r="A37" s="64" t="s">
        <v>45</v>
      </c>
      <c r="B37" s="17" t="s">
        <v>15</v>
      </c>
      <c r="C37" s="63" t="s">
        <v>46</v>
      </c>
      <c r="D37" s="63" t="s">
        <v>47</v>
      </c>
      <c r="E37" s="15" t="s">
        <v>48</v>
      </c>
      <c r="F37" s="63">
        <v>17.245</v>
      </c>
      <c r="G37" s="22"/>
      <c r="H37" s="22"/>
      <c r="I37" s="22"/>
      <c r="J37" s="22">
        <v>1</v>
      </c>
      <c r="K37" s="22"/>
      <c r="L37" s="22"/>
      <c r="M37" s="22"/>
      <c r="N37" s="22"/>
      <c r="O37" s="22"/>
      <c r="P37" s="22"/>
      <c r="Q37" s="61">
        <f aca="true" t="shared" si="2" ref="Q37:Q52">SUM(J37:O37)</f>
        <v>1</v>
      </c>
    </row>
    <row r="38" spans="1:17" s="10" customFormat="1" ht="16.5" hidden="1">
      <c r="A38" s="64" t="s">
        <v>45</v>
      </c>
      <c r="B38" s="17" t="s">
        <v>20</v>
      </c>
      <c r="C38" s="63" t="s">
        <v>46</v>
      </c>
      <c r="D38" s="63" t="s">
        <v>47</v>
      </c>
      <c r="E38" s="15" t="s">
        <v>48</v>
      </c>
      <c r="F38" s="63">
        <v>17.245</v>
      </c>
      <c r="G38" s="22"/>
      <c r="H38" s="22"/>
      <c r="I38" s="22"/>
      <c r="J38" s="22">
        <v>1</v>
      </c>
      <c r="K38" s="22"/>
      <c r="L38" s="22"/>
      <c r="M38" s="22"/>
      <c r="N38" s="22"/>
      <c r="O38" s="22"/>
      <c r="P38" s="22"/>
      <c r="Q38" s="61">
        <f t="shared" si="2"/>
        <v>1</v>
      </c>
    </row>
    <row r="39" spans="1:17" s="10" customFormat="1" ht="16.5" hidden="1">
      <c r="A39" s="64"/>
      <c r="B39" s="17"/>
      <c r="C39" s="63"/>
      <c r="D39" s="63"/>
      <c r="E39" s="15"/>
      <c r="F39" s="6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61">
        <f t="shared" si="2"/>
        <v>0</v>
      </c>
    </row>
    <row r="40" spans="1:17" s="10" customFormat="1" ht="16.5" hidden="1">
      <c r="A40" s="43" t="s">
        <v>8</v>
      </c>
      <c r="B40" s="17"/>
      <c r="C40" s="63"/>
      <c r="D40" s="63"/>
      <c r="E40" s="15"/>
      <c r="F40" s="6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61">
        <f t="shared" si="2"/>
        <v>0</v>
      </c>
    </row>
    <row r="41" spans="1:17" s="10" customFormat="1" ht="16.5" hidden="1">
      <c r="A41" s="26" t="s">
        <v>59</v>
      </c>
      <c r="B41" s="17"/>
      <c r="C41" s="63"/>
      <c r="D41" s="63"/>
      <c r="E41" s="15"/>
      <c r="F41" s="6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61">
        <f t="shared" si="2"/>
        <v>0</v>
      </c>
    </row>
    <row r="42" spans="1:17" s="10" customFormat="1" ht="16.5" hidden="1">
      <c r="A42" s="26" t="s">
        <v>60</v>
      </c>
      <c r="B42" s="17" t="s">
        <v>14</v>
      </c>
      <c r="C42" s="68" t="s">
        <v>61</v>
      </c>
      <c r="D42" s="68" t="s">
        <v>62</v>
      </c>
      <c r="E42" s="69" t="s">
        <v>63</v>
      </c>
      <c r="F42" s="17" t="s">
        <v>64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61">
        <f t="shared" si="2"/>
        <v>0</v>
      </c>
    </row>
    <row r="43" spans="1:17" s="10" customFormat="1" ht="16.5" hidden="1">
      <c r="A43" s="26" t="s">
        <v>60</v>
      </c>
      <c r="B43" s="17" t="s">
        <v>15</v>
      </c>
      <c r="C43" s="68" t="s">
        <v>61</v>
      </c>
      <c r="D43" s="68" t="s">
        <v>62</v>
      </c>
      <c r="E43" s="69" t="s">
        <v>63</v>
      </c>
      <c r="F43" s="17" t="s">
        <v>64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61">
        <f t="shared" si="2"/>
        <v>0</v>
      </c>
    </row>
    <row r="44" spans="1:17" s="10" customFormat="1" ht="16.5" hidden="1">
      <c r="A44" s="26" t="s">
        <v>60</v>
      </c>
      <c r="B44" s="17" t="s">
        <v>20</v>
      </c>
      <c r="C44" s="68" t="s">
        <v>61</v>
      </c>
      <c r="D44" s="68" t="s">
        <v>62</v>
      </c>
      <c r="E44" s="69" t="s">
        <v>63</v>
      </c>
      <c r="F44" s="17" t="s">
        <v>64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61">
        <f t="shared" si="2"/>
        <v>0</v>
      </c>
    </row>
    <row r="45" spans="1:17" s="10" customFormat="1" ht="16.5" hidden="1">
      <c r="A45" s="26" t="s">
        <v>65</v>
      </c>
      <c r="B45" s="17" t="s">
        <v>14</v>
      </c>
      <c r="C45" s="68" t="s">
        <v>61</v>
      </c>
      <c r="D45" s="68" t="s">
        <v>62</v>
      </c>
      <c r="E45" s="69" t="s">
        <v>66</v>
      </c>
      <c r="F45" s="17" t="s">
        <v>64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61">
        <f t="shared" si="2"/>
        <v>0</v>
      </c>
    </row>
    <row r="46" spans="1:17" s="10" customFormat="1" ht="16.5" hidden="1">
      <c r="A46" s="26" t="s">
        <v>65</v>
      </c>
      <c r="B46" s="17" t="s">
        <v>15</v>
      </c>
      <c r="C46" s="68" t="s">
        <v>61</v>
      </c>
      <c r="D46" s="68" t="s">
        <v>62</v>
      </c>
      <c r="E46" s="69" t="s">
        <v>66</v>
      </c>
      <c r="F46" s="17" t="s">
        <v>64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61">
        <f t="shared" si="2"/>
        <v>0</v>
      </c>
    </row>
    <row r="47" spans="1:17" s="10" customFormat="1" ht="16.5" hidden="1">
      <c r="A47" s="26" t="s">
        <v>65</v>
      </c>
      <c r="B47" s="17" t="s">
        <v>20</v>
      </c>
      <c r="C47" s="68" t="s">
        <v>61</v>
      </c>
      <c r="D47" s="68" t="s">
        <v>62</v>
      </c>
      <c r="E47" s="69" t="s">
        <v>66</v>
      </c>
      <c r="F47" s="17" t="s">
        <v>64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61">
        <f t="shared" si="2"/>
        <v>0</v>
      </c>
    </row>
    <row r="48" spans="1:17" s="10" customFormat="1" ht="16.5" hidden="1">
      <c r="A48" s="64"/>
      <c r="B48" s="17"/>
      <c r="C48" s="63"/>
      <c r="D48" s="63"/>
      <c r="E48" s="15"/>
      <c r="F48" s="6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1">
        <f t="shared" si="2"/>
        <v>0</v>
      </c>
    </row>
    <row r="49" spans="1:17" s="10" customFormat="1" ht="16.5" hidden="1">
      <c r="A49" s="43" t="s">
        <v>8</v>
      </c>
      <c r="B49" s="17"/>
      <c r="C49" s="63"/>
      <c r="D49" s="63"/>
      <c r="E49" s="15"/>
      <c r="F49" s="6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61">
        <f t="shared" si="2"/>
        <v>0</v>
      </c>
    </row>
    <row r="50" spans="1:17" s="10" customFormat="1" ht="16.5" hidden="1">
      <c r="A50" s="26" t="s">
        <v>34</v>
      </c>
      <c r="B50" s="17"/>
      <c r="C50" s="63"/>
      <c r="D50" s="63"/>
      <c r="E50" s="15"/>
      <c r="F50" s="6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61">
        <f t="shared" si="2"/>
        <v>0</v>
      </c>
    </row>
    <row r="51" spans="1:17" s="10" customFormat="1" ht="16.5" hidden="1">
      <c r="A51" s="67" t="s">
        <v>52</v>
      </c>
      <c r="B51" s="17" t="s">
        <v>14</v>
      </c>
      <c r="C51" s="68" t="s">
        <v>53</v>
      </c>
      <c r="D51" s="68" t="s">
        <v>54</v>
      </c>
      <c r="E51" s="68" t="s">
        <v>55</v>
      </c>
      <c r="F51" s="15" t="s">
        <v>42</v>
      </c>
      <c r="G51" s="22"/>
      <c r="H51" s="22"/>
      <c r="I51" s="22"/>
      <c r="J51" s="22"/>
      <c r="K51" s="22">
        <v>95000</v>
      </c>
      <c r="L51" s="22"/>
      <c r="M51" s="22"/>
      <c r="N51" s="22"/>
      <c r="O51" s="22"/>
      <c r="P51" s="22"/>
      <c r="Q51" s="61">
        <f t="shared" si="2"/>
        <v>95000</v>
      </c>
    </row>
    <row r="52" spans="1:17" s="10" customFormat="1" ht="16.5" hidden="1">
      <c r="A52" s="62" t="s">
        <v>67</v>
      </c>
      <c r="B52" s="17" t="s">
        <v>68</v>
      </c>
      <c r="C52" s="68" t="s">
        <v>69</v>
      </c>
      <c r="D52" s="68" t="s">
        <v>70</v>
      </c>
      <c r="E52" s="68" t="s">
        <v>71</v>
      </c>
      <c r="F52" s="17" t="s">
        <v>42</v>
      </c>
      <c r="G52" s="22"/>
      <c r="H52" s="22"/>
      <c r="I52" s="22"/>
      <c r="J52" s="22"/>
      <c r="K52" s="22"/>
      <c r="L52" s="70">
        <v>134553.07</v>
      </c>
      <c r="M52" s="70">
        <v>-10000</v>
      </c>
      <c r="N52" s="70"/>
      <c r="O52" s="70"/>
      <c r="P52" s="70"/>
      <c r="Q52" s="61">
        <f t="shared" si="2"/>
        <v>124553.07</v>
      </c>
    </row>
    <row r="53" spans="1:17" s="10" customFormat="1" ht="16.5" hidden="1">
      <c r="A53" s="62"/>
      <c r="B53" s="17"/>
      <c r="C53" s="68"/>
      <c r="D53" s="68"/>
      <c r="E53" s="68"/>
      <c r="F53" s="17"/>
      <c r="G53" s="22"/>
      <c r="H53" s="22"/>
      <c r="I53" s="22"/>
      <c r="J53" s="22"/>
      <c r="K53" s="22"/>
      <c r="L53" s="70"/>
      <c r="M53" s="70"/>
      <c r="N53" s="70"/>
      <c r="O53" s="70"/>
      <c r="P53" s="70"/>
      <c r="Q53" s="61"/>
    </row>
    <row r="54" spans="1:17" s="10" customFormat="1" ht="16.5">
      <c r="A54" s="43" t="s">
        <v>8</v>
      </c>
      <c r="B54" s="17"/>
      <c r="C54" s="68"/>
      <c r="D54" s="68"/>
      <c r="E54" s="68"/>
      <c r="F54" s="17"/>
      <c r="G54" s="22"/>
      <c r="H54" s="22"/>
      <c r="I54" s="22"/>
      <c r="J54" s="22"/>
      <c r="K54" s="22"/>
      <c r="L54" s="70"/>
      <c r="M54" s="70"/>
      <c r="N54" s="70"/>
      <c r="O54" s="70"/>
      <c r="P54" s="70"/>
      <c r="Q54" s="61"/>
    </row>
    <row r="55" spans="1:17" s="10" customFormat="1" ht="16.5">
      <c r="A55" s="26" t="s">
        <v>87</v>
      </c>
      <c r="B55" s="17"/>
      <c r="C55" s="68"/>
      <c r="D55" s="68"/>
      <c r="E55" s="68"/>
      <c r="F55" s="17"/>
      <c r="G55" s="22"/>
      <c r="H55" s="22"/>
      <c r="I55" s="22"/>
      <c r="J55" s="22"/>
      <c r="K55" s="22"/>
      <c r="L55" s="70"/>
      <c r="M55" s="70"/>
      <c r="N55" s="70"/>
      <c r="O55" s="70"/>
      <c r="P55" s="70"/>
      <c r="Q55" s="61"/>
    </row>
    <row r="56" spans="1:17" s="10" customFormat="1" ht="16.5">
      <c r="A56" s="62" t="s">
        <v>88</v>
      </c>
      <c r="B56" s="17" t="s">
        <v>14</v>
      </c>
      <c r="C56" s="68" t="s">
        <v>89</v>
      </c>
      <c r="D56" s="68" t="s">
        <v>90</v>
      </c>
      <c r="E56" s="69" t="s">
        <v>91</v>
      </c>
      <c r="F56" s="72">
        <v>17.801</v>
      </c>
      <c r="G56" s="22"/>
      <c r="H56" s="22"/>
      <c r="I56" s="22"/>
      <c r="J56" s="22"/>
      <c r="K56" s="22"/>
      <c r="L56" s="70"/>
      <c r="M56" s="70"/>
      <c r="N56" s="70"/>
      <c r="O56" s="70"/>
      <c r="P56" s="70">
        <f>2833-2</f>
        <v>2831</v>
      </c>
      <c r="Q56" s="61">
        <f aca="true" t="shared" si="3" ref="Q56:Q61">SUM(O56:P56)</f>
        <v>2831</v>
      </c>
    </row>
    <row r="57" spans="1:17" s="10" customFormat="1" ht="16.5">
      <c r="A57" s="62" t="s">
        <v>88</v>
      </c>
      <c r="B57" s="17" t="s">
        <v>15</v>
      </c>
      <c r="C57" s="68" t="s">
        <v>89</v>
      </c>
      <c r="D57" s="68" t="s">
        <v>90</v>
      </c>
      <c r="E57" s="69" t="s">
        <v>91</v>
      </c>
      <c r="F57" s="72">
        <v>17.801</v>
      </c>
      <c r="G57" s="22"/>
      <c r="H57" s="22"/>
      <c r="I57" s="22"/>
      <c r="J57" s="22"/>
      <c r="K57" s="22"/>
      <c r="L57" s="70"/>
      <c r="M57" s="70"/>
      <c r="N57" s="70"/>
      <c r="O57" s="70"/>
      <c r="P57" s="70">
        <v>1</v>
      </c>
      <c r="Q57" s="61">
        <f t="shared" si="3"/>
        <v>1</v>
      </c>
    </row>
    <row r="58" spans="1:17" s="10" customFormat="1" ht="16.5">
      <c r="A58" s="62" t="s">
        <v>88</v>
      </c>
      <c r="B58" s="17" t="s">
        <v>20</v>
      </c>
      <c r="C58" s="68" t="s">
        <v>89</v>
      </c>
      <c r="D58" s="68" t="s">
        <v>90</v>
      </c>
      <c r="E58" s="69" t="s">
        <v>91</v>
      </c>
      <c r="F58" s="72">
        <v>17.801</v>
      </c>
      <c r="G58" s="22"/>
      <c r="H58" s="22"/>
      <c r="I58" s="22"/>
      <c r="J58" s="22"/>
      <c r="K58" s="22"/>
      <c r="L58" s="22"/>
      <c r="M58" s="22"/>
      <c r="N58" s="22"/>
      <c r="O58" s="22"/>
      <c r="P58" s="70">
        <v>1</v>
      </c>
      <c r="Q58" s="61">
        <f t="shared" si="3"/>
        <v>1</v>
      </c>
    </row>
    <row r="59" spans="1:17" s="10" customFormat="1" ht="30.75">
      <c r="A59" s="73" t="s">
        <v>92</v>
      </c>
      <c r="B59" s="17" t="s">
        <v>14</v>
      </c>
      <c r="C59" s="74" t="s">
        <v>93</v>
      </c>
      <c r="D59" s="74" t="s">
        <v>94</v>
      </c>
      <c r="E59" s="74" t="s">
        <v>95</v>
      </c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>
        <f>27438-15000</f>
        <v>12438</v>
      </c>
      <c r="Q59" s="61">
        <f t="shared" si="3"/>
        <v>12438</v>
      </c>
    </row>
    <row r="60" spans="1:17" s="10" customFormat="1" ht="16.5">
      <c r="A60" s="30"/>
      <c r="B60" s="14"/>
      <c r="C60" s="21"/>
      <c r="D60" s="14"/>
      <c r="E60" s="21"/>
      <c r="F60" s="14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61">
        <f t="shared" si="3"/>
        <v>0</v>
      </c>
    </row>
    <row r="61" spans="1:17" s="10" customFormat="1" ht="17.25" thickBot="1">
      <c r="A61" s="53"/>
      <c r="B61" s="53"/>
      <c r="C61" s="53"/>
      <c r="D61" s="42"/>
      <c r="E61" s="42"/>
      <c r="F61" s="42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61">
        <f t="shared" si="3"/>
        <v>0</v>
      </c>
    </row>
    <row r="62" spans="1:17" s="10" customFormat="1" ht="17.25" thickBot="1">
      <c r="A62" s="55" t="s">
        <v>0</v>
      </c>
      <c r="B62" s="56"/>
      <c r="C62" s="57"/>
      <c r="D62" s="57"/>
      <c r="E62" s="57"/>
      <c r="F62" s="58"/>
      <c r="G62" s="59">
        <f>SUM(G8:G59)</f>
        <v>576907</v>
      </c>
      <c r="H62" s="60">
        <f>SUM(H7:H61)</f>
        <v>153455</v>
      </c>
      <c r="I62" s="60">
        <f>SUM(I6:I61)</f>
        <v>50076.4</v>
      </c>
      <c r="J62" s="60">
        <f>SUM(J26:J61)</f>
        <v>4142.9</v>
      </c>
      <c r="K62" s="60">
        <f>SUM(K26:K61)</f>
        <v>95000</v>
      </c>
      <c r="L62" s="71">
        <f>SUM(L26:L61)</f>
        <v>134553.07</v>
      </c>
      <c r="M62" s="71">
        <f>SUM(M26:M61)</f>
        <v>-10000</v>
      </c>
      <c r="N62" s="71">
        <f>SUM(N6:N61)</f>
        <v>916778</v>
      </c>
      <c r="O62" s="60">
        <f>SUM(O33:O61)</f>
        <v>833.7478119340876</v>
      </c>
      <c r="P62" s="60">
        <f>SUM(P23:P61)</f>
        <v>30271</v>
      </c>
      <c r="Q62" s="31">
        <f>SUM(G62:G62)</f>
        <v>576907</v>
      </c>
    </row>
    <row r="63" spans="1:17" s="10" customFormat="1" ht="16.5">
      <c r="A63" s="32"/>
      <c r="B63" s="32"/>
      <c r="C63" s="33"/>
      <c r="D63" s="33"/>
      <c r="E63" s="33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</row>
    <row r="64" spans="1:16" s="10" customFormat="1" ht="16.5">
      <c r="A64" s="28" t="s">
        <v>9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10" customFormat="1" ht="16.5" hidden="1">
      <c r="A65" s="23" t="s">
        <v>21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10" customFormat="1" ht="16.5" hidden="1">
      <c r="A66" s="24" t="s">
        <v>22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10" customFormat="1" ht="16.5" hidden="1">
      <c r="A67" s="28" t="s">
        <v>23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10" customFormat="1" ht="16.5" hidden="1">
      <c r="A68" s="28" t="s">
        <v>24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10" customFormat="1" ht="16.5" hidden="1">
      <c r="A69" s="28" t="s">
        <v>35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10" customFormat="1" ht="16.5" hidden="1">
      <c r="A70" s="28" t="s">
        <v>36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10" customFormat="1" ht="16.5" hidden="1">
      <c r="A71" s="28" t="s">
        <v>49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10" customFormat="1" ht="16.5" hidden="1">
      <c r="A72" s="28" t="s">
        <v>50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s="10" customFormat="1" ht="16.5" hidden="1">
      <c r="A73" s="28" t="s">
        <v>57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s="10" customFormat="1" ht="16.5" hidden="1">
      <c r="A74" s="28" t="s">
        <v>56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s="10" customFormat="1" ht="16.5" hidden="1">
      <c r="A75" s="28" t="s">
        <v>72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s="10" customFormat="1" ht="16.5" hidden="1">
      <c r="A76" s="28" t="s">
        <v>73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s="10" customFormat="1" ht="16.5" hidden="1">
      <c r="A77" s="28" t="s">
        <v>75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s="10" customFormat="1" ht="16.5" hidden="1">
      <c r="A78" s="28" t="s">
        <v>76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s="10" customFormat="1" ht="16.5" hidden="1">
      <c r="A79" s="28" t="s">
        <v>82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s="10" customFormat="1" ht="16.5" hidden="1">
      <c r="A80" s="28" t="s">
        <v>81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ht="15" hidden="1">
      <c r="A81" s="28" t="s">
        <v>84</v>
      </c>
    </row>
    <row r="82" ht="15" hidden="1">
      <c r="A82" s="28" t="s">
        <v>85</v>
      </c>
    </row>
    <row r="83" spans="1:16" ht="15">
      <c r="A83" s="28" t="s">
        <v>96</v>
      </c>
      <c r="P83" s="75"/>
    </row>
    <row r="84" ht="15">
      <c r="A84" s="28" t="s">
        <v>100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9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2017-12-07T12:59:58Z</cp:lastPrinted>
  <dcterms:created xsi:type="dcterms:W3CDTF">2000-04-13T13:33:42Z</dcterms:created>
  <dcterms:modified xsi:type="dcterms:W3CDTF">2017-12-07T13:02:23Z</dcterms:modified>
  <cp:category/>
  <cp:version/>
  <cp:contentType/>
  <cp:contentStatus/>
</cp:coreProperties>
</file>