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5" windowWidth="16950" windowHeight="11910" tabRatio="959" activeTab="0"/>
  </bookViews>
  <sheets>
    <sheet name="Cover Sheet" sheetId="1" r:id="rId1"/>
    <sheet name="1. Plan and Actual" sheetId="2" r:id="rId2"/>
    <sheet name="2.Populations" sheetId="3" r:id="rId3"/>
    <sheet name="3. Job Seeker Services" sheetId="4" r:id="rId4"/>
    <sheet name="4. Ethnicity" sheetId="5" r:id="rId5"/>
    <sheet name="5.Gender&amp;Age" sheetId="6" r:id="rId6"/>
    <sheet name="6. Education" sheetId="7" r:id="rId7"/>
    <sheet name="7. mnth to mnth" sheetId="8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<sst xmlns="http://schemas.openxmlformats.org/spreadsheetml/2006/main" count="417" uniqueCount="154">
  <si>
    <t>TAB 3 - JOB SEEKERS</t>
  </si>
  <si>
    <t>a</t>
  </si>
  <si>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</si>
  <si>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</si>
  <si>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</si>
  <si>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</si>
  <si>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</si>
  <si>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</si>
  <si>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</si>
  <si>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</si>
  <si>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</si>
  <si>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</si>
  <si>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</si>
  <si>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</si>
  <si>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</si>
  <si>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</si>
  <si>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Rapid Response</t>
  </si>
  <si>
    <t>Statewide All Offices**</t>
  </si>
  <si>
    <t>Plan</t>
  </si>
  <si>
    <t>Actual</t>
  </si>
  <si>
    <t>% of Plan</t>
  </si>
  <si>
    <t>b</t>
  </si>
  <si>
    <t>Total Customers Served</t>
  </si>
  <si>
    <t>*</t>
  </si>
  <si>
    <t>c</t>
  </si>
  <si>
    <t xml:space="preserve"> Self Identified Persons with Disabilities</t>
  </si>
  <si>
    <t>d</t>
  </si>
  <si>
    <t>Unemployment Insurance Claimants</t>
  </si>
  <si>
    <t>e</t>
  </si>
  <si>
    <t>Veterans</t>
  </si>
  <si>
    <t>Table 1 - Planned versus Actual</t>
  </si>
  <si>
    <t>* Rapid Response serves employees affected by plant closings and mass layoffs.  Planning data is not applicable.</t>
  </si>
  <si>
    <t xml:space="preserve">    a) Individuals receiving services in more than one area are counted in each area but are counted only once in the statewide total.  </t>
  </si>
  <si>
    <t>New to Career Center</t>
  </si>
  <si>
    <t>% of Total Served</t>
  </si>
  <si>
    <t>Total Unemployed Customers</t>
  </si>
  <si>
    <t>Persons with Disabilities</t>
  </si>
  <si>
    <t>f</t>
  </si>
  <si>
    <t>Claimants</t>
  </si>
  <si>
    <t>g</t>
  </si>
  <si>
    <t>Table 2 - Populations Served</t>
  </si>
  <si>
    <t>Populations Served</t>
  </si>
  <si>
    <t>Assessment/Testing</t>
  </si>
  <si>
    <t>Workshops</t>
  </si>
  <si>
    <t>Counseling</t>
  </si>
  <si>
    <t>Resource Room</t>
  </si>
  <si>
    <t>Job Search</t>
  </si>
  <si>
    <t>Job Development</t>
  </si>
  <si>
    <t>h</t>
  </si>
  <si>
    <t>Job Referrals</t>
  </si>
  <si>
    <t>i</t>
  </si>
  <si>
    <t>Training Services</t>
  </si>
  <si>
    <t>j</t>
  </si>
  <si>
    <t>Referrals to Other Non CC Services</t>
  </si>
  <si>
    <t>Table 3 - Services Provided</t>
  </si>
  <si>
    <t>Male</t>
  </si>
  <si>
    <t>Female</t>
  </si>
  <si>
    <t>White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</si>
  <si>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</si>
  <si>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</si>
  <si>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</si>
  <si>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</si>
  <si>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</si>
  <si>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</si>
  <si>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k</t>
  </si>
  <si>
    <t>Information Not Available</t>
  </si>
  <si>
    <t>l</t>
  </si>
  <si>
    <t>18 and under</t>
  </si>
  <si>
    <t>19-21</t>
  </si>
  <si>
    <t>22-45</t>
  </si>
  <si>
    <t>46-54</t>
  </si>
  <si>
    <t>55 and over</t>
  </si>
  <si>
    <t>Less than High School</t>
  </si>
  <si>
    <t>High School Diploma or GED</t>
  </si>
  <si>
    <t>Some College/ Voc Degrees</t>
  </si>
  <si>
    <t>Associate Degree</t>
  </si>
  <si>
    <t>Bachelors Degree</t>
  </si>
  <si>
    <t>m</t>
  </si>
  <si>
    <t>n</t>
  </si>
  <si>
    <t>Advanced Degree</t>
  </si>
  <si>
    <t>o</t>
  </si>
  <si>
    <t>p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</si>
  <si>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</si>
  <si>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</si>
  <si>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</si>
  <si>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</si>
  <si>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</si>
  <si>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</si>
  <si>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</si>
  <si>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</si>
  <si>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 xml:space="preserve"> Table 7 - Month to Month Trend Analysis</t>
  </si>
  <si>
    <t>SUMMARY BY AREA</t>
  </si>
  <si>
    <t>STATEWIDE TREND ANALYSIS</t>
  </si>
  <si>
    <t xml:space="preserve">Table 7: Month to Month </t>
  </si>
  <si>
    <t>Rev. 7/30/2004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</si>
  <si>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</si>
  <si>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</si>
  <si>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</si>
  <si>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</si>
  <si>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</si>
  <si>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</si>
  <si>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</si>
  <si>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</si>
  <si>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</si>
  <si>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</si>
  <si>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</si>
  <si>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</si>
  <si>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Job Seekers Served</t>
  </si>
  <si>
    <t>Disabled</t>
  </si>
  <si>
    <t>Unemployed</t>
  </si>
  <si>
    <t>Gender</t>
  </si>
  <si>
    <t>Ethnicity</t>
  </si>
  <si>
    <t>Hispanic</t>
  </si>
  <si>
    <t>Black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</si>
  <si>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</si>
  <si>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</si>
  <si>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</si>
  <si>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</si>
  <si>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</si>
  <si>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</si>
  <si>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</si>
  <si>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</si>
  <si>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</si>
  <si>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</si>
  <si>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Percentage of
YTD Customers</t>
  </si>
  <si>
    <t>Year to Year Change</t>
  </si>
  <si>
    <t>Rapid Response*</t>
  </si>
  <si>
    <t>Percent Change
by Category</t>
  </si>
  <si>
    <t xml:space="preserve">o </t>
  </si>
  <si>
    <t>% of Area Total</t>
  </si>
  <si>
    <t>% of  Area Total</t>
  </si>
  <si>
    <t>Table 6 - Education</t>
  </si>
  <si>
    <t>Table 4 - Ethnicity</t>
  </si>
  <si>
    <t xml:space="preserve">Table 5 - Gender and Age </t>
  </si>
  <si>
    <t>Table 8 - Year to Year Trend Analysis</t>
  </si>
  <si>
    <t>Table 8: Year to Year</t>
  </si>
  <si>
    <t>Merrimack Valley</t>
  </si>
  <si>
    <t>Data Source: OSCCAR Statewide All Offices and OSCCAR Statewide Rapid Response.</t>
  </si>
  <si>
    <t>Table 1 - Planned versus Actual Job Seekers Served</t>
  </si>
  <si>
    <t>Table 5 - Gender &amp; Age</t>
  </si>
  <si>
    <t>OSCCAR is the One-Stop Career Center Activity Report</t>
  </si>
  <si>
    <t>South Shore</t>
  </si>
  <si>
    <t>OSCCAR Summary by WDB Area</t>
  </si>
  <si>
    <r>
      <t xml:space="preserve">Compiled by Department of Career Services from WDB Plans; monthly </t>
    </r>
    <r>
      <rPr>
        <i/>
        <sz val="10"/>
        <rFont val="Times New Roman"/>
        <family val="1"/>
      </rPr>
      <t>WDB Area OSCCARs,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Statewide All Offices OSCCAR</t>
    </r>
    <r>
      <rPr>
        <sz val="10"/>
        <rFont val="Times New Roman"/>
        <family val="1"/>
      </rPr>
      <t xml:space="preserve"> and </t>
    </r>
    <r>
      <rPr>
        <i/>
        <sz val="10"/>
        <rFont val="Times New Roman"/>
        <family val="1"/>
      </rPr>
      <t>Statewide Rapid Response OSCCAR</t>
    </r>
    <r>
      <rPr>
        <sz val="10"/>
        <rFont val="Times New Roman"/>
        <family val="1"/>
      </rPr>
      <t>.</t>
    </r>
  </si>
  <si>
    <t xml:space="preserve">**The Statewide All Offices total is not equal to the sum of the WDB counts for the following reasons:  </t>
  </si>
  <si>
    <t xml:space="preserve">    b) Individuals receiving Rapid Response services are not included in the WDB counts.</t>
  </si>
  <si>
    <t xml:space="preserve">    c) Other Workforce Development Systems (e.g., CBO's) are not included in the WDB counts. </t>
  </si>
  <si>
    <t>FY18 Quarter Ending September 30, 2017</t>
  </si>
  <si>
    <t>OSCCAR Report Date 9/30/2017</t>
  </si>
  <si>
    <t>FY17 Qtr1</t>
  </si>
  <si>
    <t>FY18 Qtr 1</t>
  </si>
  <si>
    <t>9/30/17
YTD Customers</t>
  </si>
  <si>
    <t>9/30/16
YTD Customers</t>
  </si>
  <si>
    <t>FY17 to FY18
Change by Category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</si>
</sst>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sz val="10.5"/>
      <color indexed="22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 style="thin"/>
      <top style="thick">
        <color indexed="12"/>
      </top>
      <bottom style="thin"/>
    </border>
    <border>
      <left style="thick">
        <color indexed="12"/>
      </left>
      <right>
        <color indexed="63"/>
      </right>
      <top style="medium"/>
      <bottom style="thin"/>
    </border>
    <border>
      <left style="thick">
        <color indexed="12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n"/>
      <top style="thin"/>
      <bottom>
        <color indexed="63"/>
      </bottom>
    </border>
    <border>
      <left style="thin"/>
      <right style="thick">
        <color indexed="39"/>
      </right>
      <top style="thick">
        <color indexed="12"/>
      </top>
      <bottom style="thin"/>
    </border>
    <border>
      <left style="thin"/>
      <right style="thick">
        <color indexed="39"/>
      </right>
      <top style="thin"/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12"/>
      </right>
      <top style="thin">
        <color indexed="8"/>
      </top>
      <bottom>
        <color indexed="63"/>
      </bottom>
    </border>
    <border>
      <left style="thin"/>
      <right style="thick">
        <color indexed="12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12"/>
      </right>
      <top style="medium"/>
      <bottom style="thin">
        <color indexed="8"/>
      </bottom>
    </border>
    <border>
      <left style="thick">
        <color indexed="12"/>
      </left>
      <right style="thin"/>
      <top style="medium"/>
      <bottom style="thin"/>
    </border>
    <border>
      <left style="thin"/>
      <right style="thick">
        <color rgb="FF0000FF"/>
      </right>
      <top style="thin"/>
      <bottom style="thin"/>
    </border>
    <border>
      <left style="thin"/>
      <right style="thin"/>
      <top style="thin"/>
      <bottom style="thick">
        <color rgb="FF0000FF"/>
      </bottom>
    </border>
    <border>
      <left style="thick">
        <color rgb="FF0033CC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 style="thin">
        <color indexed="8"/>
      </top>
      <bottom style="thin">
        <color indexed="8"/>
      </bottom>
    </border>
    <border>
      <left style="thick">
        <color indexed="12"/>
      </left>
      <right style="thin"/>
      <top style="thin">
        <color indexed="8"/>
      </top>
      <bottom style="thick">
        <color indexed="12"/>
      </bottom>
    </border>
    <border>
      <left style="thick">
        <color indexed="12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7" fontId="3" fillId="0" borderId="11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9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3" fillId="0" borderId="17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28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34" borderId="31" xfId="0" applyFont="1" applyFill="1" applyBorder="1" applyAlignment="1">
      <alignment/>
    </xf>
    <xf numFmtId="0" fontId="20" fillId="0" borderId="32" xfId="0" applyFont="1" applyBorder="1" applyAlignment="1">
      <alignment/>
    </xf>
    <xf numFmtId="0" fontId="21" fillId="34" borderId="32" xfId="0" applyFont="1" applyFill="1" applyBorder="1" applyAlignment="1">
      <alignment/>
    </xf>
    <xf numFmtId="0" fontId="4" fillId="0" borderId="33" xfId="0" applyFont="1" applyBorder="1" applyAlignment="1">
      <alignment horizontal="center" wrapText="1"/>
    </xf>
    <xf numFmtId="165" fontId="20" fillId="34" borderId="16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165" fontId="20" fillId="0" borderId="18" xfId="0" applyNumberFormat="1" applyFont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165" fontId="20" fillId="0" borderId="39" xfId="0" applyNumberFormat="1" applyFont="1" applyBorder="1" applyAlignment="1">
      <alignment horizontal="center"/>
    </xf>
    <xf numFmtId="3" fontId="20" fillId="0" borderId="40" xfId="0" applyNumberFormat="1" applyFont="1" applyBorder="1" applyAlignment="1">
      <alignment horizontal="center"/>
    </xf>
    <xf numFmtId="165" fontId="20" fillId="0" borderId="41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34" borderId="22" xfId="0" applyNumberFormat="1" applyFont="1" applyFill="1" applyBorder="1" applyAlignment="1">
      <alignment horizontal="center"/>
    </xf>
    <xf numFmtId="3" fontId="20" fillId="34" borderId="40" xfId="0" applyNumberFormat="1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3" fontId="23" fillId="34" borderId="22" xfId="0" applyNumberFormat="1" applyFont="1" applyFill="1" applyBorder="1" applyAlignment="1">
      <alignment horizontal="center"/>
    </xf>
    <xf numFmtId="3" fontId="20" fillId="0" borderId="23" xfId="0" applyNumberFormat="1" applyFont="1" applyBorder="1" applyAlignment="1">
      <alignment horizontal="center"/>
    </xf>
    <xf numFmtId="3" fontId="20" fillId="0" borderId="43" xfId="0" applyNumberFormat="1" applyFont="1" applyBorder="1" applyAlignment="1">
      <alignment horizontal="center"/>
    </xf>
    <xf numFmtId="165" fontId="20" fillId="0" borderId="4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9" fontId="3" fillId="0" borderId="11" xfId="60" applyFont="1" applyBorder="1" applyAlignment="1">
      <alignment horizontal="center"/>
    </xf>
    <xf numFmtId="3" fontId="26" fillId="0" borderId="11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9" fontId="3" fillId="0" borderId="17" xfId="6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3" fontId="3" fillId="0" borderId="45" xfId="0" applyNumberFormat="1" applyFont="1" applyFill="1" applyBorder="1" applyAlignment="1">
      <alignment horizontal="center"/>
    </xf>
    <xf numFmtId="165" fontId="23" fillId="34" borderId="16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wrapText="1"/>
    </xf>
    <xf numFmtId="3" fontId="3" fillId="0" borderId="33" xfId="0" applyNumberFormat="1" applyFont="1" applyBorder="1" applyAlignment="1">
      <alignment horizontal="center"/>
    </xf>
    <xf numFmtId="3" fontId="3" fillId="0" borderId="49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46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9" fontId="3" fillId="0" borderId="48" xfId="0" applyNumberFormat="1" applyFont="1" applyBorder="1" applyAlignment="1">
      <alignment horizontal="center"/>
    </xf>
    <xf numFmtId="9" fontId="3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" fontId="26" fillId="0" borderId="11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165" fontId="21" fillId="0" borderId="56" xfId="0" applyNumberFormat="1" applyFont="1" applyBorder="1" applyAlignment="1">
      <alignment horizontal="center"/>
    </xf>
    <xf numFmtId="3" fontId="21" fillId="0" borderId="57" xfId="0" applyNumberFormat="1" applyFont="1" applyBorder="1" applyAlignment="1">
      <alignment horizontal="center"/>
    </xf>
    <xf numFmtId="165" fontId="21" fillId="0" borderId="58" xfId="0" applyNumberFormat="1" applyFont="1" applyBorder="1" applyAlignment="1">
      <alignment horizontal="center"/>
    </xf>
    <xf numFmtId="3" fontId="21" fillId="0" borderId="59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60" xfId="0" applyFont="1" applyBorder="1" applyAlignment="1">
      <alignment horizontal="center"/>
    </xf>
    <xf numFmtId="0" fontId="0" fillId="0" borderId="60" xfId="0" applyBorder="1" applyAlignment="1">
      <alignment/>
    </xf>
    <xf numFmtId="3" fontId="3" fillId="0" borderId="60" xfId="0" applyNumberFormat="1" applyFont="1" applyBorder="1" applyAlignment="1">
      <alignment horizontal="center"/>
    </xf>
    <xf numFmtId="3" fontId="26" fillId="0" borderId="6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3" fontId="20" fillId="0" borderId="63" xfId="0" applyNumberFormat="1" applyFont="1" applyBorder="1" applyAlignment="1">
      <alignment horizontal="center"/>
    </xf>
    <xf numFmtId="3" fontId="20" fillId="34" borderId="63" xfId="0" applyNumberFormat="1" applyFont="1" applyFill="1" applyBorder="1" applyAlignment="1">
      <alignment horizontal="center"/>
    </xf>
    <xf numFmtId="3" fontId="20" fillId="0" borderId="64" xfId="0" applyNumberFormat="1" applyFont="1" applyBorder="1" applyAlignment="1">
      <alignment horizontal="center"/>
    </xf>
    <xf numFmtId="3" fontId="21" fillId="0" borderId="65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27" xfId="0" applyFont="1" applyFill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1990725" y="4733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1" name="Text Box 32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2" name="Text Box 33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3" name="Text Box 34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4" name="Text Box 35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5" name="Text Box 36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6" name="Text Box 37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7" name="Text Box 38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8" name="Text Box 39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39" name="Text Box 40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76200" cy="190500"/>
    <xdr:sp fLocksText="0">
      <xdr:nvSpPr>
        <xdr:cNvPr id="40" name="Text Box 41"/>
        <xdr:cNvSpPr txBox="1">
          <a:spLocks noChangeArrowheads="1"/>
        </xdr:cNvSpPr>
      </xdr:nvSpPr>
      <xdr:spPr>
        <a:xfrm>
          <a:off x="1619250" y="6896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76200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1619250" y="669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1.7109375" style="2" customWidth="1"/>
    <col min="2" max="2" width="0.85546875" style="2" customWidth="1"/>
    <col min="3" max="3" width="18.7109375" style="2" customWidth="1"/>
    <col min="4" max="4" width="20.7109375" style="2" customWidth="1"/>
    <col min="5" max="5" width="63.28125" style="2" customWidth="1"/>
    <col min="6" max="6" width="20.7109375" style="2" customWidth="1"/>
    <col min="7" max="7" width="0.85546875" style="2" customWidth="1"/>
    <col min="8" max="8" width="1.7109375" style="2" customWidth="1"/>
    <col min="9" max="9" width="16.57421875" style="2" customWidth="1"/>
    <col min="10" max="10" width="21.421875" style="2" customWidth="1"/>
    <col min="11" max="11" width="11.57421875" style="2" customWidth="1"/>
    <col min="12" max="12" width="10.421875" style="2" customWidth="1"/>
    <col min="13" max="14" width="9.140625" style="2" customWidth="1"/>
    <col min="15" max="15" width="11.00390625" style="2" customWidth="1"/>
    <col min="16" max="16384" width="9.140625" style="2" customWidth="1"/>
  </cols>
  <sheetData>
    <row r="1" ht="13.5" thickBot="1"/>
    <row r="2" spans="2:7" ht="4.5" customHeight="1" thickBot="1" thickTop="1">
      <c r="B2" s="47"/>
      <c r="C2" s="48"/>
      <c r="D2" s="48"/>
      <c r="E2" s="48"/>
      <c r="F2" s="48"/>
      <c r="G2" s="48"/>
    </row>
    <row r="3" spans="2:7" ht="15.75" customHeight="1" thickBot="1" thickTop="1">
      <c r="B3" s="47"/>
      <c r="C3" s="49"/>
      <c r="D3" s="49"/>
      <c r="E3" s="49"/>
      <c r="F3" s="80"/>
      <c r="G3" s="83"/>
    </row>
    <row r="4" spans="2:7" ht="18" customHeight="1" thickBot="1" thickTop="1">
      <c r="B4" s="47"/>
      <c r="C4" s="84"/>
      <c r="D4" s="79"/>
      <c r="E4" s="79"/>
      <c r="F4" s="79"/>
      <c r="G4" s="83"/>
    </row>
    <row r="5" spans="2:7" ht="21.75" thickBot="1" thickTop="1">
      <c r="B5" s="47"/>
      <c r="C5" s="155" t="s">
        <v>0</v>
      </c>
      <c r="D5" s="156"/>
      <c r="E5" s="156"/>
      <c r="F5" s="156"/>
      <c r="G5" s="83"/>
    </row>
    <row r="6" spans="2:7" ht="23.25" customHeight="1" thickBot="1" thickTop="1">
      <c r="B6" s="47"/>
      <c r="C6" s="85"/>
      <c r="D6" s="157" t="s">
        <v>142</v>
      </c>
      <c r="E6" s="158"/>
      <c r="F6" s="81"/>
      <c r="G6" s="83"/>
    </row>
    <row r="7" spans="2:7" ht="17.25" thickBot="1" thickTop="1">
      <c r="B7" s="47"/>
      <c r="C7" s="85"/>
      <c r="D7" s="157" t="s">
        <v>147</v>
      </c>
      <c r="E7" s="158"/>
      <c r="F7" s="81"/>
      <c r="G7" s="83"/>
    </row>
    <row r="8" spans="2:7" ht="16.5" customHeight="1" thickBot="1" thickTop="1">
      <c r="B8" s="47"/>
      <c r="C8" s="85"/>
      <c r="D8" s="50"/>
      <c r="E8" s="51"/>
      <c r="F8" s="81"/>
      <c r="G8" s="83"/>
    </row>
    <row r="9" spans="2:7" ht="20.25" thickBot="1" thickTop="1">
      <c r="B9" s="47"/>
      <c r="C9" s="85"/>
      <c r="D9" s="50"/>
      <c r="E9" s="52" t="s">
        <v>91</v>
      </c>
      <c r="F9" s="81"/>
      <c r="G9" s="83"/>
    </row>
    <row r="10" spans="2:7" ht="20.25" thickBot="1" thickTop="1">
      <c r="B10" s="47"/>
      <c r="C10" s="85"/>
      <c r="D10" s="50"/>
      <c r="E10" s="52"/>
      <c r="F10" s="81"/>
      <c r="G10" s="83"/>
    </row>
    <row r="11" spans="2:20" ht="20.25" thickBot="1" thickTop="1">
      <c r="B11" s="47"/>
      <c r="C11" s="85"/>
      <c r="D11" s="53"/>
      <c r="E11" s="52" t="s">
        <v>138</v>
      </c>
      <c r="F11" s="56"/>
      <c r="G11" s="83"/>
      <c r="S11" s="46"/>
      <c r="T11" s="46"/>
    </row>
    <row r="12" spans="2:7" ht="20.25" thickBot="1" thickTop="1">
      <c r="B12" s="47"/>
      <c r="C12" s="85"/>
      <c r="D12" s="53"/>
      <c r="E12" s="52" t="s">
        <v>40</v>
      </c>
      <c r="F12" s="56"/>
      <c r="G12" s="83"/>
    </row>
    <row r="13" spans="2:7" ht="20.25" thickBot="1" thickTop="1">
      <c r="B13" s="47"/>
      <c r="C13" s="85"/>
      <c r="D13" s="54"/>
      <c r="E13" s="52" t="s">
        <v>54</v>
      </c>
      <c r="F13" s="56"/>
      <c r="G13" s="83"/>
    </row>
    <row r="14" spans="2:7" ht="20.25" thickBot="1" thickTop="1">
      <c r="B14" s="47"/>
      <c r="C14" s="85"/>
      <c r="D14" s="54"/>
      <c r="E14" s="52" t="s">
        <v>132</v>
      </c>
      <c r="F14" s="56"/>
      <c r="G14" s="83"/>
    </row>
    <row r="15" spans="2:7" ht="20.25" thickBot="1" thickTop="1">
      <c r="B15" s="47"/>
      <c r="C15" s="85"/>
      <c r="D15" s="54"/>
      <c r="E15" s="52" t="s">
        <v>139</v>
      </c>
      <c r="F15" s="56"/>
      <c r="G15" s="83"/>
    </row>
    <row r="16" spans="2:7" ht="20.25" thickBot="1" thickTop="1">
      <c r="B16" s="47"/>
      <c r="C16" s="85"/>
      <c r="D16" s="54"/>
      <c r="E16" s="52" t="s">
        <v>131</v>
      </c>
      <c r="F16" s="56"/>
      <c r="G16" s="83"/>
    </row>
    <row r="17" spans="2:7" ht="20.25" thickBot="1" thickTop="1">
      <c r="B17" s="47"/>
      <c r="C17" s="85"/>
      <c r="D17" s="54"/>
      <c r="E17" s="52"/>
      <c r="F17" s="56"/>
      <c r="G17" s="83"/>
    </row>
    <row r="18" spans="2:7" ht="24.75" customHeight="1" thickBot="1" thickTop="1">
      <c r="B18" s="47"/>
      <c r="C18" s="56"/>
      <c r="D18" s="53"/>
      <c r="E18" s="55" t="s">
        <v>92</v>
      </c>
      <c r="F18" s="82"/>
      <c r="G18" s="83"/>
    </row>
    <row r="19" spans="2:7" ht="24.75" customHeight="1" thickBot="1" thickTop="1">
      <c r="B19" s="47"/>
      <c r="C19" s="56"/>
      <c r="D19" s="53"/>
      <c r="E19" s="55"/>
      <c r="F19" s="82"/>
      <c r="G19" s="83"/>
    </row>
    <row r="20" spans="2:7" ht="20.25" thickBot="1" thickTop="1">
      <c r="B20" s="47"/>
      <c r="C20" s="85"/>
      <c r="D20" s="54"/>
      <c r="E20" s="52" t="s">
        <v>93</v>
      </c>
      <c r="F20" s="56"/>
      <c r="G20" s="83"/>
    </row>
    <row r="21" spans="2:7" ht="20.25" thickBot="1" thickTop="1">
      <c r="B21" s="47"/>
      <c r="C21" s="85"/>
      <c r="D21" s="54"/>
      <c r="E21" s="52" t="s">
        <v>135</v>
      </c>
      <c r="F21" s="56"/>
      <c r="G21" s="83"/>
    </row>
    <row r="22" spans="2:7" ht="20.25" thickBot="1" thickTop="1">
      <c r="B22" s="47"/>
      <c r="C22" s="85"/>
      <c r="D22" s="53"/>
      <c r="E22" s="52"/>
      <c r="F22" s="56"/>
      <c r="G22" s="83"/>
    </row>
    <row r="23" spans="2:7" ht="14.25" thickBot="1" thickTop="1">
      <c r="B23" s="47"/>
      <c r="C23" s="56"/>
      <c r="D23" s="56"/>
      <c r="E23" s="57"/>
      <c r="F23" s="56"/>
      <c r="G23" s="83"/>
    </row>
    <row r="24" spans="2:7" ht="14.25" thickBot="1" thickTop="1">
      <c r="B24" s="47"/>
      <c r="C24" s="58"/>
      <c r="D24" s="58"/>
      <c r="E24" s="58"/>
      <c r="F24" s="58"/>
      <c r="G24" s="83"/>
    </row>
    <row r="25" spans="2:7" ht="4.5" customHeight="1" thickTop="1">
      <c r="B25" s="47"/>
      <c r="C25" s="48" t="s">
        <v>94</v>
      </c>
      <c r="D25" s="48"/>
      <c r="E25" s="48"/>
      <c r="F25" s="48"/>
      <c r="G25" s="83"/>
    </row>
    <row r="26" s="56" customFormat="1" ht="12.75" customHeight="1">
      <c r="C26" s="59" t="s">
        <v>140</v>
      </c>
    </row>
    <row r="27" spans="1:9" ht="26.25" customHeight="1">
      <c r="A27" s="56"/>
      <c r="B27" s="56"/>
      <c r="C27" s="153" t="s">
        <v>143</v>
      </c>
      <c r="D27" s="154"/>
      <c r="E27" s="154"/>
      <c r="F27" s="154"/>
      <c r="G27" s="56"/>
      <c r="H27" s="56"/>
      <c r="I27" s="56"/>
    </row>
    <row r="28" spans="1:9" ht="12.75">
      <c r="A28" s="56"/>
      <c r="B28" s="56"/>
      <c r="C28" s="56"/>
      <c r="D28" s="56"/>
      <c r="E28" s="56"/>
      <c r="F28" s="127" t="s">
        <v>148</v>
      </c>
      <c r="G28" s="56"/>
      <c r="H28" s="56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</sheetData>
  <sheetProtection/>
  <mergeCells count="4">
    <mergeCell ref="C27:F27"/>
    <mergeCell ref="C5:F5"/>
    <mergeCell ref="D6:E6"/>
    <mergeCell ref="D7:E7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18.7109375" style="3" customWidth="1"/>
    <col min="2" max="2" width="7.421875" style="3" customWidth="1"/>
    <col min="3" max="3" width="7.28125" style="3" customWidth="1"/>
    <col min="4" max="4" width="7.00390625" style="3" customWidth="1"/>
    <col min="5" max="6" width="7.28125" style="3" customWidth="1"/>
    <col min="7" max="10" width="6.7109375" style="3" customWidth="1"/>
    <col min="11" max="12" width="7.28125" style="3" customWidth="1"/>
    <col min="13" max="16" width="6.7109375" style="3" customWidth="1"/>
    <col min="17" max="16384" width="9.140625" style="3" customWidth="1"/>
  </cols>
  <sheetData>
    <row r="1" spans="1:16" ht="18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8" ht="15.75">
      <c r="A2" s="161" t="s">
        <v>142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0"/>
      <c r="R2" s="10"/>
    </row>
    <row r="3" spans="1:18" ht="15.75">
      <c r="A3" s="161" t="s">
        <v>147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1"/>
      <c r="R3" s="11"/>
    </row>
    <row r="5" spans="1:18" ht="18.75">
      <c r="A5" s="160" t="s">
        <v>30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2"/>
      <c r="R5" s="12"/>
    </row>
    <row r="6" ht="6.75" customHeight="1" thickBot="1"/>
    <row r="7" spans="1:16" ht="13.5" thickTop="1">
      <c r="A7" s="27" t="s">
        <v>1</v>
      </c>
      <c r="B7" s="165" t="s">
        <v>21</v>
      </c>
      <c r="C7" s="165"/>
      <c r="D7" s="165"/>
      <c r="E7" s="162" t="s">
        <v>24</v>
      </c>
      <c r="F7" s="163"/>
      <c r="G7" s="164"/>
      <c r="H7" s="162" t="s">
        <v>26</v>
      </c>
      <c r="I7" s="163"/>
      <c r="J7" s="164"/>
      <c r="K7" s="162" t="s">
        <v>28</v>
      </c>
      <c r="L7" s="163"/>
      <c r="M7" s="164"/>
      <c r="N7" s="165" t="s">
        <v>37</v>
      </c>
      <c r="O7" s="165"/>
      <c r="P7" s="166"/>
    </row>
    <row r="8" spans="1:16" ht="25.5" customHeight="1">
      <c r="A8" s="28"/>
      <c r="B8" s="169" t="s">
        <v>22</v>
      </c>
      <c r="C8" s="169"/>
      <c r="D8" s="169"/>
      <c r="E8" s="171" t="s">
        <v>109</v>
      </c>
      <c r="F8" s="172"/>
      <c r="G8" s="173"/>
      <c r="H8" s="167" t="s">
        <v>25</v>
      </c>
      <c r="I8" s="167"/>
      <c r="J8" s="167"/>
      <c r="K8" s="167" t="s">
        <v>27</v>
      </c>
      <c r="L8" s="167"/>
      <c r="M8" s="167"/>
      <c r="N8" s="169" t="s">
        <v>29</v>
      </c>
      <c r="O8" s="169"/>
      <c r="P8" s="170"/>
    </row>
    <row r="9" spans="1:16" ht="25.5">
      <c r="A9" s="102"/>
      <c r="B9" s="99" t="s">
        <v>18</v>
      </c>
      <c r="C9" s="99" t="s">
        <v>19</v>
      </c>
      <c r="D9" s="6" t="s">
        <v>20</v>
      </c>
      <c r="E9" s="99" t="s">
        <v>18</v>
      </c>
      <c r="F9" s="99" t="s">
        <v>19</v>
      </c>
      <c r="G9" s="6" t="s">
        <v>20</v>
      </c>
      <c r="H9" s="99" t="s">
        <v>18</v>
      </c>
      <c r="I9" s="99" t="s">
        <v>19</v>
      </c>
      <c r="J9" s="6" t="s">
        <v>20</v>
      </c>
      <c r="K9" s="99" t="s">
        <v>18</v>
      </c>
      <c r="L9" s="99" t="s">
        <v>19</v>
      </c>
      <c r="M9" s="6" t="s">
        <v>20</v>
      </c>
      <c r="N9" s="99" t="s">
        <v>18</v>
      </c>
      <c r="O9" s="99" t="s">
        <v>19</v>
      </c>
      <c r="P9" s="24" t="s">
        <v>20</v>
      </c>
    </row>
    <row r="10" spans="1:16" ht="13.5" customHeight="1">
      <c r="A10" s="29" t="s">
        <v>2</v>
      </c>
      <c r="B10" s="4">
        <v>2838</v>
      </c>
      <c r="C10" s="128">
        <v>849</v>
      </c>
      <c r="D10" s="5">
        <f>C10/B10</f>
        <v>0.29915433403805497</v>
      </c>
      <c r="E10" s="7">
        <v>2741</v>
      </c>
      <c r="F10" s="128">
        <v>817</v>
      </c>
      <c r="G10" s="100">
        <f>F10/E10</f>
        <v>0.29806639912440713</v>
      </c>
      <c r="H10" s="7">
        <v>154</v>
      </c>
      <c r="I10" s="128">
        <v>68</v>
      </c>
      <c r="J10" s="100">
        <f>I10/H10</f>
        <v>0.44155844155844154</v>
      </c>
      <c r="K10" s="4">
        <v>1630</v>
      </c>
      <c r="L10" s="128">
        <v>451</v>
      </c>
      <c r="M10" s="5">
        <f>L10/K10</f>
        <v>0.2766871165644172</v>
      </c>
      <c r="N10" s="4">
        <v>188</v>
      </c>
      <c r="O10" s="128">
        <v>71</v>
      </c>
      <c r="P10" s="16">
        <f>O10/N10</f>
        <v>0.3776595744680851</v>
      </c>
    </row>
    <row r="11" spans="1:16" ht="13.5" customHeight="1">
      <c r="A11" s="29" t="s">
        <v>3</v>
      </c>
      <c r="B11" s="4">
        <v>14000</v>
      </c>
      <c r="C11" s="128">
        <v>5534</v>
      </c>
      <c r="D11" s="5">
        <f aca="true" t="shared" si="0" ref="D11:D25">C11/B11</f>
        <v>0.3952857142857143</v>
      </c>
      <c r="E11" s="7">
        <v>12250</v>
      </c>
      <c r="F11" s="128">
        <v>4950</v>
      </c>
      <c r="G11" s="100">
        <f aca="true" t="shared" si="1" ref="G11:G25">F11/E11</f>
        <v>0.40408163265306124</v>
      </c>
      <c r="H11" s="7">
        <v>850</v>
      </c>
      <c r="I11" s="128">
        <v>318</v>
      </c>
      <c r="J11" s="100">
        <f aca="true" t="shared" si="2" ref="J11:J25">I11/H11</f>
        <v>0.37411764705882355</v>
      </c>
      <c r="K11" s="4">
        <v>7000</v>
      </c>
      <c r="L11" s="128">
        <v>2907</v>
      </c>
      <c r="M11" s="5">
        <f>L11/K11</f>
        <v>0.41528571428571426</v>
      </c>
      <c r="N11" s="4">
        <v>525</v>
      </c>
      <c r="O11" s="128">
        <v>176</v>
      </c>
      <c r="P11" s="16">
        <f aca="true" t="shared" si="3" ref="P11:P25">O11/N11</f>
        <v>0.3352380952380952</v>
      </c>
    </row>
    <row r="12" spans="1:16" ht="13.5" customHeight="1">
      <c r="A12" s="29" t="s">
        <v>4</v>
      </c>
      <c r="B12" s="4">
        <v>13800</v>
      </c>
      <c r="C12" s="128">
        <v>4774</v>
      </c>
      <c r="D12" s="5">
        <f t="shared" si="0"/>
        <v>0.34594202898550724</v>
      </c>
      <c r="E12" s="7">
        <v>12600</v>
      </c>
      <c r="F12" s="128">
        <v>4373</v>
      </c>
      <c r="G12" s="100">
        <f t="shared" si="1"/>
        <v>0.3470634920634921</v>
      </c>
      <c r="H12" s="7">
        <v>966</v>
      </c>
      <c r="I12" s="128">
        <v>389</v>
      </c>
      <c r="J12" s="100">
        <f t="shared" si="2"/>
        <v>0.4026915113871636</v>
      </c>
      <c r="K12" s="4">
        <v>8004</v>
      </c>
      <c r="L12" s="128">
        <v>2800</v>
      </c>
      <c r="M12" s="5">
        <f aca="true" t="shared" si="4" ref="M12:M25">L12/K12</f>
        <v>0.3498250874562719</v>
      </c>
      <c r="N12" s="4">
        <v>690</v>
      </c>
      <c r="O12" s="128">
        <v>246</v>
      </c>
      <c r="P12" s="16">
        <f t="shared" si="3"/>
        <v>0.3565217391304348</v>
      </c>
    </row>
    <row r="13" spans="1:16" ht="13.5" customHeight="1">
      <c r="A13" s="29" t="s">
        <v>5</v>
      </c>
      <c r="B13" s="4">
        <v>5700</v>
      </c>
      <c r="C13" s="128">
        <v>2189</v>
      </c>
      <c r="D13" s="5">
        <f t="shared" si="0"/>
        <v>0.38403508771929823</v>
      </c>
      <c r="E13" s="7">
        <v>5301</v>
      </c>
      <c r="F13" s="128">
        <v>2072</v>
      </c>
      <c r="G13" s="100">
        <f t="shared" si="1"/>
        <v>0.3908696472363705</v>
      </c>
      <c r="H13" s="7">
        <v>300</v>
      </c>
      <c r="I13" s="128">
        <v>121</v>
      </c>
      <c r="J13" s="100">
        <f t="shared" si="2"/>
        <v>0.4033333333333333</v>
      </c>
      <c r="K13" s="4">
        <v>3249</v>
      </c>
      <c r="L13" s="128">
        <v>1484</v>
      </c>
      <c r="M13" s="5">
        <f t="shared" si="4"/>
        <v>0.45675592489996925</v>
      </c>
      <c r="N13" s="4">
        <v>332</v>
      </c>
      <c r="O13" s="128">
        <v>101</v>
      </c>
      <c r="P13" s="16">
        <f t="shared" si="3"/>
        <v>0.3042168674698795</v>
      </c>
    </row>
    <row r="14" spans="1:16" ht="13.5" customHeight="1">
      <c r="A14" s="29" t="s">
        <v>6</v>
      </c>
      <c r="B14" s="4">
        <v>2840</v>
      </c>
      <c r="C14" s="128">
        <v>1080</v>
      </c>
      <c r="D14" s="5">
        <f t="shared" si="0"/>
        <v>0.38028169014084506</v>
      </c>
      <c r="E14" s="7">
        <v>2528</v>
      </c>
      <c r="F14" s="128">
        <v>976</v>
      </c>
      <c r="G14" s="100">
        <f t="shared" si="1"/>
        <v>0.3860759493670886</v>
      </c>
      <c r="H14" s="7">
        <v>256</v>
      </c>
      <c r="I14" s="128">
        <v>122</v>
      </c>
      <c r="J14" s="100">
        <f t="shared" si="2"/>
        <v>0.4765625</v>
      </c>
      <c r="K14" s="4">
        <v>1903</v>
      </c>
      <c r="L14" s="128">
        <v>673</v>
      </c>
      <c r="M14" s="5">
        <f t="shared" si="4"/>
        <v>0.3536521282186022</v>
      </c>
      <c r="N14" s="4">
        <v>199</v>
      </c>
      <c r="O14" s="128">
        <v>60</v>
      </c>
      <c r="P14" s="16">
        <f t="shared" si="3"/>
        <v>0.3015075376884422</v>
      </c>
    </row>
    <row r="15" spans="1:16" ht="13.5" customHeight="1">
      <c r="A15" s="29" t="s">
        <v>7</v>
      </c>
      <c r="B15" s="4">
        <v>12199</v>
      </c>
      <c r="C15" s="128">
        <v>3470</v>
      </c>
      <c r="D15" s="5">
        <f t="shared" si="0"/>
        <v>0.2844495450446758</v>
      </c>
      <c r="E15" s="7">
        <v>11728</v>
      </c>
      <c r="F15" s="128">
        <v>3254</v>
      </c>
      <c r="G15" s="100">
        <f t="shared" si="1"/>
        <v>0.2774556616643929</v>
      </c>
      <c r="H15" s="7">
        <v>749</v>
      </c>
      <c r="I15" s="128">
        <v>267</v>
      </c>
      <c r="J15" s="100">
        <f t="shared" si="2"/>
        <v>0.35647530040053405</v>
      </c>
      <c r="K15" s="4">
        <v>11406</v>
      </c>
      <c r="L15" s="128">
        <v>2410</v>
      </c>
      <c r="M15" s="5">
        <f t="shared" si="4"/>
        <v>0.21129230229703666</v>
      </c>
      <c r="N15" s="4">
        <v>745</v>
      </c>
      <c r="O15" s="128">
        <v>239</v>
      </c>
      <c r="P15" s="16">
        <f t="shared" si="3"/>
        <v>0.3208053691275168</v>
      </c>
    </row>
    <row r="16" spans="1:16" ht="13.5" customHeight="1">
      <c r="A16" s="29" t="s">
        <v>8</v>
      </c>
      <c r="B16" s="4">
        <v>3229</v>
      </c>
      <c r="C16" s="128">
        <v>1391</v>
      </c>
      <c r="D16" s="5">
        <f t="shared" si="0"/>
        <v>0.4307835243109322</v>
      </c>
      <c r="E16" s="7">
        <v>3003</v>
      </c>
      <c r="F16" s="128">
        <v>1288</v>
      </c>
      <c r="G16" s="100">
        <f t="shared" si="1"/>
        <v>0.4289044289044289</v>
      </c>
      <c r="H16" s="7">
        <v>249</v>
      </c>
      <c r="I16" s="128">
        <v>161</v>
      </c>
      <c r="J16" s="100">
        <f t="shared" si="2"/>
        <v>0.6465863453815262</v>
      </c>
      <c r="K16" s="4">
        <v>2050</v>
      </c>
      <c r="L16" s="128">
        <v>896</v>
      </c>
      <c r="M16" s="5">
        <f t="shared" si="4"/>
        <v>0.4370731707317073</v>
      </c>
      <c r="N16" s="4">
        <v>260</v>
      </c>
      <c r="O16" s="128">
        <v>85</v>
      </c>
      <c r="P16" s="16">
        <f t="shared" si="3"/>
        <v>0.3269230769230769</v>
      </c>
    </row>
    <row r="17" spans="1:16" ht="13.5" customHeight="1">
      <c r="A17" s="29" t="s">
        <v>9</v>
      </c>
      <c r="B17" s="4">
        <v>6000</v>
      </c>
      <c r="C17" s="128">
        <v>2495</v>
      </c>
      <c r="D17" s="5">
        <f t="shared" si="0"/>
        <v>0.41583333333333333</v>
      </c>
      <c r="E17" s="7">
        <v>5500</v>
      </c>
      <c r="F17" s="128">
        <v>2379</v>
      </c>
      <c r="G17" s="100">
        <f t="shared" si="1"/>
        <v>0.43254545454545457</v>
      </c>
      <c r="H17" s="7">
        <v>350</v>
      </c>
      <c r="I17" s="128">
        <v>177</v>
      </c>
      <c r="J17" s="100">
        <f t="shared" si="2"/>
        <v>0.5057142857142857</v>
      </c>
      <c r="K17" s="4">
        <v>3900</v>
      </c>
      <c r="L17" s="128">
        <v>1807</v>
      </c>
      <c r="M17" s="5">
        <f t="shared" si="4"/>
        <v>0.4633333333333333</v>
      </c>
      <c r="N17" s="4">
        <v>350</v>
      </c>
      <c r="O17" s="128">
        <v>124</v>
      </c>
      <c r="P17" s="16">
        <f t="shared" si="3"/>
        <v>0.35428571428571426</v>
      </c>
    </row>
    <row r="18" spans="1:16" ht="13.5" customHeight="1">
      <c r="A18" s="29" t="s">
        <v>10</v>
      </c>
      <c r="B18" s="4">
        <v>6000</v>
      </c>
      <c r="C18" s="128">
        <v>2035</v>
      </c>
      <c r="D18" s="5">
        <f t="shared" si="0"/>
        <v>0.33916666666666667</v>
      </c>
      <c r="E18" s="7">
        <v>5400</v>
      </c>
      <c r="F18" s="128">
        <v>1840</v>
      </c>
      <c r="G18" s="100">
        <f t="shared" si="1"/>
        <v>0.34074074074074073</v>
      </c>
      <c r="H18" s="7">
        <v>450</v>
      </c>
      <c r="I18" s="128">
        <v>135</v>
      </c>
      <c r="J18" s="100">
        <f t="shared" si="2"/>
        <v>0.3</v>
      </c>
      <c r="K18" s="4">
        <v>3000</v>
      </c>
      <c r="L18" s="128">
        <v>948</v>
      </c>
      <c r="M18" s="5">
        <f t="shared" si="4"/>
        <v>0.316</v>
      </c>
      <c r="N18" s="4">
        <v>350</v>
      </c>
      <c r="O18" s="128">
        <v>106</v>
      </c>
      <c r="P18" s="16">
        <f t="shared" si="3"/>
        <v>0.3028571428571429</v>
      </c>
    </row>
    <row r="19" spans="1:16" ht="13.5" customHeight="1">
      <c r="A19" s="29" t="s">
        <v>11</v>
      </c>
      <c r="B19" s="4">
        <v>21000</v>
      </c>
      <c r="C19" s="128">
        <v>8051</v>
      </c>
      <c r="D19" s="5">
        <f t="shared" si="0"/>
        <v>0.3833809523809524</v>
      </c>
      <c r="E19" s="7">
        <v>19000</v>
      </c>
      <c r="F19" s="128">
        <v>7295</v>
      </c>
      <c r="G19" s="100">
        <f t="shared" si="1"/>
        <v>0.38394736842105265</v>
      </c>
      <c r="H19" s="7">
        <v>1600</v>
      </c>
      <c r="I19" s="128">
        <v>646</v>
      </c>
      <c r="J19" s="100">
        <f t="shared" si="2"/>
        <v>0.40375</v>
      </c>
      <c r="K19" s="4">
        <v>9500</v>
      </c>
      <c r="L19" s="128">
        <v>3419</v>
      </c>
      <c r="M19" s="5">
        <f t="shared" si="4"/>
        <v>0.35989473684210527</v>
      </c>
      <c r="N19" s="4">
        <v>700</v>
      </c>
      <c r="O19" s="128">
        <v>258</v>
      </c>
      <c r="P19" s="16">
        <f t="shared" si="3"/>
        <v>0.36857142857142855</v>
      </c>
    </row>
    <row r="20" spans="1:16" ht="13.5" customHeight="1">
      <c r="A20" s="29" t="s">
        <v>136</v>
      </c>
      <c r="B20" s="4">
        <v>9500</v>
      </c>
      <c r="C20" s="128">
        <v>2619</v>
      </c>
      <c r="D20" s="5">
        <f t="shared" si="0"/>
        <v>0.2756842105263158</v>
      </c>
      <c r="E20" s="7">
        <v>8800</v>
      </c>
      <c r="F20" s="128">
        <v>2404</v>
      </c>
      <c r="G20" s="100">
        <f t="shared" si="1"/>
        <v>0.2731818181818182</v>
      </c>
      <c r="H20" s="7">
        <v>420</v>
      </c>
      <c r="I20" s="128">
        <v>135</v>
      </c>
      <c r="J20" s="100">
        <f t="shared" si="2"/>
        <v>0.32142857142857145</v>
      </c>
      <c r="K20" s="4">
        <v>6400</v>
      </c>
      <c r="L20" s="128">
        <v>1857</v>
      </c>
      <c r="M20" s="5">
        <f t="shared" si="4"/>
        <v>0.29015625</v>
      </c>
      <c r="N20" s="4">
        <v>425</v>
      </c>
      <c r="O20" s="128">
        <v>124</v>
      </c>
      <c r="P20" s="16">
        <f t="shared" si="3"/>
        <v>0.2917647058823529</v>
      </c>
    </row>
    <row r="21" spans="1:16" ht="13.5" customHeight="1">
      <c r="A21" s="29" t="s">
        <v>12</v>
      </c>
      <c r="B21" s="4">
        <v>17000</v>
      </c>
      <c r="C21" s="128">
        <v>4714</v>
      </c>
      <c r="D21" s="5">
        <f t="shared" si="0"/>
        <v>0.2772941176470588</v>
      </c>
      <c r="E21" s="7">
        <v>15700</v>
      </c>
      <c r="F21" s="128">
        <v>4440</v>
      </c>
      <c r="G21" s="100">
        <f t="shared" si="1"/>
        <v>0.28280254777070063</v>
      </c>
      <c r="H21" s="7">
        <v>1100</v>
      </c>
      <c r="I21" s="128">
        <v>350</v>
      </c>
      <c r="J21" s="100">
        <f t="shared" si="2"/>
        <v>0.3181818181818182</v>
      </c>
      <c r="K21" s="4">
        <v>11305</v>
      </c>
      <c r="L21" s="128">
        <v>3185</v>
      </c>
      <c r="M21" s="5">
        <f t="shared" si="4"/>
        <v>0.28173374613003094</v>
      </c>
      <c r="N21" s="4">
        <v>800</v>
      </c>
      <c r="O21" s="128">
        <v>255</v>
      </c>
      <c r="P21" s="16">
        <f t="shared" si="3"/>
        <v>0.31875</v>
      </c>
    </row>
    <row r="22" spans="1:16" ht="13.5" customHeight="1">
      <c r="A22" s="29" t="s">
        <v>13</v>
      </c>
      <c r="B22" s="4">
        <v>9000</v>
      </c>
      <c r="C22" s="128">
        <v>3063</v>
      </c>
      <c r="D22" s="5">
        <f t="shared" si="0"/>
        <v>0.3403333333333333</v>
      </c>
      <c r="E22" s="7">
        <v>8634</v>
      </c>
      <c r="F22" s="128">
        <v>2921</v>
      </c>
      <c r="G22" s="100">
        <f t="shared" si="1"/>
        <v>0.3383136437340746</v>
      </c>
      <c r="H22" s="7">
        <v>412</v>
      </c>
      <c r="I22" s="128">
        <v>183</v>
      </c>
      <c r="J22" s="100">
        <f t="shared" si="2"/>
        <v>0.4441747572815534</v>
      </c>
      <c r="K22" s="4">
        <v>7981</v>
      </c>
      <c r="L22" s="128">
        <v>2560</v>
      </c>
      <c r="M22" s="5">
        <f t="shared" si="4"/>
        <v>0.3207618092970806</v>
      </c>
      <c r="N22" s="4">
        <v>438</v>
      </c>
      <c r="O22" s="128">
        <v>159</v>
      </c>
      <c r="P22" s="16">
        <f t="shared" si="3"/>
        <v>0.363013698630137</v>
      </c>
    </row>
    <row r="23" spans="1:16" ht="13.5" customHeight="1">
      <c r="A23" s="29" t="s">
        <v>14</v>
      </c>
      <c r="B23" s="4">
        <v>5500</v>
      </c>
      <c r="C23" s="128">
        <v>1768</v>
      </c>
      <c r="D23" s="5">
        <f t="shared" si="0"/>
        <v>0.32145454545454544</v>
      </c>
      <c r="E23" s="7">
        <v>5200</v>
      </c>
      <c r="F23" s="128">
        <v>1684</v>
      </c>
      <c r="G23" s="100">
        <f t="shared" si="1"/>
        <v>0.32384615384615384</v>
      </c>
      <c r="H23" s="7">
        <v>300</v>
      </c>
      <c r="I23" s="128">
        <v>98</v>
      </c>
      <c r="J23" s="100">
        <f t="shared" si="2"/>
        <v>0.32666666666666666</v>
      </c>
      <c r="K23" s="4">
        <v>4500</v>
      </c>
      <c r="L23" s="128">
        <v>1320</v>
      </c>
      <c r="M23" s="5">
        <f t="shared" si="4"/>
        <v>0.29333333333333333</v>
      </c>
      <c r="N23" s="4">
        <v>350</v>
      </c>
      <c r="O23" s="128">
        <v>118</v>
      </c>
      <c r="P23" s="16">
        <f t="shared" si="3"/>
        <v>0.33714285714285713</v>
      </c>
    </row>
    <row r="24" spans="1:16" ht="13.5" customHeight="1">
      <c r="A24" s="29" t="s">
        <v>15</v>
      </c>
      <c r="B24" s="4">
        <v>8500</v>
      </c>
      <c r="C24" s="128">
        <v>3110</v>
      </c>
      <c r="D24" s="5">
        <f t="shared" si="0"/>
        <v>0.3658823529411765</v>
      </c>
      <c r="E24" s="7">
        <v>7500</v>
      </c>
      <c r="F24" s="128">
        <v>2860</v>
      </c>
      <c r="G24" s="100">
        <f t="shared" si="1"/>
        <v>0.38133333333333336</v>
      </c>
      <c r="H24" s="7">
        <v>700</v>
      </c>
      <c r="I24" s="128">
        <v>251</v>
      </c>
      <c r="J24" s="100">
        <f t="shared" si="2"/>
        <v>0.3585714285714286</v>
      </c>
      <c r="K24" s="4">
        <v>5250</v>
      </c>
      <c r="L24" s="128">
        <v>1919</v>
      </c>
      <c r="M24" s="5">
        <f t="shared" si="4"/>
        <v>0.36552380952380953</v>
      </c>
      <c r="N24" s="4">
        <v>525</v>
      </c>
      <c r="O24" s="128">
        <v>150</v>
      </c>
      <c r="P24" s="16">
        <f t="shared" si="3"/>
        <v>0.2857142857142857</v>
      </c>
    </row>
    <row r="25" spans="1:16" ht="13.5" customHeight="1">
      <c r="A25" s="29" t="s">
        <v>141</v>
      </c>
      <c r="B25" s="4">
        <v>9545</v>
      </c>
      <c r="C25" s="128">
        <v>3392</v>
      </c>
      <c r="D25" s="5">
        <f t="shared" si="0"/>
        <v>0.35536930330015715</v>
      </c>
      <c r="E25" s="7">
        <v>9177</v>
      </c>
      <c r="F25" s="128">
        <v>3242</v>
      </c>
      <c r="G25" s="100">
        <f t="shared" si="1"/>
        <v>0.35327449057426175</v>
      </c>
      <c r="H25" s="7">
        <v>617</v>
      </c>
      <c r="I25" s="128">
        <v>234</v>
      </c>
      <c r="J25" s="100">
        <f t="shared" si="2"/>
        <v>0.37925445705024313</v>
      </c>
      <c r="K25" s="4">
        <v>6705</v>
      </c>
      <c r="L25" s="128">
        <v>2560</v>
      </c>
      <c r="M25" s="5">
        <f t="shared" si="4"/>
        <v>0.38180462341536164</v>
      </c>
      <c r="N25" s="4">
        <v>639</v>
      </c>
      <c r="O25" s="128">
        <v>238</v>
      </c>
      <c r="P25" s="16">
        <f t="shared" si="3"/>
        <v>0.37245696400625977</v>
      </c>
    </row>
    <row r="26" spans="1:16" ht="12.75">
      <c r="A26" s="29" t="s">
        <v>16</v>
      </c>
      <c r="B26" s="4" t="s">
        <v>23</v>
      </c>
      <c r="C26" s="4">
        <v>448</v>
      </c>
      <c r="D26" s="5" t="s">
        <v>23</v>
      </c>
      <c r="E26" s="7" t="s">
        <v>23</v>
      </c>
      <c r="F26" s="7">
        <v>419</v>
      </c>
      <c r="G26" s="100" t="s">
        <v>23</v>
      </c>
      <c r="H26" s="7" t="s">
        <v>23</v>
      </c>
      <c r="I26" s="7">
        <v>4</v>
      </c>
      <c r="J26" s="100" t="s">
        <v>23</v>
      </c>
      <c r="K26" s="4" t="s">
        <v>23</v>
      </c>
      <c r="L26" s="4">
        <v>0</v>
      </c>
      <c r="M26" s="5" t="s">
        <v>23</v>
      </c>
      <c r="N26" s="4" t="s">
        <v>23</v>
      </c>
      <c r="O26" s="4">
        <v>19</v>
      </c>
      <c r="P26" s="16" t="s">
        <v>23</v>
      </c>
    </row>
    <row r="27" spans="1:16" ht="13.5" thickBot="1">
      <c r="A27" s="30" t="s">
        <v>17</v>
      </c>
      <c r="B27" s="17">
        <f>SUM(B10:B26)</f>
        <v>146651</v>
      </c>
      <c r="C27" s="17">
        <v>49523</v>
      </c>
      <c r="D27" s="25">
        <f>C27/B27</f>
        <v>0.3376928899223326</v>
      </c>
      <c r="E27" s="17">
        <f>SUM(E10:E26)</f>
        <v>135062</v>
      </c>
      <c r="F27" s="17">
        <v>45801</v>
      </c>
      <c r="G27" s="105">
        <f>F27/E27</f>
        <v>0.33911092683360233</v>
      </c>
      <c r="H27" s="17">
        <f>SUM(H10:H26)</f>
        <v>9473</v>
      </c>
      <c r="I27" s="17">
        <v>3612</v>
      </c>
      <c r="J27" s="105">
        <f>I27/H27</f>
        <v>0.381294204581442</v>
      </c>
      <c r="K27" s="17">
        <f>SUM(K10:K26)</f>
        <v>93783</v>
      </c>
      <c r="L27" s="17">
        <v>29989</v>
      </c>
      <c r="M27" s="25">
        <f>L27/K27</f>
        <v>0.3197701075887954</v>
      </c>
      <c r="N27" s="17">
        <f>SUM(N10:N26)</f>
        <v>7516</v>
      </c>
      <c r="O27" s="17">
        <v>2481</v>
      </c>
      <c r="P27" s="18">
        <f>O27/N27</f>
        <v>0.3300957956359766</v>
      </c>
    </row>
    <row r="28" spans="1:17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 t="s">
        <v>144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 customHeight="1">
      <c r="A30" s="168" t="s">
        <v>32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9"/>
    </row>
    <row r="31" spans="1:17" ht="12.75" customHeight="1">
      <c r="A31" s="168" t="s">
        <v>145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9"/>
    </row>
    <row r="32" spans="1:17" ht="12.75">
      <c r="A32" s="159" t="s">
        <v>146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20"/>
    </row>
  </sheetData>
  <sheetProtection/>
  <mergeCells count="17">
    <mergeCell ref="E7:G7"/>
    <mergeCell ref="A31:P31"/>
    <mergeCell ref="N8:P8"/>
    <mergeCell ref="B8:D8"/>
    <mergeCell ref="H8:J8"/>
    <mergeCell ref="A30:P30"/>
    <mergeCell ref="E8:G8"/>
    <mergeCell ref="A32:P32"/>
    <mergeCell ref="A1:P1"/>
    <mergeCell ref="A2:P2"/>
    <mergeCell ref="A3:P3"/>
    <mergeCell ref="K7:M7"/>
    <mergeCell ref="N7:P7"/>
    <mergeCell ref="B7:D7"/>
    <mergeCell ref="H7:J7"/>
    <mergeCell ref="A5:P5"/>
    <mergeCell ref="K8:M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1.8515625" style="3" customWidth="1"/>
    <col min="2" max="2" width="10.140625" style="3" customWidth="1"/>
    <col min="3" max="4" width="7.421875" style="3" customWidth="1"/>
    <col min="5" max="5" width="11.00390625" style="3" customWidth="1"/>
    <col min="6" max="6" width="7.7109375" style="3" customWidth="1"/>
    <col min="7" max="7" width="10.8515625" style="3" customWidth="1"/>
    <col min="8" max="8" width="6.8515625" style="3" customWidth="1"/>
    <col min="9" max="9" width="9.57421875" style="3" customWidth="1"/>
    <col min="10" max="10" width="7.00390625" style="3" customWidth="1"/>
    <col min="11" max="11" width="8.140625" style="3" customWidth="1"/>
    <col min="12" max="12" width="6.8515625" style="3" customWidth="1"/>
    <col min="13" max="16384" width="9.140625" style="3" customWidth="1"/>
  </cols>
  <sheetData>
    <row r="1" spans="1:12" ht="18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6" ht="15.75">
      <c r="A2" s="161" t="str">
        <f>'1. Plan and Actual'!A2</f>
        <v>OSCCAR Summary by WDB Area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33"/>
      <c r="N2" s="133"/>
      <c r="O2" s="133"/>
      <c r="P2" s="133"/>
    </row>
    <row r="3" spans="1:16" ht="15.75">
      <c r="A3" s="161" t="str">
        <f>'1. Plan and Actual'!A3</f>
        <v>FY18 Quarter Ending September 30, 2017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33"/>
      <c r="N3" s="133"/>
      <c r="O3" s="133"/>
      <c r="P3" s="133"/>
    </row>
    <row r="5" spans="1:13" ht="18.75">
      <c r="A5" s="160" t="s">
        <v>40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2"/>
    </row>
    <row r="6" ht="6.75" customHeight="1" thickBot="1"/>
    <row r="7" spans="1:12" ht="13.5" thickTop="1">
      <c r="A7" s="180" t="s">
        <v>1</v>
      </c>
      <c r="B7" s="165" t="s">
        <v>21</v>
      </c>
      <c r="C7" s="165" t="s">
        <v>24</v>
      </c>
      <c r="D7" s="165"/>
      <c r="E7" s="175" t="s">
        <v>41</v>
      </c>
      <c r="F7" s="175"/>
      <c r="G7" s="175"/>
      <c r="H7" s="175"/>
      <c r="I7" s="175"/>
      <c r="J7" s="175"/>
      <c r="K7" s="175"/>
      <c r="L7" s="176"/>
    </row>
    <row r="8" spans="1:12" ht="12.75">
      <c r="A8" s="181"/>
      <c r="B8" s="174"/>
      <c r="C8" s="174"/>
      <c r="D8" s="174"/>
      <c r="E8" s="174" t="s">
        <v>26</v>
      </c>
      <c r="F8" s="174"/>
      <c r="G8" s="174" t="s">
        <v>28</v>
      </c>
      <c r="H8" s="174"/>
      <c r="I8" s="174" t="s">
        <v>37</v>
      </c>
      <c r="J8" s="174"/>
      <c r="K8" s="174" t="s">
        <v>39</v>
      </c>
      <c r="L8" s="179"/>
    </row>
    <row r="9" spans="1:12" s="21" customFormat="1" ht="38.25">
      <c r="A9" s="106"/>
      <c r="B9" s="6" t="s">
        <v>22</v>
      </c>
      <c r="C9" s="6" t="s">
        <v>33</v>
      </c>
      <c r="D9" s="6" t="s">
        <v>34</v>
      </c>
      <c r="E9" s="6" t="s">
        <v>35</v>
      </c>
      <c r="F9" s="6" t="s">
        <v>34</v>
      </c>
      <c r="G9" s="6" t="s">
        <v>36</v>
      </c>
      <c r="H9" s="6" t="s">
        <v>34</v>
      </c>
      <c r="I9" s="6" t="s">
        <v>38</v>
      </c>
      <c r="J9" s="6" t="s">
        <v>34</v>
      </c>
      <c r="K9" s="6" t="s">
        <v>29</v>
      </c>
      <c r="L9" s="24" t="s">
        <v>34</v>
      </c>
    </row>
    <row r="10" spans="1:12" ht="13.5" customHeight="1">
      <c r="A10" s="29" t="s">
        <v>2</v>
      </c>
      <c r="B10" s="101">
        <f>'1. Plan and Actual'!C10</f>
        <v>849</v>
      </c>
      <c r="C10" s="128">
        <v>342</v>
      </c>
      <c r="D10" s="5">
        <f>C10/B10</f>
        <v>0.4028268551236749</v>
      </c>
      <c r="E10" s="128">
        <f>'1. Plan and Actual'!F10</f>
        <v>817</v>
      </c>
      <c r="F10" s="5">
        <f>E10/B10</f>
        <v>0.9623085983510011</v>
      </c>
      <c r="G10" s="128">
        <f>'1. Plan and Actual'!I10</f>
        <v>68</v>
      </c>
      <c r="H10" s="5">
        <f>G10/B10</f>
        <v>0.0800942285041225</v>
      </c>
      <c r="I10" s="101">
        <f>'1. Plan and Actual'!L10</f>
        <v>451</v>
      </c>
      <c r="J10" s="5">
        <f>I10/B10</f>
        <v>0.5312131919905771</v>
      </c>
      <c r="K10" s="128">
        <f>'1. Plan and Actual'!O10</f>
        <v>71</v>
      </c>
      <c r="L10" s="16">
        <f>K10/B10</f>
        <v>0.08362779740871613</v>
      </c>
    </row>
    <row r="11" spans="1:12" ht="13.5" customHeight="1">
      <c r="A11" s="29" t="s">
        <v>3</v>
      </c>
      <c r="B11" s="101">
        <f>'1. Plan and Actual'!C11</f>
        <v>5534</v>
      </c>
      <c r="C11" s="128">
        <v>3024</v>
      </c>
      <c r="D11" s="5">
        <f aca="true" t="shared" si="0" ref="D11:D27">C11/B11</f>
        <v>0.5464401879291652</v>
      </c>
      <c r="E11" s="128">
        <f>'1. Plan and Actual'!F11</f>
        <v>4950</v>
      </c>
      <c r="F11" s="5">
        <f aca="true" t="shared" si="1" ref="F11:F27">E11/B11</f>
        <v>0.8944705457173835</v>
      </c>
      <c r="G11" s="128">
        <f>'1. Plan and Actual'!I11</f>
        <v>318</v>
      </c>
      <c r="H11" s="5">
        <f aca="true" t="shared" si="2" ref="H11:H27">G11/B11</f>
        <v>0.05746295627032887</v>
      </c>
      <c r="I11" s="101">
        <f>'1. Plan and Actual'!L11</f>
        <v>2907</v>
      </c>
      <c r="J11" s="5">
        <f aca="true" t="shared" si="3" ref="J11:J27">I11/B11</f>
        <v>0.5252981568485725</v>
      </c>
      <c r="K11" s="128">
        <f>'1. Plan and Actual'!O11</f>
        <v>176</v>
      </c>
      <c r="L11" s="16">
        <f aca="true" t="shared" si="4" ref="L11:L27">K11/B11</f>
        <v>0.03180339718106252</v>
      </c>
    </row>
    <row r="12" spans="1:12" ht="13.5" customHeight="1">
      <c r="A12" s="29" t="s">
        <v>4</v>
      </c>
      <c r="B12" s="101">
        <f>'1. Plan and Actual'!C12</f>
        <v>4774</v>
      </c>
      <c r="C12" s="128">
        <v>2217</v>
      </c>
      <c r="D12" s="5">
        <f t="shared" si="0"/>
        <v>0.464390448261416</v>
      </c>
      <c r="E12" s="128">
        <f>'1. Plan and Actual'!F12</f>
        <v>4373</v>
      </c>
      <c r="F12" s="5">
        <f t="shared" si="1"/>
        <v>0.9160033514872225</v>
      </c>
      <c r="G12" s="128">
        <f>'1. Plan and Actual'!I12</f>
        <v>389</v>
      </c>
      <c r="H12" s="5">
        <f t="shared" si="2"/>
        <v>0.08148303309593632</v>
      </c>
      <c r="I12" s="101">
        <f>'1. Plan and Actual'!L12</f>
        <v>2800</v>
      </c>
      <c r="J12" s="5">
        <f t="shared" si="3"/>
        <v>0.5865102639296188</v>
      </c>
      <c r="K12" s="128">
        <f>'1. Plan and Actual'!O12</f>
        <v>246</v>
      </c>
      <c r="L12" s="16">
        <f t="shared" si="4"/>
        <v>0.05152911604524508</v>
      </c>
    </row>
    <row r="13" spans="1:12" ht="13.5" customHeight="1">
      <c r="A13" s="29" t="s">
        <v>5</v>
      </c>
      <c r="B13" s="101">
        <f>'1. Plan and Actual'!C13</f>
        <v>2189</v>
      </c>
      <c r="C13" s="128">
        <v>990</v>
      </c>
      <c r="D13" s="5">
        <f t="shared" si="0"/>
        <v>0.45226130653266333</v>
      </c>
      <c r="E13" s="128">
        <f>'1. Plan and Actual'!F13</f>
        <v>2072</v>
      </c>
      <c r="F13" s="5">
        <f t="shared" si="1"/>
        <v>0.9465509365006852</v>
      </c>
      <c r="G13" s="128">
        <f>'1. Plan and Actual'!I13</f>
        <v>121</v>
      </c>
      <c r="H13" s="5">
        <f t="shared" si="2"/>
        <v>0.05527638190954774</v>
      </c>
      <c r="I13" s="101">
        <f>'1. Plan and Actual'!L13</f>
        <v>1484</v>
      </c>
      <c r="J13" s="5">
        <f t="shared" si="3"/>
        <v>0.6779351301964367</v>
      </c>
      <c r="K13" s="128">
        <f>'1. Plan and Actual'!O13</f>
        <v>101</v>
      </c>
      <c r="L13" s="16">
        <f t="shared" si="4"/>
        <v>0.046139789858382824</v>
      </c>
    </row>
    <row r="14" spans="1:12" ht="13.5" customHeight="1">
      <c r="A14" s="29" t="s">
        <v>6</v>
      </c>
      <c r="B14" s="101">
        <f>'1. Plan and Actual'!C14</f>
        <v>1080</v>
      </c>
      <c r="C14" s="128">
        <v>481</v>
      </c>
      <c r="D14" s="5">
        <f t="shared" si="0"/>
        <v>0.44537037037037036</v>
      </c>
      <c r="E14" s="128">
        <f>'1. Plan and Actual'!F14</f>
        <v>976</v>
      </c>
      <c r="F14" s="5">
        <f t="shared" si="1"/>
        <v>0.9037037037037037</v>
      </c>
      <c r="G14" s="128">
        <f>'1. Plan and Actual'!I14</f>
        <v>122</v>
      </c>
      <c r="H14" s="5">
        <f t="shared" si="2"/>
        <v>0.11296296296296296</v>
      </c>
      <c r="I14" s="101">
        <f>'1. Plan and Actual'!L14</f>
        <v>673</v>
      </c>
      <c r="J14" s="5">
        <f t="shared" si="3"/>
        <v>0.6231481481481481</v>
      </c>
      <c r="K14" s="128">
        <f>'1. Plan and Actual'!O14</f>
        <v>60</v>
      </c>
      <c r="L14" s="16">
        <f t="shared" si="4"/>
        <v>0.05555555555555555</v>
      </c>
    </row>
    <row r="15" spans="1:12" ht="13.5" customHeight="1">
      <c r="A15" s="29" t="s">
        <v>7</v>
      </c>
      <c r="B15" s="101">
        <f>'1. Plan and Actual'!C15</f>
        <v>3470</v>
      </c>
      <c r="C15" s="128">
        <v>1956</v>
      </c>
      <c r="D15" s="5">
        <f t="shared" si="0"/>
        <v>0.5636887608069164</v>
      </c>
      <c r="E15" s="128">
        <f>'1. Plan and Actual'!F15</f>
        <v>3254</v>
      </c>
      <c r="F15" s="5">
        <f t="shared" si="1"/>
        <v>0.9377521613832853</v>
      </c>
      <c r="G15" s="128">
        <f>'1. Plan and Actual'!I15</f>
        <v>267</v>
      </c>
      <c r="H15" s="5">
        <f t="shared" si="2"/>
        <v>0.07694524495677234</v>
      </c>
      <c r="I15" s="101">
        <f>'1. Plan and Actual'!L15</f>
        <v>2410</v>
      </c>
      <c r="J15" s="5">
        <f t="shared" si="3"/>
        <v>0.6945244956772334</v>
      </c>
      <c r="K15" s="128">
        <f>'1. Plan and Actual'!O15</f>
        <v>239</v>
      </c>
      <c r="L15" s="16">
        <f t="shared" si="4"/>
        <v>0.06887608069164265</v>
      </c>
    </row>
    <row r="16" spans="1:12" ht="13.5" customHeight="1">
      <c r="A16" s="29" t="s">
        <v>8</v>
      </c>
      <c r="B16" s="101">
        <f>'1. Plan and Actual'!C16</f>
        <v>1391</v>
      </c>
      <c r="C16" s="128">
        <v>675</v>
      </c>
      <c r="D16" s="5">
        <f t="shared" si="0"/>
        <v>0.4852624011502516</v>
      </c>
      <c r="E16" s="128">
        <f>'1. Plan and Actual'!F16</f>
        <v>1288</v>
      </c>
      <c r="F16" s="5">
        <f t="shared" si="1"/>
        <v>0.9259525521207764</v>
      </c>
      <c r="G16" s="128">
        <f>'1. Plan and Actual'!I16</f>
        <v>161</v>
      </c>
      <c r="H16" s="5">
        <f t="shared" si="2"/>
        <v>0.11574406901509705</v>
      </c>
      <c r="I16" s="101">
        <f>'1. Plan and Actual'!L16</f>
        <v>896</v>
      </c>
      <c r="J16" s="5">
        <f t="shared" si="3"/>
        <v>0.6441409058231489</v>
      </c>
      <c r="K16" s="128">
        <f>'1. Plan and Actual'!O16</f>
        <v>85</v>
      </c>
      <c r="L16" s="16">
        <f t="shared" si="4"/>
        <v>0.06110711718188354</v>
      </c>
    </row>
    <row r="17" spans="1:12" ht="13.5" customHeight="1">
      <c r="A17" s="29" t="s">
        <v>9</v>
      </c>
      <c r="B17" s="101">
        <f>'1. Plan and Actual'!C17</f>
        <v>2495</v>
      </c>
      <c r="C17" s="128">
        <v>1207</v>
      </c>
      <c r="D17" s="5">
        <f t="shared" si="0"/>
        <v>0.48376753507014025</v>
      </c>
      <c r="E17" s="128">
        <f>'1. Plan and Actual'!F17</f>
        <v>2379</v>
      </c>
      <c r="F17" s="5">
        <f t="shared" si="1"/>
        <v>0.9535070140280562</v>
      </c>
      <c r="G17" s="128">
        <f>'1. Plan and Actual'!I17</f>
        <v>177</v>
      </c>
      <c r="H17" s="5">
        <f t="shared" si="2"/>
        <v>0.07094188376753507</v>
      </c>
      <c r="I17" s="101">
        <f>'1. Plan and Actual'!L17</f>
        <v>1807</v>
      </c>
      <c r="J17" s="5">
        <f t="shared" si="3"/>
        <v>0.724248496993988</v>
      </c>
      <c r="K17" s="128">
        <f>'1. Plan and Actual'!O17</f>
        <v>124</v>
      </c>
      <c r="L17" s="16">
        <f t="shared" si="4"/>
        <v>0.04969939879759519</v>
      </c>
    </row>
    <row r="18" spans="1:12" ht="13.5" customHeight="1">
      <c r="A18" s="29" t="s">
        <v>10</v>
      </c>
      <c r="B18" s="101">
        <f>'1. Plan and Actual'!C18</f>
        <v>2035</v>
      </c>
      <c r="C18" s="128">
        <v>603</v>
      </c>
      <c r="D18" s="5">
        <f t="shared" si="0"/>
        <v>0.2963144963144963</v>
      </c>
      <c r="E18" s="128">
        <f>'1. Plan and Actual'!F18</f>
        <v>1840</v>
      </c>
      <c r="F18" s="5">
        <f t="shared" si="1"/>
        <v>0.9041769041769042</v>
      </c>
      <c r="G18" s="128">
        <f>'1. Plan and Actual'!I18</f>
        <v>135</v>
      </c>
      <c r="H18" s="5">
        <f t="shared" si="2"/>
        <v>0.06633906633906633</v>
      </c>
      <c r="I18" s="101">
        <f>'1. Plan and Actual'!L18</f>
        <v>948</v>
      </c>
      <c r="J18" s="5">
        <f t="shared" si="3"/>
        <v>0.46584766584766585</v>
      </c>
      <c r="K18" s="128">
        <f>'1. Plan and Actual'!O18</f>
        <v>106</v>
      </c>
      <c r="L18" s="16">
        <f t="shared" si="4"/>
        <v>0.052088452088452086</v>
      </c>
    </row>
    <row r="19" spans="1:12" ht="13.5" customHeight="1">
      <c r="A19" s="29" t="s">
        <v>11</v>
      </c>
      <c r="B19" s="101">
        <f>'1. Plan and Actual'!C19</f>
        <v>8051</v>
      </c>
      <c r="C19" s="128">
        <v>2601</v>
      </c>
      <c r="D19" s="5">
        <f t="shared" si="0"/>
        <v>0.32306545770711714</v>
      </c>
      <c r="E19" s="128">
        <f>'1. Plan and Actual'!F19</f>
        <v>7295</v>
      </c>
      <c r="F19" s="5">
        <f t="shared" si="1"/>
        <v>0.9060986212892809</v>
      </c>
      <c r="G19" s="128">
        <f>'1. Plan and Actual'!I19</f>
        <v>646</v>
      </c>
      <c r="H19" s="5">
        <f t="shared" si="2"/>
        <v>0.08023847969196374</v>
      </c>
      <c r="I19" s="101">
        <f>'1. Plan and Actual'!L19</f>
        <v>3419</v>
      </c>
      <c r="J19" s="5">
        <f t="shared" si="3"/>
        <v>0.42466774313749844</v>
      </c>
      <c r="K19" s="128">
        <f>'1. Plan and Actual'!O19</f>
        <v>258</v>
      </c>
      <c r="L19" s="16">
        <f t="shared" si="4"/>
        <v>0.03204570860762638</v>
      </c>
    </row>
    <row r="20" spans="1:12" ht="13.5" customHeight="1">
      <c r="A20" s="29" t="s">
        <v>136</v>
      </c>
      <c r="B20" s="101">
        <f>'1. Plan and Actual'!C20</f>
        <v>2619</v>
      </c>
      <c r="C20" s="128">
        <v>1316</v>
      </c>
      <c r="D20" s="5">
        <f t="shared" si="0"/>
        <v>0.5024818633066056</v>
      </c>
      <c r="E20" s="128">
        <f>'1. Plan and Actual'!F20</f>
        <v>2404</v>
      </c>
      <c r="F20" s="5">
        <f t="shared" si="1"/>
        <v>0.9179075983199695</v>
      </c>
      <c r="G20" s="128">
        <f>'1. Plan and Actual'!I20</f>
        <v>135</v>
      </c>
      <c r="H20" s="5">
        <f t="shared" si="2"/>
        <v>0.05154639175257732</v>
      </c>
      <c r="I20" s="101">
        <f>'1. Plan and Actual'!L20</f>
        <v>1857</v>
      </c>
      <c r="J20" s="5">
        <f t="shared" si="3"/>
        <v>0.709049255441008</v>
      </c>
      <c r="K20" s="128">
        <f>'1. Plan and Actual'!O20</f>
        <v>124</v>
      </c>
      <c r="L20" s="16">
        <f t="shared" si="4"/>
        <v>0.047346315387552504</v>
      </c>
    </row>
    <row r="21" spans="1:12" ht="13.5" customHeight="1">
      <c r="A21" s="29" t="s">
        <v>12</v>
      </c>
      <c r="B21" s="101">
        <f>'1. Plan and Actual'!C21</f>
        <v>4714</v>
      </c>
      <c r="C21" s="128">
        <v>1869</v>
      </c>
      <c r="D21" s="5">
        <f t="shared" si="0"/>
        <v>0.3964785744590581</v>
      </c>
      <c r="E21" s="128">
        <f>'1. Plan and Actual'!F21</f>
        <v>4440</v>
      </c>
      <c r="F21" s="5">
        <f t="shared" si="1"/>
        <v>0.9418752651675859</v>
      </c>
      <c r="G21" s="128">
        <f>'1. Plan and Actual'!I21</f>
        <v>350</v>
      </c>
      <c r="H21" s="5">
        <f t="shared" si="2"/>
        <v>0.07424692405600339</v>
      </c>
      <c r="I21" s="101">
        <f>'1. Plan and Actual'!L21</f>
        <v>3185</v>
      </c>
      <c r="J21" s="5">
        <f t="shared" si="3"/>
        <v>0.6756470089096309</v>
      </c>
      <c r="K21" s="128">
        <f>'1. Plan and Actual'!O21</f>
        <v>255</v>
      </c>
      <c r="L21" s="16">
        <f t="shared" si="4"/>
        <v>0.054094187526516756</v>
      </c>
    </row>
    <row r="22" spans="1:12" ht="13.5" customHeight="1">
      <c r="A22" s="29" t="s">
        <v>13</v>
      </c>
      <c r="B22" s="101">
        <f>'1. Plan and Actual'!C22</f>
        <v>3063</v>
      </c>
      <c r="C22" s="128">
        <v>1831</v>
      </c>
      <c r="D22" s="5">
        <f t="shared" si="0"/>
        <v>0.5977799542931767</v>
      </c>
      <c r="E22" s="128">
        <f>'1. Plan and Actual'!F22</f>
        <v>2921</v>
      </c>
      <c r="F22" s="5">
        <f t="shared" si="1"/>
        <v>0.9536402220045707</v>
      </c>
      <c r="G22" s="128">
        <f>'1. Plan and Actual'!I22</f>
        <v>183</v>
      </c>
      <c r="H22" s="5">
        <f t="shared" si="2"/>
        <v>0.059745347698334964</v>
      </c>
      <c r="I22" s="101">
        <f>'1. Plan and Actual'!L22</f>
        <v>2560</v>
      </c>
      <c r="J22" s="5">
        <f t="shared" si="3"/>
        <v>0.8357819131570355</v>
      </c>
      <c r="K22" s="128">
        <f>'1. Plan and Actual'!O22</f>
        <v>159</v>
      </c>
      <c r="L22" s="16">
        <f t="shared" si="4"/>
        <v>0.05190989226248776</v>
      </c>
    </row>
    <row r="23" spans="1:12" ht="13.5" customHeight="1">
      <c r="A23" s="29" t="s">
        <v>14</v>
      </c>
      <c r="B23" s="101">
        <f>'1. Plan and Actual'!C23</f>
        <v>1768</v>
      </c>
      <c r="C23" s="128">
        <v>809</v>
      </c>
      <c r="D23" s="5">
        <f t="shared" si="0"/>
        <v>0.457579185520362</v>
      </c>
      <c r="E23" s="128">
        <f>'1. Plan and Actual'!F23</f>
        <v>1684</v>
      </c>
      <c r="F23" s="5">
        <f t="shared" si="1"/>
        <v>0.9524886877828054</v>
      </c>
      <c r="G23" s="128">
        <f>'1. Plan and Actual'!I23</f>
        <v>98</v>
      </c>
      <c r="H23" s="5">
        <f t="shared" si="2"/>
        <v>0.05542986425339366</v>
      </c>
      <c r="I23" s="101">
        <f>'1. Plan and Actual'!L23</f>
        <v>1320</v>
      </c>
      <c r="J23" s="5">
        <f t="shared" si="3"/>
        <v>0.746606334841629</v>
      </c>
      <c r="K23" s="128">
        <f>'1. Plan and Actual'!O23</f>
        <v>118</v>
      </c>
      <c r="L23" s="16">
        <f t="shared" si="4"/>
        <v>0.0667420814479638</v>
      </c>
    </row>
    <row r="24" spans="1:12" ht="13.5" customHeight="1">
      <c r="A24" s="29" t="s">
        <v>15</v>
      </c>
      <c r="B24" s="101">
        <f>'1. Plan and Actual'!C24</f>
        <v>3110</v>
      </c>
      <c r="C24" s="128">
        <v>1711</v>
      </c>
      <c r="D24" s="5">
        <f t="shared" si="0"/>
        <v>0.5501607717041801</v>
      </c>
      <c r="E24" s="128">
        <f>'1. Plan and Actual'!F24</f>
        <v>2860</v>
      </c>
      <c r="F24" s="5">
        <f t="shared" si="1"/>
        <v>0.9196141479099679</v>
      </c>
      <c r="G24" s="128">
        <f>'1. Plan and Actual'!I24</f>
        <v>251</v>
      </c>
      <c r="H24" s="5">
        <f t="shared" si="2"/>
        <v>0.08070739549839229</v>
      </c>
      <c r="I24" s="101">
        <f>'1. Plan and Actual'!L24</f>
        <v>1919</v>
      </c>
      <c r="J24" s="5">
        <f t="shared" si="3"/>
        <v>0.6170418006430868</v>
      </c>
      <c r="K24" s="128">
        <f>'1. Plan and Actual'!O24</f>
        <v>150</v>
      </c>
      <c r="L24" s="16">
        <f t="shared" si="4"/>
        <v>0.04823151125401929</v>
      </c>
    </row>
    <row r="25" spans="1:12" ht="13.5" customHeight="1">
      <c r="A25" s="29" t="s">
        <v>141</v>
      </c>
      <c r="B25" s="101">
        <f>'1. Plan and Actual'!C25</f>
        <v>3392</v>
      </c>
      <c r="C25" s="128">
        <v>1657</v>
      </c>
      <c r="D25" s="5">
        <f t="shared" si="0"/>
        <v>0.48850235849056606</v>
      </c>
      <c r="E25" s="128">
        <f>'1. Plan and Actual'!F25</f>
        <v>3242</v>
      </c>
      <c r="F25" s="5">
        <f t="shared" si="1"/>
        <v>0.9557783018867925</v>
      </c>
      <c r="G25" s="128">
        <f>'1. Plan and Actual'!I25</f>
        <v>234</v>
      </c>
      <c r="H25" s="5">
        <f t="shared" si="2"/>
        <v>0.06898584905660378</v>
      </c>
      <c r="I25" s="101">
        <f>'1. Plan and Actual'!L25</f>
        <v>2560</v>
      </c>
      <c r="J25" s="5">
        <f t="shared" si="3"/>
        <v>0.7547169811320755</v>
      </c>
      <c r="K25" s="128">
        <f>'1. Plan and Actual'!O25</f>
        <v>238</v>
      </c>
      <c r="L25" s="16">
        <f t="shared" si="4"/>
        <v>0.07016509433962265</v>
      </c>
    </row>
    <row r="26" spans="1:12" ht="12.75">
      <c r="A26" s="29" t="s">
        <v>126</v>
      </c>
      <c r="B26" s="4">
        <f>'1. Plan and Actual'!C26</f>
        <v>448</v>
      </c>
      <c r="C26" s="4">
        <v>287</v>
      </c>
      <c r="D26" s="5">
        <f t="shared" si="0"/>
        <v>0.640625</v>
      </c>
      <c r="E26" s="128">
        <f>'1. Plan and Actual'!F26</f>
        <v>419</v>
      </c>
      <c r="F26" s="5">
        <f t="shared" si="1"/>
        <v>0.9352678571428571</v>
      </c>
      <c r="G26" s="128">
        <f>'1. Plan and Actual'!I26</f>
        <v>4</v>
      </c>
      <c r="H26" s="5">
        <f t="shared" si="2"/>
        <v>0.008928571428571428</v>
      </c>
      <c r="I26" s="4">
        <f>'1. Plan and Actual'!L26</f>
        <v>0</v>
      </c>
      <c r="J26" s="5">
        <f t="shared" si="3"/>
        <v>0</v>
      </c>
      <c r="K26" s="4">
        <f>'1. Plan and Actual'!O26</f>
        <v>19</v>
      </c>
      <c r="L26" s="16">
        <f t="shared" si="4"/>
        <v>0.04241071428571429</v>
      </c>
    </row>
    <row r="27" spans="1:12" ht="13.5" thickBot="1">
      <c r="A27" s="30" t="s">
        <v>17</v>
      </c>
      <c r="B27" s="17">
        <f>'1. Plan and Actual'!C27</f>
        <v>49523</v>
      </c>
      <c r="C27" s="17">
        <v>22820</v>
      </c>
      <c r="D27" s="25">
        <f t="shared" si="0"/>
        <v>0.46079599378066755</v>
      </c>
      <c r="E27" s="146">
        <f>'1. Plan and Actual'!F27</f>
        <v>45801</v>
      </c>
      <c r="F27" s="25">
        <f t="shared" si="1"/>
        <v>0.9248430022413828</v>
      </c>
      <c r="G27" s="146">
        <f>'1. Plan and Actual'!I27</f>
        <v>3612</v>
      </c>
      <c r="H27" s="25">
        <f t="shared" si="2"/>
        <v>0.07293580760454738</v>
      </c>
      <c r="I27" s="17">
        <f>+'1. Plan and Actual'!L27</f>
        <v>29989</v>
      </c>
      <c r="J27" s="25">
        <f t="shared" si="3"/>
        <v>0.6055570139127274</v>
      </c>
      <c r="K27" s="17">
        <f>+'1. Plan and Actual'!O27</f>
        <v>2481</v>
      </c>
      <c r="L27" s="18">
        <f t="shared" si="4"/>
        <v>0.05009793429315672</v>
      </c>
    </row>
    <row r="28" spans="1:12" ht="13.5" thickTop="1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144</v>
      </c>
      <c r="B29"/>
      <c r="C29"/>
      <c r="D29"/>
      <c r="E29"/>
      <c r="F29"/>
      <c r="G29"/>
      <c r="H29"/>
      <c r="I29"/>
      <c r="J29"/>
      <c r="K29"/>
      <c r="L29"/>
    </row>
    <row r="30" spans="1:12" ht="12.75">
      <c r="A30" s="177" t="s">
        <v>32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ht="12.75">
      <c r="A31" s="177" t="s">
        <v>145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6" ht="12.75">
      <c r="A32" s="159" t="s">
        <v>146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</row>
  </sheetData>
  <sheetProtection/>
  <mergeCells count="15">
    <mergeCell ref="A7:A8"/>
    <mergeCell ref="B7:B8"/>
    <mergeCell ref="C7:D8"/>
    <mergeCell ref="E8:F8"/>
    <mergeCell ref="G8:H8"/>
    <mergeCell ref="I8:J8"/>
    <mergeCell ref="A1:L1"/>
    <mergeCell ref="A2:L2"/>
    <mergeCell ref="A3:L3"/>
    <mergeCell ref="A5:L5"/>
    <mergeCell ref="A32:P32"/>
    <mergeCell ref="E7:L7"/>
    <mergeCell ref="A30:L30"/>
    <mergeCell ref="A31:L31"/>
    <mergeCell ref="K8:L8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20.8515625" style="3" customWidth="1"/>
    <col min="2" max="2" width="10.7109375" style="3" customWidth="1"/>
    <col min="3" max="3" width="10.421875" style="3" customWidth="1"/>
    <col min="4" max="4" width="10.7109375" style="3" customWidth="1"/>
    <col min="5" max="5" width="9.8515625" style="3" customWidth="1"/>
    <col min="6" max="6" width="9.140625" style="3" customWidth="1"/>
    <col min="7" max="7" width="11.7109375" style="3" customWidth="1"/>
    <col min="8" max="8" width="10.00390625" style="3" customWidth="1"/>
    <col min="9" max="9" width="9.140625" style="3" customWidth="1"/>
    <col min="10" max="10" width="11.8515625" style="3" customWidth="1"/>
    <col min="11" max="16384" width="9.140625" style="3" customWidth="1"/>
  </cols>
  <sheetData>
    <row r="1" spans="1:10" ht="18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5.75">
      <c r="A2" s="161" t="str">
        <f>'1. Plan and Actual'!A2</f>
        <v>OSCCAR Summary by WDB Area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75">
      <c r="A3" s="161" t="str">
        <f>'1. Plan and Actual'!A3</f>
        <v>FY18 Quarter Ending September 30, 2017</v>
      </c>
      <c r="B3" s="182"/>
      <c r="C3" s="182"/>
      <c r="D3" s="182"/>
      <c r="E3" s="182"/>
      <c r="F3" s="182"/>
      <c r="G3" s="182"/>
      <c r="H3" s="182"/>
      <c r="I3" s="182"/>
      <c r="J3" s="182"/>
    </row>
    <row r="5" spans="1:10" ht="18.75">
      <c r="A5" s="183" t="s">
        <v>54</v>
      </c>
      <c r="B5" s="183"/>
      <c r="C5" s="183"/>
      <c r="D5" s="183"/>
      <c r="E5" s="183"/>
      <c r="F5" s="183"/>
      <c r="G5" s="183"/>
      <c r="H5" s="183"/>
      <c r="I5" s="183"/>
      <c r="J5" s="183"/>
    </row>
    <row r="6" ht="6.75" customHeight="1" thickBot="1"/>
    <row r="7" spans="1:10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5" t="s">
        <v>52</v>
      </c>
    </row>
    <row r="8" spans="1:10" s="21" customFormat="1" ht="38.25">
      <c r="A8" s="28"/>
      <c r="B8" s="6" t="s">
        <v>42</v>
      </c>
      <c r="C8" s="6" t="s">
        <v>43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49</v>
      </c>
      <c r="I8" s="6" t="s">
        <v>51</v>
      </c>
      <c r="J8" s="24" t="s">
        <v>53</v>
      </c>
    </row>
    <row r="9" spans="1:10" ht="13.5" customHeight="1">
      <c r="A9" s="29" t="s">
        <v>2</v>
      </c>
      <c r="B9" s="128">
        <v>449</v>
      </c>
      <c r="C9" s="128">
        <v>442</v>
      </c>
      <c r="D9" s="128">
        <v>369</v>
      </c>
      <c r="E9" s="128">
        <v>229</v>
      </c>
      <c r="F9" s="128">
        <v>570</v>
      </c>
      <c r="G9" s="128">
        <v>30</v>
      </c>
      <c r="H9" s="128">
        <v>128</v>
      </c>
      <c r="I9" s="128">
        <v>29</v>
      </c>
      <c r="J9" s="129">
        <v>0</v>
      </c>
    </row>
    <row r="10" spans="1:10" ht="13.5" customHeight="1">
      <c r="A10" s="29" t="s">
        <v>3</v>
      </c>
      <c r="B10" s="128">
        <v>2299</v>
      </c>
      <c r="C10" s="128">
        <v>3452</v>
      </c>
      <c r="D10" s="128">
        <v>2692</v>
      </c>
      <c r="E10" s="128">
        <v>2058</v>
      </c>
      <c r="F10" s="128">
        <v>2867</v>
      </c>
      <c r="G10" s="128">
        <v>1194</v>
      </c>
      <c r="H10" s="128">
        <v>678</v>
      </c>
      <c r="I10" s="128">
        <v>72</v>
      </c>
      <c r="J10" s="129">
        <v>33</v>
      </c>
    </row>
    <row r="11" spans="1:10" ht="13.5" customHeight="1">
      <c r="A11" s="29" t="s">
        <v>4</v>
      </c>
      <c r="B11" s="128">
        <v>1807</v>
      </c>
      <c r="C11" s="128">
        <v>1980</v>
      </c>
      <c r="D11" s="128">
        <v>1996</v>
      </c>
      <c r="E11" s="128">
        <v>3152</v>
      </c>
      <c r="F11" s="128">
        <v>2570</v>
      </c>
      <c r="G11" s="128">
        <v>513</v>
      </c>
      <c r="H11" s="128">
        <v>1240</v>
      </c>
      <c r="I11" s="128">
        <v>84</v>
      </c>
      <c r="J11" s="129">
        <v>3</v>
      </c>
    </row>
    <row r="12" spans="1:10" ht="13.5" customHeight="1">
      <c r="A12" s="29" t="s">
        <v>5</v>
      </c>
      <c r="B12" s="128">
        <v>1203</v>
      </c>
      <c r="C12" s="128">
        <v>1262</v>
      </c>
      <c r="D12" s="128">
        <v>1329</v>
      </c>
      <c r="E12" s="128">
        <v>835</v>
      </c>
      <c r="F12" s="128">
        <v>1506</v>
      </c>
      <c r="G12" s="128">
        <v>51</v>
      </c>
      <c r="H12" s="128">
        <v>81</v>
      </c>
      <c r="I12" s="128">
        <v>35</v>
      </c>
      <c r="J12" s="129">
        <v>1</v>
      </c>
    </row>
    <row r="13" spans="1:10" ht="13.5" customHeight="1">
      <c r="A13" s="29" t="s">
        <v>6</v>
      </c>
      <c r="B13" s="128">
        <v>628</v>
      </c>
      <c r="C13" s="128">
        <v>668</v>
      </c>
      <c r="D13" s="128">
        <v>596</v>
      </c>
      <c r="E13" s="128">
        <v>243</v>
      </c>
      <c r="F13" s="128">
        <v>811</v>
      </c>
      <c r="G13" s="128">
        <v>122</v>
      </c>
      <c r="H13" s="128">
        <v>38</v>
      </c>
      <c r="I13" s="128">
        <v>19</v>
      </c>
      <c r="J13" s="129">
        <v>14</v>
      </c>
    </row>
    <row r="14" spans="1:10" ht="13.5" customHeight="1">
      <c r="A14" s="29" t="s">
        <v>7</v>
      </c>
      <c r="B14" s="128">
        <v>2443</v>
      </c>
      <c r="C14" s="128">
        <v>2423</v>
      </c>
      <c r="D14" s="128">
        <v>1978</v>
      </c>
      <c r="E14" s="128">
        <v>830</v>
      </c>
      <c r="F14" s="128">
        <v>2738</v>
      </c>
      <c r="G14" s="128">
        <v>52</v>
      </c>
      <c r="H14" s="128">
        <v>82</v>
      </c>
      <c r="I14" s="128">
        <v>127</v>
      </c>
      <c r="J14" s="129">
        <v>7</v>
      </c>
    </row>
    <row r="15" spans="1:10" ht="13.5" customHeight="1">
      <c r="A15" s="29" t="s">
        <v>8</v>
      </c>
      <c r="B15" s="128">
        <v>437</v>
      </c>
      <c r="C15" s="128">
        <v>576</v>
      </c>
      <c r="D15" s="128">
        <v>382</v>
      </c>
      <c r="E15" s="128">
        <v>396</v>
      </c>
      <c r="F15" s="128">
        <v>1016</v>
      </c>
      <c r="G15" s="128">
        <v>204</v>
      </c>
      <c r="H15" s="128">
        <v>112</v>
      </c>
      <c r="I15" s="128">
        <v>45</v>
      </c>
      <c r="J15" s="129">
        <v>1</v>
      </c>
    </row>
    <row r="16" spans="1:10" ht="13.5" customHeight="1">
      <c r="A16" s="29" t="s">
        <v>9</v>
      </c>
      <c r="B16" s="128">
        <v>1314</v>
      </c>
      <c r="C16" s="128">
        <v>1662</v>
      </c>
      <c r="D16" s="128">
        <v>1376</v>
      </c>
      <c r="E16" s="128">
        <v>358</v>
      </c>
      <c r="F16" s="128">
        <v>2277</v>
      </c>
      <c r="G16" s="128">
        <v>349</v>
      </c>
      <c r="H16" s="128">
        <v>132</v>
      </c>
      <c r="I16" s="128">
        <v>75</v>
      </c>
      <c r="J16" s="129">
        <v>32</v>
      </c>
    </row>
    <row r="17" spans="1:10" ht="13.5" customHeight="1">
      <c r="A17" s="29" t="s">
        <v>10</v>
      </c>
      <c r="B17" s="128">
        <v>848</v>
      </c>
      <c r="C17" s="128">
        <v>889</v>
      </c>
      <c r="D17" s="128">
        <v>845</v>
      </c>
      <c r="E17" s="128">
        <v>624</v>
      </c>
      <c r="F17" s="128">
        <v>1323</v>
      </c>
      <c r="G17" s="128">
        <v>104</v>
      </c>
      <c r="H17" s="128">
        <v>129</v>
      </c>
      <c r="I17" s="128">
        <v>201</v>
      </c>
      <c r="J17" s="129">
        <v>0</v>
      </c>
    </row>
    <row r="18" spans="1:10" ht="13.5" customHeight="1">
      <c r="A18" s="29" t="s">
        <v>11</v>
      </c>
      <c r="B18" s="128">
        <v>2332</v>
      </c>
      <c r="C18" s="128">
        <v>6154</v>
      </c>
      <c r="D18" s="128">
        <v>6067</v>
      </c>
      <c r="E18" s="128">
        <v>2440</v>
      </c>
      <c r="F18" s="128">
        <v>6089</v>
      </c>
      <c r="G18" s="128">
        <v>827</v>
      </c>
      <c r="H18" s="128">
        <v>365</v>
      </c>
      <c r="I18" s="128">
        <v>366</v>
      </c>
      <c r="J18" s="129">
        <v>609</v>
      </c>
    </row>
    <row r="19" spans="1:10" ht="13.5" customHeight="1">
      <c r="A19" s="29" t="s">
        <v>136</v>
      </c>
      <c r="B19" s="128">
        <v>1474</v>
      </c>
      <c r="C19" s="128">
        <v>2053</v>
      </c>
      <c r="D19" s="128">
        <v>1939</v>
      </c>
      <c r="E19" s="128">
        <v>1457</v>
      </c>
      <c r="F19" s="128">
        <v>2403</v>
      </c>
      <c r="G19" s="128">
        <v>155</v>
      </c>
      <c r="H19" s="128">
        <v>157</v>
      </c>
      <c r="I19" s="128">
        <v>43</v>
      </c>
      <c r="J19" s="129">
        <v>38</v>
      </c>
    </row>
    <row r="20" spans="1:10" ht="13.5" customHeight="1">
      <c r="A20" s="29" t="s">
        <v>12</v>
      </c>
      <c r="B20" s="128">
        <v>1616</v>
      </c>
      <c r="C20" s="128">
        <v>2394</v>
      </c>
      <c r="D20" s="128">
        <v>1552</v>
      </c>
      <c r="E20" s="128">
        <v>3336</v>
      </c>
      <c r="F20" s="128">
        <v>2810</v>
      </c>
      <c r="G20" s="128">
        <v>142</v>
      </c>
      <c r="H20" s="128">
        <v>113</v>
      </c>
      <c r="I20" s="128">
        <v>122</v>
      </c>
      <c r="J20" s="129">
        <v>2</v>
      </c>
    </row>
    <row r="21" spans="1:10" ht="13.5" customHeight="1">
      <c r="A21" s="29" t="s">
        <v>13</v>
      </c>
      <c r="B21" s="128">
        <v>1978</v>
      </c>
      <c r="C21" s="128">
        <v>2417</v>
      </c>
      <c r="D21" s="128">
        <v>1980</v>
      </c>
      <c r="E21" s="128">
        <v>783</v>
      </c>
      <c r="F21" s="128">
        <v>2402</v>
      </c>
      <c r="G21" s="128">
        <v>19</v>
      </c>
      <c r="H21" s="128">
        <v>104</v>
      </c>
      <c r="I21" s="128">
        <v>53</v>
      </c>
      <c r="J21" s="129">
        <v>6</v>
      </c>
    </row>
    <row r="22" spans="1:10" ht="13.5" customHeight="1">
      <c r="A22" s="29" t="s">
        <v>14</v>
      </c>
      <c r="B22" s="128">
        <v>906</v>
      </c>
      <c r="C22" s="128">
        <v>1016</v>
      </c>
      <c r="D22" s="128">
        <v>1023</v>
      </c>
      <c r="E22" s="128">
        <v>96</v>
      </c>
      <c r="F22" s="128">
        <v>1447</v>
      </c>
      <c r="G22" s="128">
        <v>35</v>
      </c>
      <c r="H22" s="128">
        <v>104</v>
      </c>
      <c r="I22" s="128">
        <v>24</v>
      </c>
      <c r="J22" s="129">
        <v>2</v>
      </c>
    </row>
    <row r="23" spans="1:10" ht="13.5" customHeight="1">
      <c r="A23" s="29" t="s">
        <v>15</v>
      </c>
      <c r="B23" s="128">
        <v>1931</v>
      </c>
      <c r="C23" s="128">
        <v>1967</v>
      </c>
      <c r="D23" s="128">
        <v>1871</v>
      </c>
      <c r="E23" s="128">
        <v>517</v>
      </c>
      <c r="F23" s="128">
        <v>1888</v>
      </c>
      <c r="G23" s="128">
        <v>162</v>
      </c>
      <c r="H23" s="128">
        <v>193</v>
      </c>
      <c r="I23" s="128">
        <v>53</v>
      </c>
      <c r="J23" s="129">
        <v>9</v>
      </c>
    </row>
    <row r="24" spans="1:10" ht="13.5" customHeight="1">
      <c r="A24" s="29" t="s">
        <v>141</v>
      </c>
      <c r="B24" s="128">
        <v>2227</v>
      </c>
      <c r="C24" s="128">
        <v>2448</v>
      </c>
      <c r="D24" s="128">
        <v>1713</v>
      </c>
      <c r="E24" s="128">
        <v>1208</v>
      </c>
      <c r="F24" s="128">
        <v>2481</v>
      </c>
      <c r="G24" s="128">
        <v>69</v>
      </c>
      <c r="H24" s="128">
        <v>137</v>
      </c>
      <c r="I24" s="128">
        <v>24</v>
      </c>
      <c r="J24" s="129">
        <v>8</v>
      </c>
    </row>
    <row r="25" spans="1:10" ht="12.75">
      <c r="A25" s="29" t="s">
        <v>126</v>
      </c>
      <c r="B25" s="4">
        <v>53</v>
      </c>
      <c r="C25" s="4">
        <v>376</v>
      </c>
      <c r="D25" s="4">
        <v>54</v>
      </c>
      <c r="E25" s="4">
        <v>0</v>
      </c>
      <c r="F25" s="4">
        <v>343</v>
      </c>
      <c r="G25" s="4">
        <v>7</v>
      </c>
      <c r="H25" s="4">
        <v>7</v>
      </c>
      <c r="I25" s="4">
        <v>0</v>
      </c>
      <c r="J25" s="32">
        <v>0</v>
      </c>
    </row>
    <row r="26" spans="1:10" ht="13.5" thickBot="1">
      <c r="A26" s="30" t="s">
        <v>17</v>
      </c>
      <c r="B26" s="17">
        <v>23573</v>
      </c>
      <c r="C26" s="17">
        <v>31414</v>
      </c>
      <c r="D26" s="17">
        <v>27626</v>
      </c>
      <c r="E26" s="17">
        <v>18261</v>
      </c>
      <c r="F26" s="17">
        <v>34957</v>
      </c>
      <c r="G26" s="17">
        <v>4027</v>
      </c>
      <c r="H26" s="17">
        <v>3782</v>
      </c>
      <c r="I26" s="17">
        <v>1386</v>
      </c>
      <c r="J26" s="33">
        <v>765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ht="12.75" customHeight="1">
      <c r="A30" s="177" t="s">
        <v>145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6" ht="12.75">
      <c r="A31" s="159" t="s">
        <v>146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sheetProtection/>
  <mergeCells count="7">
    <mergeCell ref="A31:P31"/>
    <mergeCell ref="A1:J1"/>
    <mergeCell ref="A2:J2"/>
    <mergeCell ref="A3:J3"/>
    <mergeCell ref="A5:J5"/>
    <mergeCell ref="A29:L29"/>
    <mergeCell ref="A30:L30"/>
  </mergeCells>
  <printOptions horizontalCentered="1" verticalCentered="1"/>
  <pageMargins left="0.5" right="0.5" top="1" bottom="0.7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21.00390625" style="3" customWidth="1"/>
    <col min="2" max="2" width="9.8515625" style="3" customWidth="1"/>
    <col min="3" max="3" width="7.8515625" style="3" customWidth="1"/>
    <col min="4" max="4" width="6.421875" style="3" customWidth="1"/>
    <col min="5" max="5" width="9.57421875" style="3" customWidth="1"/>
    <col min="6" max="6" width="6.421875" style="3" customWidth="1"/>
    <col min="7" max="7" width="9.140625" style="3" customWidth="1"/>
    <col min="8" max="8" width="6.421875" style="3" customWidth="1"/>
    <col min="9" max="9" width="9.140625" style="3" customWidth="1"/>
    <col min="10" max="10" width="6.421875" style="3" customWidth="1"/>
    <col min="11" max="11" width="7.00390625" style="3" customWidth="1"/>
    <col min="12" max="12" width="6.421875" style="3" customWidth="1"/>
    <col min="13" max="13" width="9.140625" style="3" customWidth="1"/>
    <col min="14" max="14" width="6.421875" style="3" customWidth="1"/>
    <col min="15" max="15" width="7.00390625" style="3" customWidth="1"/>
    <col min="16" max="16" width="6.421875" style="3" customWidth="1"/>
    <col min="17" max="16384" width="9.140625" style="3" customWidth="1"/>
  </cols>
  <sheetData>
    <row r="1" spans="1:16" ht="18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5.75">
      <c r="A2" s="161" t="str">
        <f>'1. Plan and Actual'!A2</f>
        <v>OSCCAR Summary by WDB Area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.75">
      <c r="A3" s="161" t="str">
        <f>'1. Plan and Actual'!A3</f>
        <v>FY18 Quarter Ending September 30, 2017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</row>
    <row r="4" ht="8.25" customHeight="1"/>
    <row r="5" spans="1:16" ht="18.75">
      <c r="A5" s="160" t="s">
        <v>132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ht="6.75" customHeight="1" thickBot="1"/>
    <row r="7" spans="1:16" ht="13.5" thickTop="1">
      <c r="A7" s="27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3" t="s">
        <v>52</v>
      </c>
      <c r="K7" s="13" t="s">
        <v>64</v>
      </c>
      <c r="L7" s="13" t="s">
        <v>66</v>
      </c>
      <c r="M7" s="13" t="s">
        <v>77</v>
      </c>
      <c r="N7" s="13" t="s">
        <v>78</v>
      </c>
      <c r="O7" s="13" t="s">
        <v>128</v>
      </c>
      <c r="P7" s="86" t="s">
        <v>81</v>
      </c>
    </row>
    <row r="8" spans="1:16" s="21" customFormat="1" ht="51">
      <c r="A8" s="28"/>
      <c r="B8" s="6" t="s">
        <v>22</v>
      </c>
      <c r="C8" s="6" t="s">
        <v>57</v>
      </c>
      <c r="D8" s="6" t="s">
        <v>129</v>
      </c>
      <c r="E8" s="6" t="s">
        <v>58</v>
      </c>
      <c r="F8" s="6" t="s">
        <v>129</v>
      </c>
      <c r="G8" s="6" t="s">
        <v>59</v>
      </c>
      <c r="H8" s="6" t="s">
        <v>129</v>
      </c>
      <c r="I8" s="6" t="s">
        <v>60</v>
      </c>
      <c r="J8" s="6" t="s">
        <v>129</v>
      </c>
      <c r="K8" s="6" t="s">
        <v>61</v>
      </c>
      <c r="L8" s="6" t="s">
        <v>129</v>
      </c>
      <c r="M8" s="6" t="s">
        <v>62</v>
      </c>
      <c r="N8" s="6" t="s">
        <v>129</v>
      </c>
      <c r="O8" s="6" t="s">
        <v>63</v>
      </c>
      <c r="P8" s="87" t="s">
        <v>130</v>
      </c>
    </row>
    <row r="9" spans="1:16" ht="13.5" customHeight="1">
      <c r="A9" s="29" t="s">
        <v>2</v>
      </c>
      <c r="B9" s="101">
        <f>'1. Plan and Actual'!C10</f>
        <v>849</v>
      </c>
      <c r="C9" s="128">
        <v>666</v>
      </c>
      <c r="D9" s="5">
        <f>C9/B9</f>
        <v>0.784452296819788</v>
      </c>
      <c r="E9" s="128">
        <v>141</v>
      </c>
      <c r="F9" s="5">
        <f>E9/B9</f>
        <v>0.16607773851590105</v>
      </c>
      <c r="G9" s="128">
        <v>54</v>
      </c>
      <c r="H9" s="5">
        <f>G9/B9</f>
        <v>0.0636042402826855</v>
      </c>
      <c r="I9" s="128">
        <v>16</v>
      </c>
      <c r="J9" s="75">
        <f>I9/B9</f>
        <v>0.01884570082449941</v>
      </c>
      <c r="K9" s="128">
        <v>8</v>
      </c>
      <c r="L9" s="75">
        <f>K9/B9</f>
        <v>0.009422850412249705</v>
      </c>
      <c r="M9" s="128">
        <v>3</v>
      </c>
      <c r="N9" s="75">
        <f>M9/B9</f>
        <v>0.0035335689045936395</v>
      </c>
      <c r="O9" s="128">
        <v>26</v>
      </c>
      <c r="P9" s="16">
        <f>O9/B9</f>
        <v>0.030624263839811542</v>
      </c>
    </row>
    <row r="10" spans="1:16" ht="13.5" customHeight="1">
      <c r="A10" s="29" t="s">
        <v>3</v>
      </c>
      <c r="B10" s="101">
        <f>'1. Plan and Actual'!C11</f>
        <v>5534</v>
      </c>
      <c r="C10" s="128">
        <v>1928</v>
      </c>
      <c r="D10" s="5">
        <f aca="true" t="shared" si="0" ref="D10:D26">C10/B10</f>
        <v>0.3483917600289122</v>
      </c>
      <c r="E10" s="128">
        <v>2231</v>
      </c>
      <c r="F10" s="5">
        <f aca="true" t="shared" si="1" ref="F10:F26">E10/B10</f>
        <v>0.40314419949403685</v>
      </c>
      <c r="G10" s="128">
        <v>828</v>
      </c>
      <c r="H10" s="5">
        <f aca="true" t="shared" si="2" ref="H10:H26">G10/B10</f>
        <v>0.1496205276472714</v>
      </c>
      <c r="I10" s="128">
        <v>82</v>
      </c>
      <c r="J10" s="75">
        <f aca="true" t="shared" si="3" ref="J10:J26">I10/B10</f>
        <v>0.014817491868449585</v>
      </c>
      <c r="K10" s="128">
        <v>453</v>
      </c>
      <c r="L10" s="5">
        <f aca="true" t="shared" si="4" ref="L10:L26">K10/B10</f>
        <v>0.0818576075171666</v>
      </c>
      <c r="M10" s="128">
        <v>14</v>
      </c>
      <c r="N10" s="75">
        <f aca="true" t="shared" si="5" ref="N10:N26">M10/B10</f>
        <v>0.002529815684857246</v>
      </c>
      <c r="O10" s="128">
        <v>466</v>
      </c>
      <c r="P10" s="16">
        <f aca="true" t="shared" si="6" ref="P10:P26">O10/B10</f>
        <v>0.08420672208167691</v>
      </c>
    </row>
    <row r="11" spans="1:16" ht="13.5" customHeight="1">
      <c r="A11" s="29" t="s">
        <v>4</v>
      </c>
      <c r="B11" s="101">
        <f>'1. Plan and Actual'!C12</f>
        <v>4774</v>
      </c>
      <c r="C11" s="128">
        <v>3358</v>
      </c>
      <c r="D11" s="5">
        <f t="shared" si="0"/>
        <v>0.7033933808127356</v>
      </c>
      <c r="E11" s="128">
        <v>756</v>
      </c>
      <c r="F11" s="5">
        <f t="shared" si="1"/>
        <v>0.15835777126099707</v>
      </c>
      <c r="G11" s="128">
        <v>605</v>
      </c>
      <c r="H11" s="5">
        <f t="shared" si="2"/>
        <v>0.12672811059907835</v>
      </c>
      <c r="I11" s="128">
        <v>47</v>
      </c>
      <c r="J11" s="75">
        <f t="shared" si="3"/>
        <v>0.009844993715961458</v>
      </c>
      <c r="K11" s="128">
        <v>119</v>
      </c>
      <c r="L11" s="5">
        <f t="shared" si="4"/>
        <v>0.024926686217008796</v>
      </c>
      <c r="M11" s="128">
        <v>15</v>
      </c>
      <c r="N11" s="75">
        <f t="shared" si="5"/>
        <v>0.003142019271051529</v>
      </c>
      <c r="O11" s="128">
        <v>261</v>
      </c>
      <c r="P11" s="16">
        <f t="shared" si="6"/>
        <v>0.05467113531629661</v>
      </c>
    </row>
    <row r="12" spans="1:16" ht="13.5" customHeight="1">
      <c r="A12" s="29" t="s">
        <v>5</v>
      </c>
      <c r="B12" s="101">
        <f>'1. Plan and Actual'!C13</f>
        <v>2189</v>
      </c>
      <c r="C12" s="128">
        <v>961</v>
      </c>
      <c r="D12" s="5">
        <f t="shared" si="0"/>
        <v>0.4390132480584742</v>
      </c>
      <c r="E12" s="128">
        <v>802</v>
      </c>
      <c r="F12" s="5">
        <f t="shared" si="1"/>
        <v>0.3663773412517131</v>
      </c>
      <c r="G12" s="128">
        <v>202</v>
      </c>
      <c r="H12" s="5">
        <f t="shared" si="2"/>
        <v>0.09227957971676565</v>
      </c>
      <c r="I12" s="128">
        <v>27</v>
      </c>
      <c r="J12" s="75">
        <f t="shared" si="3"/>
        <v>0.012334399269072635</v>
      </c>
      <c r="K12" s="128">
        <v>51</v>
      </c>
      <c r="L12" s="5">
        <f t="shared" si="4"/>
        <v>0.023298309730470534</v>
      </c>
      <c r="M12" s="128">
        <v>3</v>
      </c>
      <c r="N12" s="75">
        <f t="shared" si="5"/>
        <v>0.0013704888076747374</v>
      </c>
      <c r="O12" s="128">
        <v>188</v>
      </c>
      <c r="P12" s="16">
        <f t="shared" si="6"/>
        <v>0.0858839652809502</v>
      </c>
    </row>
    <row r="13" spans="1:16" ht="13.5" customHeight="1">
      <c r="A13" s="29" t="s">
        <v>6</v>
      </c>
      <c r="B13" s="101">
        <f>'1. Plan and Actual'!C14</f>
        <v>1080</v>
      </c>
      <c r="C13" s="128">
        <v>897</v>
      </c>
      <c r="D13" s="5">
        <f t="shared" si="0"/>
        <v>0.8305555555555556</v>
      </c>
      <c r="E13" s="128">
        <v>98</v>
      </c>
      <c r="F13" s="5">
        <f t="shared" si="1"/>
        <v>0.09074074074074075</v>
      </c>
      <c r="G13" s="128">
        <v>71</v>
      </c>
      <c r="H13" s="5">
        <f t="shared" si="2"/>
        <v>0.06574074074074074</v>
      </c>
      <c r="I13" s="128">
        <v>39</v>
      </c>
      <c r="J13" s="75">
        <f t="shared" si="3"/>
        <v>0.03611111111111111</v>
      </c>
      <c r="K13" s="128">
        <v>11</v>
      </c>
      <c r="L13" s="5">
        <f t="shared" si="4"/>
        <v>0.010185185185185186</v>
      </c>
      <c r="M13" s="128">
        <v>1</v>
      </c>
      <c r="N13" s="75">
        <f t="shared" si="5"/>
        <v>0.000925925925925926</v>
      </c>
      <c r="O13" s="128">
        <v>40</v>
      </c>
      <c r="P13" s="16">
        <f t="shared" si="6"/>
        <v>0.037037037037037035</v>
      </c>
    </row>
    <row r="14" spans="1:16" ht="13.5" customHeight="1">
      <c r="A14" s="29" t="s">
        <v>7</v>
      </c>
      <c r="B14" s="101">
        <f>'1. Plan and Actual'!C15</f>
        <v>3470</v>
      </c>
      <c r="C14" s="128">
        <v>2452</v>
      </c>
      <c r="D14" s="5">
        <f t="shared" si="0"/>
        <v>0.7066282420749279</v>
      </c>
      <c r="E14" s="128">
        <v>408</v>
      </c>
      <c r="F14" s="5">
        <f t="shared" si="1"/>
        <v>0.11757925072046109</v>
      </c>
      <c r="G14" s="128">
        <v>537</v>
      </c>
      <c r="H14" s="5">
        <f t="shared" si="2"/>
        <v>0.1547550432276657</v>
      </c>
      <c r="I14" s="128">
        <v>49</v>
      </c>
      <c r="J14" s="75">
        <f t="shared" si="3"/>
        <v>0.014121037463976945</v>
      </c>
      <c r="K14" s="128">
        <v>109</v>
      </c>
      <c r="L14" s="5">
        <f t="shared" si="4"/>
        <v>0.0314121037463977</v>
      </c>
      <c r="M14" s="128">
        <v>9</v>
      </c>
      <c r="N14" s="75">
        <f t="shared" si="5"/>
        <v>0.0025936599423631124</v>
      </c>
      <c r="O14" s="128">
        <v>179</v>
      </c>
      <c r="P14" s="16">
        <f t="shared" si="6"/>
        <v>0.051585014409221905</v>
      </c>
    </row>
    <row r="15" spans="1:16" ht="13.5" customHeight="1">
      <c r="A15" s="29" t="s">
        <v>8</v>
      </c>
      <c r="B15" s="101">
        <f>'1. Plan and Actual'!C16</f>
        <v>1391</v>
      </c>
      <c r="C15" s="128">
        <v>1190</v>
      </c>
      <c r="D15" s="5">
        <f t="shared" si="0"/>
        <v>0.8554996405463695</v>
      </c>
      <c r="E15" s="128">
        <v>90</v>
      </c>
      <c r="F15" s="5">
        <f t="shared" si="1"/>
        <v>0.06470165348670022</v>
      </c>
      <c r="G15" s="128">
        <v>120</v>
      </c>
      <c r="H15" s="5">
        <f t="shared" si="2"/>
        <v>0.08626887131560029</v>
      </c>
      <c r="I15" s="128">
        <v>20</v>
      </c>
      <c r="J15" s="75">
        <f t="shared" si="3"/>
        <v>0.014378145219266714</v>
      </c>
      <c r="K15" s="128">
        <v>35</v>
      </c>
      <c r="L15" s="5">
        <f t="shared" si="4"/>
        <v>0.02516175413371675</v>
      </c>
      <c r="M15" s="128">
        <v>3</v>
      </c>
      <c r="N15" s="75">
        <f t="shared" si="5"/>
        <v>0.002156721782890007</v>
      </c>
      <c r="O15" s="128">
        <v>32</v>
      </c>
      <c r="P15" s="16">
        <f t="shared" si="6"/>
        <v>0.023005032350826744</v>
      </c>
    </row>
    <row r="16" spans="1:16" ht="13.5" customHeight="1">
      <c r="A16" s="29" t="s">
        <v>9</v>
      </c>
      <c r="B16" s="101">
        <f>'1. Plan and Actual'!C17</f>
        <v>2495</v>
      </c>
      <c r="C16" s="128">
        <v>1688</v>
      </c>
      <c r="D16" s="5">
        <f t="shared" si="0"/>
        <v>0.6765531062124248</v>
      </c>
      <c r="E16" s="128">
        <v>187</v>
      </c>
      <c r="F16" s="5">
        <f t="shared" si="1"/>
        <v>0.07494989979959919</v>
      </c>
      <c r="G16" s="128">
        <v>354</v>
      </c>
      <c r="H16" s="5">
        <f t="shared" si="2"/>
        <v>0.14188376753507015</v>
      </c>
      <c r="I16" s="128">
        <v>20</v>
      </c>
      <c r="J16" s="75">
        <f t="shared" si="3"/>
        <v>0.008016032064128256</v>
      </c>
      <c r="K16" s="128">
        <v>345</v>
      </c>
      <c r="L16" s="5">
        <f t="shared" si="4"/>
        <v>0.13827655310621242</v>
      </c>
      <c r="M16" s="128">
        <v>7</v>
      </c>
      <c r="N16" s="75">
        <f t="shared" si="5"/>
        <v>0.0028056112224448897</v>
      </c>
      <c r="O16" s="128">
        <v>105</v>
      </c>
      <c r="P16" s="16">
        <f t="shared" si="6"/>
        <v>0.04208416833667335</v>
      </c>
    </row>
    <row r="17" spans="1:16" ht="13.5" customHeight="1">
      <c r="A17" s="29" t="s">
        <v>10</v>
      </c>
      <c r="B17" s="101">
        <f>'1. Plan and Actual'!C18</f>
        <v>2035</v>
      </c>
      <c r="C17" s="128">
        <v>1119</v>
      </c>
      <c r="D17" s="5">
        <f t="shared" si="0"/>
        <v>0.5498771498771499</v>
      </c>
      <c r="E17" s="128">
        <v>333</v>
      </c>
      <c r="F17" s="5">
        <f t="shared" si="1"/>
        <v>0.16363636363636364</v>
      </c>
      <c r="G17" s="128">
        <v>504</v>
      </c>
      <c r="H17" s="5">
        <f t="shared" si="2"/>
        <v>0.24766584766584768</v>
      </c>
      <c r="I17" s="128">
        <v>38</v>
      </c>
      <c r="J17" s="75">
        <f t="shared" si="3"/>
        <v>0.018673218673218674</v>
      </c>
      <c r="K17" s="128">
        <v>20</v>
      </c>
      <c r="L17" s="5">
        <f t="shared" si="4"/>
        <v>0.009828009828009828</v>
      </c>
      <c r="M17" s="128">
        <v>8</v>
      </c>
      <c r="N17" s="75">
        <f t="shared" si="5"/>
        <v>0.003931203931203931</v>
      </c>
      <c r="O17" s="128">
        <v>419</v>
      </c>
      <c r="P17" s="16">
        <f t="shared" si="6"/>
        <v>0.2058968058968059</v>
      </c>
    </row>
    <row r="18" spans="1:16" ht="13.5" customHeight="1">
      <c r="A18" s="29" t="s">
        <v>11</v>
      </c>
      <c r="B18" s="101">
        <f>'1. Plan and Actual'!C19</f>
        <v>8051</v>
      </c>
      <c r="C18" s="128">
        <v>2696</v>
      </c>
      <c r="D18" s="5">
        <f t="shared" si="0"/>
        <v>0.33486523413240593</v>
      </c>
      <c r="E18" s="128">
        <v>1518</v>
      </c>
      <c r="F18" s="5">
        <f t="shared" si="1"/>
        <v>0.188548006458825</v>
      </c>
      <c r="G18" s="128">
        <v>3619</v>
      </c>
      <c r="H18" s="5">
        <f t="shared" si="2"/>
        <v>0.4495093777170538</v>
      </c>
      <c r="I18" s="128">
        <v>51</v>
      </c>
      <c r="J18" s="75">
        <f t="shared" si="3"/>
        <v>0.0063346168177866105</v>
      </c>
      <c r="K18" s="128">
        <v>104</v>
      </c>
      <c r="L18" s="5">
        <f t="shared" si="4"/>
        <v>0.012917649981368774</v>
      </c>
      <c r="M18" s="128">
        <v>24</v>
      </c>
      <c r="N18" s="75">
        <f t="shared" si="5"/>
        <v>0.0029809961495466403</v>
      </c>
      <c r="O18" s="128">
        <v>763</v>
      </c>
      <c r="P18" s="16">
        <f t="shared" si="6"/>
        <v>0.0947708359210036</v>
      </c>
    </row>
    <row r="19" spans="1:16" ht="13.5" customHeight="1">
      <c r="A19" s="29" t="s">
        <v>136</v>
      </c>
      <c r="B19" s="101">
        <f>'1. Plan and Actual'!C20</f>
        <v>2619</v>
      </c>
      <c r="C19" s="128">
        <v>1401</v>
      </c>
      <c r="D19" s="5">
        <f t="shared" si="0"/>
        <v>0.5349369988545246</v>
      </c>
      <c r="E19" s="128">
        <v>126</v>
      </c>
      <c r="F19" s="5">
        <f t="shared" si="1"/>
        <v>0.048109965635738834</v>
      </c>
      <c r="G19" s="128">
        <v>1091</v>
      </c>
      <c r="H19" s="5">
        <f t="shared" si="2"/>
        <v>0.4165712103856434</v>
      </c>
      <c r="I19" s="128">
        <v>10</v>
      </c>
      <c r="J19" s="75">
        <f t="shared" si="3"/>
        <v>0.0038182512409316535</v>
      </c>
      <c r="K19" s="128">
        <v>80</v>
      </c>
      <c r="L19" s="5">
        <f t="shared" si="4"/>
        <v>0.030546009927453228</v>
      </c>
      <c r="M19" s="128">
        <v>4</v>
      </c>
      <c r="N19" s="75">
        <f t="shared" si="5"/>
        <v>0.0015273004963726614</v>
      </c>
      <c r="O19" s="128">
        <v>159</v>
      </c>
      <c r="P19" s="16">
        <f t="shared" si="6"/>
        <v>0.06071019473081329</v>
      </c>
    </row>
    <row r="20" spans="1:16" ht="13.5" customHeight="1">
      <c r="A20" s="29" t="s">
        <v>12</v>
      </c>
      <c r="B20" s="101">
        <f>'1. Plan and Actual'!C21</f>
        <v>4714</v>
      </c>
      <c r="C20" s="128">
        <v>3117</v>
      </c>
      <c r="D20" s="5">
        <f t="shared" si="0"/>
        <v>0.6612218922358931</v>
      </c>
      <c r="E20" s="128">
        <v>559</v>
      </c>
      <c r="F20" s="5">
        <f t="shared" si="1"/>
        <v>0.118582944420874</v>
      </c>
      <c r="G20" s="128">
        <v>580</v>
      </c>
      <c r="H20" s="5">
        <f t="shared" si="2"/>
        <v>0.1230377598642342</v>
      </c>
      <c r="I20" s="128">
        <v>33</v>
      </c>
      <c r="J20" s="75">
        <f t="shared" si="3"/>
        <v>0.007000424268137463</v>
      </c>
      <c r="K20" s="128">
        <v>384</v>
      </c>
      <c r="L20" s="5">
        <f t="shared" si="4"/>
        <v>0.08145948239287229</v>
      </c>
      <c r="M20" s="128">
        <v>5</v>
      </c>
      <c r="N20" s="75">
        <f t="shared" si="5"/>
        <v>0.0010606703436571913</v>
      </c>
      <c r="O20" s="128">
        <v>363</v>
      </c>
      <c r="P20" s="16">
        <f t="shared" si="6"/>
        <v>0.0770046669495121</v>
      </c>
    </row>
    <row r="21" spans="1:16" ht="13.5" customHeight="1">
      <c r="A21" s="29" t="s">
        <v>13</v>
      </c>
      <c r="B21" s="101">
        <f>'1. Plan and Actual'!C22</f>
        <v>3063</v>
      </c>
      <c r="C21" s="128">
        <v>2409</v>
      </c>
      <c r="D21" s="5">
        <f t="shared" si="0"/>
        <v>0.7864838393731636</v>
      </c>
      <c r="E21" s="128">
        <v>221</v>
      </c>
      <c r="F21" s="5">
        <f t="shared" si="1"/>
        <v>0.07215148547175972</v>
      </c>
      <c r="G21" s="128">
        <v>235</v>
      </c>
      <c r="H21" s="5">
        <f t="shared" si="2"/>
        <v>0.07672216780933726</v>
      </c>
      <c r="I21" s="128">
        <v>17</v>
      </c>
      <c r="J21" s="75">
        <f t="shared" si="3"/>
        <v>0.00555011426705844</v>
      </c>
      <c r="K21" s="128">
        <v>200</v>
      </c>
      <c r="L21" s="5">
        <f t="shared" si="4"/>
        <v>0.0652954619653934</v>
      </c>
      <c r="M21" s="128">
        <v>6</v>
      </c>
      <c r="N21" s="75">
        <f t="shared" si="5"/>
        <v>0.0019588638589618022</v>
      </c>
      <c r="O21" s="128">
        <v>101</v>
      </c>
      <c r="P21" s="16">
        <f t="shared" si="6"/>
        <v>0.03297420829252367</v>
      </c>
    </row>
    <row r="22" spans="1:16" ht="13.5" customHeight="1">
      <c r="A22" s="29" t="s">
        <v>14</v>
      </c>
      <c r="B22" s="101">
        <f>'1. Plan and Actual'!C23</f>
        <v>1768</v>
      </c>
      <c r="C22" s="128">
        <v>1408</v>
      </c>
      <c r="D22" s="5">
        <f t="shared" si="0"/>
        <v>0.7963800904977375</v>
      </c>
      <c r="E22" s="128">
        <v>106</v>
      </c>
      <c r="F22" s="5">
        <f t="shared" si="1"/>
        <v>0.05995475113122172</v>
      </c>
      <c r="G22" s="128">
        <v>203</v>
      </c>
      <c r="H22" s="5">
        <f t="shared" si="2"/>
        <v>0.11481900452488687</v>
      </c>
      <c r="I22" s="128">
        <v>21</v>
      </c>
      <c r="J22" s="75">
        <f t="shared" si="3"/>
        <v>0.011877828054298642</v>
      </c>
      <c r="K22" s="128">
        <v>36</v>
      </c>
      <c r="L22" s="5">
        <f t="shared" si="4"/>
        <v>0.020361990950226245</v>
      </c>
      <c r="M22" s="128">
        <v>3</v>
      </c>
      <c r="N22" s="75">
        <f t="shared" si="5"/>
        <v>0.0016968325791855204</v>
      </c>
      <c r="O22" s="128">
        <v>59</v>
      </c>
      <c r="P22" s="16">
        <f t="shared" si="6"/>
        <v>0.0333710407239819</v>
      </c>
    </row>
    <row r="23" spans="1:16" ht="13.5" customHeight="1">
      <c r="A23" s="29" t="s">
        <v>15</v>
      </c>
      <c r="B23" s="101">
        <f>'1. Plan and Actual'!C24</f>
        <v>3110</v>
      </c>
      <c r="C23" s="128">
        <v>2215</v>
      </c>
      <c r="D23" s="5">
        <f t="shared" si="0"/>
        <v>0.7122186495176849</v>
      </c>
      <c r="E23" s="128">
        <v>468</v>
      </c>
      <c r="F23" s="5">
        <f t="shared" si="1"/>
        <v>0.1504823151125402</v>
      </c>
      <c r="G23" s="128">
        <v>584</v>
      </c>
      <c r="H23" s="5">
        <f t="shared" si="2"/>
        <v>0.18778135048231512</v>
      </c>
      <c r="I23" s="128">
        <v>26</v>
      </c>
      <c r="J23" s="75">
        <f t="shared" si="3"/>
        <v>0.008360128617363344</v>
      </c>
      <c r="K23" s="128">
        <v>92</v>
      </c>
      <c r="L23" s="5">
        <f t="shared" si="4"/>
        <v>0.029581993569131833</v>
      </c>
      <c r="M23" s="128">
        <v>8</v>
      </c>
      <c r="N23" s="75">
        <f t="shared" si="5"/>
        <v>0.002572347266881029</v>
      </c>
      <c r="O23" s="128">
        <v>170</v>
      </c>
      <c r="P23" s="16">
        <f t="shared" si="6"/>
        <v>0.05466237942122187</v>
      </c>
    </row>
    <row r="24" spans="1:16" ht="13.5" customHeight="1">
      <c r="A24" s="29" t="s">
        <v>141</v>
      </c>
      <c r="B24" s="101">
        <f>'1. Plan and Actual'!C25</f>
        <v>3392</v>
      </c>
      <c r="C24" s="128">
        <v>2476</v>
      </c>
      <c r="D24" s="5">
        <f t="shared" si="0"/>
        <v>0.7299528301886793</v>
      </c>
      <c r="E24" s="128">
        <v>523</v>
      </c>
      <c r="F24" s="5">
        <f t="shared" si="1"/>
        <v>0.15418632075471697</v>
      </c>
      <c r="G24" s="128">
        <v>152</v>
      </c>
      <c r="H24" s="5">
        <f t="shared" si="2"/>
        <v>0.04481132075471698</v>
      </c>
      <c r="I24" s="128">
        <v>41</v>
      </c>
      <c r="J24" s="75">
        <f t="shared" si="3"/>
        <v>0.012087264150943397</v>
      </c>
      <c r="K24" s="128">
        <v>180</v>
      </c>
      <c r="L24" s="5">
        <f t="shared" si="4"/>
        <v>0.05306603773584906</v>
      </c>
      <c r="M24" s="128">
        <v>6</v>
      </c>
      <c r="N24" s="75">
        <f t="shared" si="5"/>
        <v>0.001768867924528302</v>
      </c>
      <c r="O24" s="128">
        <v>90</v>
      </c>
      <c r="P24" s="16">
        <f t="shared" si="6"/>
        <v>0.02653301886792453</v>
      </c>
    </row>
    <row r="25" spans="1:16" ht="12.75">
      <c r="A25" s="29" t="s">
        <v>126</v>
      </c>
      <c r="B25" s="101">
        <f>'1. Plan and Actual'!C26</f>
        <v>448</v>
      </c>
      <c r="C25" s="4">
        <v>342</v>
      </c>
      <c r="D25" s="5">
        <f t="shared" si="0"/>
        <v>0.7633928571428571</v>
      </c>
      <c r="E25" s="4">
        <v>26</v>
      </c>
      <c r="F25" s="5">
        <f t="shared" si="1"/>
        <v>0.05803571428571429</v>
      </c>
      <c r="G25" s="4">
        <v>60</v>
      </c>
      <c r="H25" s="5">
        <f t="shared" si="2"/>
        <v>0.13392857142857142</v>
      </c>
      <c r="I25" s="4">
        <v>2</v>
      </c>
      <c r="J25" s="75">
        <f t="shared" si="3"/>
        <v>0.004464285714285714</v>
      </c>
      <c r="K25" s="4">
        <v>23</v>
      </c>
      <c r="L25" s="5">
        <f t="shared" si="4"/>
        <v>0.05133928571428571</v>
      </c>
      <c r="M25" s="4">
        <v>0</v>
      </c>
      <c r="N25" s="75">
        <f t="shared" si="5"/>
        <v>0</v>
      </c>
      <c r="O25" s="4">
        <v>15</v>
      </c>
      <c r="P25" s="16">
        <f t="shared" si="6"/>
        <v>0.033482142857142856</v>
      </c>
    </row>
    <row r="26" spans="1:16" ht="13.5" thickBot="1">
      <c r="A26" s="30" t="s">
        <v>17</v>
      </c>
      <c r="B26" s="17">
        <f>'1. Plan and Actual'!C27</f>
        <v>49523</v>
      </c>
      <c r="C26" s="17">
        <v>29261</v>
      </c>
      <c r="D26" s="25">
        <f t="shared" si="0"/>
        <v>0.5908567736203381</v>
      </c>
      <c r="E26" s="17">
        <v>8394</v>
      </c>
      <c r="F26" s="25">
        <f t="shared" si="1"/>
        <v>0.16949700139329202</v>
      </c>
      <c r="G26" s="17">
        <v>9701</v>
      </c>
      <c r="H26" s="25">
        <f t="shared" si="2"/>
        <v>0.1958887789511944</v>
      </c>
      <c r="I26" s="17">
        <v>528</v>
      </c>
      <c r="J26" s="109">
        <f t="shared" si="3"/>
        <v>0.010661712739535166</v>
      </c>
      <c r="K26" s="17">
        <v>2165</v>
      </c>
      <c r="L26" s="25">
        <f t="shared" si="4"/>
        <v>0.043717060759647035</v>
      </c>
      <c r="M26" s="17">
        <v>118</v>
      </c>
      <c r="N26" s="109">
        <f t="shared" si="5"/>
        <v>0.0023827312561839954</v>
      </c>
      <c r="O26" s="17">
        <v>3396</v>
      </c>
      <c r="P26" s="18">
        <f t="shared" si="6"/>
        <v>0.06857419784746481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ht="12.75" customHeight="1">
      <c r="A30" s="177" t="s">
        <v>145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6" ht="12.75">
      <c r="A31" s="159" t="s">
        <v>146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sheetProtection/>
  <mergeCells count="7">
    <mergeCell ref="A31:P31"/>
    <mergeCell ref="A1:P1"/>
    <mergeCell ref="A2:P2"/>
    <mergeCell ref="A3:P3"/>
    <mergeCell ref="A5:P5"/>
    <mergeCell ref="A29:L29"/>
    <mergeCell ref="A30:L30"/>
  </mergeCells>
  <printOptions horizontalCentered="1" verticalCentered="1"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21.28125" style="3" customWidth="1"/>
    <col min="2" max="2" width="10.140625" style="3" customWidth="1"/>
    <col min="3" max="3" width="8.28125" style="3" customWidth="1"/>
    <col min="4" max="4" width="7.421875" style="3" customWidth="1"/>
    <col min="5" max="5" width="8.7109375" style="3" customWidth="1"/>
    <col min="6" max="6" width="6.2812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6384" width="9.140625" style="3" customWidth="1"/>
  </cols>
  <sheetData>
    <row r="1" spans="1:14" ht="18.75">
      <c r="A1" s="160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5.75">
      <c r="A2" s="161" t="str">
        <f>'1. Plan and Actual'!A2</f>
        <v>OSCCAR Summary by WDB Area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ht="15.75">
      <c r="A3" s="161" t="str">
        <f>'1. Plan and Actual'!A3</f>
        <v>FY18 Quarter Ending September 30, 2017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5" spans="1:14" ht="18.75">
      <c r="A5" s="160" t="s">
        <v>133</v>
      </c>
      <c r="B5" s="160"/>
      <c r="C5" s="160"/>
      <c r="D5" s="160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ht="6.75" customHeight="1" thickBot="1"/>
    <row r="7" spans="1:14" ht="13.5" thickTop="1">
      <c r="A7" s="27" t="s">
        <v>1</v>
      </c>
      <c r="B7" s="14" t="s">
        <v>21</v>
      </c>
      <c r="C7" s="1" t="s">
        <v>24</v>
      </c>
      <c r="D7" s="123" t="s">
        <v>26</v>
      </c>
      <c r="E7" s="31" t="s">
        <v>28</v>
      </c>
      <c r="F7" s="14" t="s">
        <v>37</v>
      </c>
      <c r="G7" s="63" t="s">
        <v>39</v>
      </c>
      <c r="H7" s="120" t="s">
        <v>48</v>
      </c>
      <c r="I7" s="31" t="s">
        <v>50</v>
      </c>
      <c r="J7" s="14" t="s">
        <v>52</v>
      </c>
      <c r="K7" s="63" t="s">
        <v>64</v>
      </c>
      <c r="L7" s="120" t="s">
        <v>66</v>
      </c>
      <c r="M7" s="31" t="s">
        <v>77</v>
      </c>
      <c r="N7" s="15" t="s">
        <v>78</v>
      </c>
    </row>
    <row r="8" spans="1:14" s="21" customFormat="1" ht="38.25">
      <c r="A8" s="28"/>
      <c r="B8" s="8" t="s">
        <v>22</v>
      </c>
      <c r="C8" s="124" t="s">
        <v>56</v>
      </c>
      <c r="D8" s="24" t="s">
        <v>129</v>
      </c>
      <c r="E8" s="23" t="s">
        <v>67</v>
      </c>
      <c r="F8" s="8" t="s">
        <v>129</v>
      </c>
      <c r="G8" s="69" t="s">
        <v>68</v>
      </c>
      <c r="H8" s="115" t="s">
        <v>129</v>
      </c>
      <c r="I8" s="23" t="s">
        <v>69</v>
      </c>
      <c r="J8" s="8" t="s">
        <v>129</v>
      </c>
      <c r="K8" s="69" t="s">
        <v>70</v>
      </c>
      <c r="L8" s="115" t="s">
        <v>129</v>
      </c>
      <c r="M8" s="23" t="s">
        <v>71</v>
      </c>
      <c r="N8" s="24" t="s">
        <v>129</v>
      </c>
    </row>
    <row r="9" spans="1:14" ht="13.5" customHeight="1">
      <c r="A9" s="29" t="s">
        <v>2</v>
      </c>
      <c r="B9" s="110">
        <f>'1. Plan and Actual'!C10</f>
        <v>849</v>
      </c>
      <c r="C9" s="130">
        <v>419</v>
      </c>
      <c r="D9" s="16">
        <f>C9/B9</f>
        <v>0.49352179034157834</v>
      </c>
      <c r="E9" s="131">
        <v>36</v>
      </c>
      <c r="F9" s="118">
        <f>E9/B9</f>
        <v>0.04240282685512368</v>
      </c>
      <c r="G9" s="132">
        <v>53</v>
      </c>
      <c r="H9" s="121">
        <f>G9/B9</f>
        <v>0.0624263839811543</v>
      </c>
      <c r="I9" s="131">
        <v>371</v>
      </c>
      <c r="J9" s="118">
        <f>I9/B9</f>
        <v>0.4369846878680801</v>
      </c>
      <c r="K9" s="132">
        <v>168</v>
      </c>
      <c r="L9" s="121">
        <f>K9/B9</f>
        <v>0.1978798586572438</v>
      </c>
      <c r="M9" s="131">
        <v>221</v>
      </c>
      <c r="N9" s="16">
        <f>M9/B9</f>
        <v>0.26030624263839813</v>
      </c>
    </row>
    <row r="10" spans="1:14" ht="13.5" customHeight="1">
      <c r="A10" s="29" t="s">
        <v>3</v>
      </c>
      <c r="B10" s="110">
        <f>'1. Plan and Actual'!C11</f>
        <v>5534</v>
      </c>
      <c r="C10" s="130">
        <v>2947</v>
      </c>
      <c r="D10" s="16">
        <f aca="true" t="shared" si="0" ref="D10:D24">C10/B10</f>
        <v>0.5325262016624503</v>
      </c>
      <c r="E10" s="131">
        <v>40</v>
      </c>
      <c r="F10" s="118">
        <f aca="true" t="shared" si="1" ref="F10:F26">E10/B10</f>
        <v>0.007228044813877846</v>
      </c>
      <c r="G10" s="132">
        <v>170</v>
      </c>
      <c r="H10" s="121">
        <f aca="true" t="shared" si="2" ref="H10:H26">G10/B10</f>
        <v>0.030719190458980847</v>
      </c>
      <c r="I10" s="131">
        <v>3144</v>
      </c>
      <c r="J10" s="118">
        <f aca="true" t="shared" si="3" ref="J10:J26">I10/B10</f>
        <v>0.5681243223707987</v>
      </c>
      <c r="K10" s="132">
        <v>1085</v>
      </c>
      <c r="L10" s="121">
        <f aca="true" t="shared" si="4" ref="L10:L26">K10/B10</f>
        <v>0.19606071557643656</v>
      </c>
      <c r="M10" s="131">
        <v>1095</v>
      </c>
      <c r="N10" s="16">
        <f aca="true" t="shared" si="5" ref="N10:N26">M10/B10</f>
        <v>0.19786772677990602</v>
      </c>
    </row>
    <row r="11" spans="1:14" ht="13.5" customHeight="1">
      <c r="A11" s="29" t="s">
        <v>4</v>
      </c>
      <c r="B11" s="110">
        <f>'1. Plan and Actual'!C12</f>
        <v>4774</v>
      </c>
      <c r="C11" s="130">
        <v>2285</v>
      </c>
      <c r="D11" s="16">
        <f t="shared" si="0"/>
        <v>0.47863426895684963</v>
      </c>
      <c r="E11" s="131">
        <v>217</v>
      </c>
      <c r="F11" s="118">
        <f t="shared" si="1"/>
        <v>0.045454545454545456</v>
      </c>
      <c r="G11" s="132">
        <v>264</v>
      </c>
      <c r="H11" s="121">
        <f t="shared" si="2"/>
        <v>0.055299539170506916</v>
      </c>
      <c r="I11" s="131">
        <v>2464</v>
      </c>
      <c r="J11" s="118">
        <f t="shared" si="3"/>
        <v>0.5161290322580645</v>
      </c>
      <c r="K11" s="132">
        <v>828</v>
      </c>
      <c r="L11" s="121">
        <f t="shared" si="4"/>
        <v>0.17343946376204442</v>
      </c>
      <c r="M11" s="131">
        <v>1001</v>
      </c>
      <c r="N11" s="16">
        <f t="shared" si="5"/>
        <v>0.20967741935483872</v>
      </c>
    </row>
    <row r="12" spans="1:14" ht="13.5" customHeight="1">
      <c r="A12" s="29" t="s">
        <v>5</v>
      </c>
      <c r="B12" s="110">
        <f>'1. Plan and Actual'!C13</f>
        <v>2189</v>
      </c>
      <c r="C12" s="130">
        <v>1123</v>
      </c>
      <c r="D12" s="16">
        <f t="shared" si="0"/>
        <v>0.51301964367291</v>
      </c>
      <c r="E12" s="131">
        <v>21</v>
      </c>
      <c r="F12" s="118">
        <f t="shared" si="1"/>
        <v>0.009593421653723162</v>
      </c>
      <c r="G12" s="132">
        <v>64</v>
      </c>
      <c r="H12" s="121">
        <f t="shared" si="2"/>
        <v>0.02923709456372773</v>
      </c>
      <c r="I12" s="131">
        <v>1126</v>
      </c>
      <c r="J12" s="118">
        <f t="shared" si="3"/>
        <v>0.5143901324805847</v>
      </c>
      <c r="K12" s="132">
        <v>488</v>
      </c>
      <c r="L12" s="121">
        <f t="shared" si="4"/>
        <v>0.22293284604842395</v>
      </c>
      <c r="M12" s="131">
        <v>490</v>
      </c>
      <c r="N12" s="16">
        <f t="shared" si="5"/>
        <v>0.22384650525354044</v>
      </c>
    </row>
    <row r="13" spans="1:14" ht="13.5" customHeight="1">
      <c r="A13" s="29" t="s">
        <v>6</v>
      </c>
      <c r="B13" s="110">
        <f>'1. Plan and Actual'!C14</f>
        <v>1080</v>
      </c>
      <c r="C13" s="130">
        <v>631</v>
      </c>
      <c r="D13" s="16">
        <f t="shared" si="0"/>
        <v>0.5842592592592593</v>
      </c>
      <c r="E13" s="131">
        <v>45</v>
      </c>
      <c r="F13" s="118">
        <f t="shared" si="1"/>
        <v>0.041666666666666664</v>
      </c>
      <c r="G13" s="132">
        <v>40</v>
      </c>
      <c r="H13" s="121">
        <f t="shared" si="2"/>
        <v>0.037037037037037035</v>
      </c>
      <c r="I13" s="131">
        <v>370</v>
      </c>
      <c r="J13" s="118">
        <f t="shared" si="3"/>
        <v>0.3425925925925926</v>
      </c>
      <c r="K13" s="132">
        <v>228</v>
      </c>
      <c r="L13" s="121">
        <f t="shared" si="4"/>
        <v>0.2111111111111111</v>
      </c>
      <c r="M13" s="131">
        <v>397</v>
      </c>
      <c r="N13" s="16">
        <f t="shared" si="5"/>
        <v>0.3675925925925926</v>
      </c>
    </row>
    <row r="14" spans="1:14" ht="13.5" customHeight="1">
      <c r="A14" s="29" t="s">
        <v>7</v>
      </c>
      <c r="B14" s="110">
        <f>'1. Plan and Actual'!C15</f>
        <v>3470</v>
      </c>
      <c r="C14" s="130">
        <v>1636</v>
      </c>
      <c r="D14" s="16">
        <f t="shared" si="0"/>
        <v>0.47146974063400576</v>
      </c>
      <c r="E14" s="131">
        <v>72</v>
      </c>
      <c r="F14" s="118">
        <f t="shared" si="1"/>
        <v>0.0207492795389049</v>
      </c>
      <c r="G14" s="132">
        <v>152</v>
      </c>
      <c r="H14" s="121">
        <f t="shared" si="2"/>
        <v>0.04380403458213256</v>
      </c>
      <c r="I14" s="131">
        <v>1651</v>
      </c>
      <c r="J14" s="118">
        <f t="shared" si="3"/>
        <v>0.47579250720461097</v>
      </c>
      <c r="K14" s="132">
        <v>723</v>
      </c>
      <c r="L14" s="121">
        <f t="shared" si="4"/>
        <v>0.20835734870317002</v>
      </c>
      <c r="M14" s="131">
        <v>872</v>
      </c>
      <c r="N14" s="16">
        <f t="shared" si="5"/>
        <v>0.2512968299711816</v>
      </c>
    </row>
    <row r="15" spans="1:14" ht="13.5" customHeight="1">
      <c r="A15" s="29" t="s">
        <v>8</v>
      </c>
      <c r="B15" s="110">
        <f>'1. Plan and Actual'!C16</f>
        <v>1391</v>
      </c>
      <c r="C15" s="130">
        <v>683</v>
      </c>
      <c r="D15" s="16">
        <f t="shared" si="0"/>
        <v>0.4910136592379583</v>
      </c>
      <c r="E15" s="131">
        <v>38</v>
      </c>
      <c r="F15" s="118">
        <f t="shared" si="1"/>
        <v>0.027318475916606758</v>
      </c>
      <c r="G15" s="132">
        <v>67</v>
      </c>
      <c r="H15" s="121">
        <f t="shared" si="2"/>
        <v>0.04816678648454349</v>
      </c>
      <c r="I15" s="131">
        <v>559</v>
      </c>
      <c r="J15" s="118">
        <f t="shared" si="3"/>
        <v>0.40186915887850466</v>
      </c>
      <c r="K15" s="132">
        <v>280</v>
      </c>
      <c r="L15" s="121">
        <f t="shared" si="4"/>
        <v>0.201294033069734</v>
      </c>
      <c r="M15" s="131">
        <v>447</v>
      </c>
      <c r="N15" s="16">
        <f t="shared" si="5"/>
        <v>0.3213515456506111</v>
      </c>
    </row>
    <row r="16" spans="1:14" ht="13.5" customHeight="1">
      <c r="A16" s="29" t="s">
        <v>9</v>
      </c>
      <c r="B16" s="110">
        <f>'1. Plan and Actual'!C17</f>
        <v>2495</v>
      </c>
      <c r="C16" s="130">
        <v>1184</v>
      </c>
      <c r="D16" s="16">
        <f t="shared" si="0"/>
        <v>0.4745490981963928</v>
      </c>
      <c r="E16" s="131">
        <v>102</v>
      </c>
      <c r="F16" s="118">
        <f t="shared" si="1"/>
        <v>0.04088176352705411</v>
      </c>
      <c r="G16" s="132">
        <v>78</v>
      </c>
      <c r="H16" s="121">
        <f t="shared" si="2"/>
        <v>0.0312625250501002</v>
      </c>
      <c r="I16" s="131">
        <v>1065</v>
      </c>
      <c r="J16" s="118">
        <f t="shared" si="3"/>
        <v>0.42685370741482964</v>
      </c>
      <c r="K16" s="132">
        <v>583</v>
      </c>
      <c r="L16" s="121">
        <f t="shared" si="4"/>
        <v>0.23366733466933867</v>
      </c>
      <c r="M16" s="131">
        <v>667</v>
      </c>
      <c r="N16" s="16">
        <f t="shared" si="5"/>
        <v>0.26733466933867733</v>
      </c>
    </row>
    <row r="17" spans="1:14" ht="13.5" customHeight="1">
      <c r="A17" s="29" t="s">
        <v>10</v>
      </c>
      <c r="B17" s="110">
        <f>'1. Plan and Actual'!C18</f>
        <v>2035</v>
      </c>
      <c r="C17" s="130">
        <v>1099</v>
      </c>
      <c r="D17" s="16">
        <f t="shared" si="0"/>
        <v>0.5400491400491401</v>
      </c>
      <c r="E17" s="131">
        <v>207</v>
      </c>
      <c r="F17" s="118">
        <f t="shared" si="1"/>
        <v>0.10171990171990172</v>
      </c>
      <c r="G17" s="132">
        <v>130</v>
      </c>
      <c r="H17" s="121">
        <f t="shared" si="2"/>
        <v>0.06388206388206388</v>
      </c>
      <c r="I17" s="131">
        <v>1095</v>
      </c>
      <c r="J17" s="118">
        <f t="shared" si="3"/>
        <v>0.538083538083538</v>
      </c>
      <c r="K17" s="132">
        <v>269</v>
      </c>
      <c r="L17" s="121">
        <f t="shared" si="4"/>
        <v>0.1321867321867322</v>
      </c>
      <c r="M17" s="131">
        <v>334</v>
      </c>
      <c r="N17" s="16">
        <f t="shared" si="5"/>
        <v>0.16412776412776411</v>
      </c>
    </row>
    <row r="18" spans="1:14" ht="13.5" customHeight="1">
      <c r="A18" s="29" t="s">
        <v>11</v>
      </c>
      <c r="B18" s="110">
        <f>'1. Plan and Actual'!C19</f>
        <v>8051</v>
      </c>
      <c r="C18" s="130">
        <v>4305</v>
      </c>
      <c r="D18" s="16">
        <f t="shared" si="0"/>
        <v>0.5347161843249286</v>
      </c>
      <c r="E18" s="131">
        <v>526</v>
      </c>
      <c r="F18" s="118">
        <f t="shared" si="1"/>
        <v>0.06533349894423053</v>
      </c>
      <c r="G18" s="132">
        <v>637</v>
      </c>
      <c r="H18" s="121">
        <f t="shared" si="2"/>
        <v>0.07912060613588374</v>
      </c>
      <c r="I18" s="131">
        <v>4546</v>
      </c>
      <c r="J18" s="118">
        <f t="shared" si="3"/>
        <v>0.5646503539932928</v>
      </c>
      <c r="K18" s="132">
        <v>1177</v>
      </c>
      <c r="L18" s="121">
        <f t="shared" si="4"/>
        <v>0.14619301950068314</v>
      </c>
      <c r="M18" s="131">
        <v>1165</v>
      </c>
      <c r="N18" s="16">
        <f t="shared" si="5"/>
        <v>0.14470252142590984</v>
      </c>
    </row>
    <row r="19" spans="1:14" ht="13.5" customHeight="1">
      <c r="A19" s="29" t="s">
        <v>136</v>
      </c>
      <c r="B19" s="110">
        <f>'1. Plan and Actual'!C20</f>
        <v>2619</v>
      </c>
      <c r="C19" s="130">
        <v>1336</v>
      </c>
      <c r="D19" s="16">
        <f t="shared" si="0"/>
        <v>0.5101183657884689</v>
      </c>
      <c r="E19" s="131">
        <v>47</v>
      </c>
      <c r="F19" s="118">
        <f t="shared" si="1"/>
        <v>0.01794578083237877</v>
      </c>
      <c r="G19" s="132">
        <v>133</v>
      </c>
      <c r="H19" s="121">
        <f t="shared" si="2"/>
        <v>0.05078274150439099</v>
      </c>
      <c r="I19" s="131">
        <v>1087</v>
      </c>
      <c r="J19" s="118">
        <f t="shared" si="3"/>
        <v>0.4150439098892707</v>
      </c>
      <c r="K19" s="132">
        <v>547</v>
      </c>
      <c r="L19" s="121">
        <f t="shared" si="4"/>
        <v>0.20885834287896143</v>
      </c>
      <c r="M19" s="131">
        <v>805</v>
      </c>
      <c r="N19" s="16">
        <f t="shared" si="5"/>
        <v>0.30736922489499807</v>
      </c>
    </row>
    <row r="20" spans="1:14" ht="13.5" customHeight="1">
      <c r="A20" s="29" t="s">
        <v>12</v>
      </c>
      <c r="B20" s="110">
        <f>'1. Plan and Actual'!C21</f>
        <v>4714</v>
      </c>
      <c r="C20" s="130">
        <v>2375</v>
      </c>
      <c r="D20" s="16">
        <f t="shared" si="0"/>
        <v>0.5038184132371659</v>
      </c>
      <c r="E20" s="131">
        <v>139</v>
      </c>
      <c r="F20" s="118">
        <f t="shared" si="1"/>
        <v>0.02948663555366992</v>
      </c>
      <c r="G20" s="132">
        <v>114</v>
      </c>
      <c r="H20" s="121">
        <f t="shared" si="2"/>
        <v>0.024183283835383963</v>
      </c>
      <c r="I20" s="131">
        <v>1832</v>
      </c>
      <c r="J20" s="118">
        <f t="shared" si="3"/>
        <v>0.38862961391599493</v>
      </c>
      <c r="K20" s="132">
        <v>1061</v>
      </c>
      <c r="L20" s="121">
        <f t="shared" si="4"/>
        <v>0.225074246924056</v>
      </c>
      <c r="M20" s="131">
        <v>1568</v>
      </c>
      <c r="N20" s="16">
        <f t="shared" si="5"/>
        <v>0.3326262197708952</v>
      </c>
    </row>
    <row r="21" spans="1:14" ht="13.5" customHeight="1">
      <c r="A21" s="29" t="s">
        <v>13</v>
      </c>
      <c r="B21" s="110">
        <f>'1. Plan and Actual'!C22</f>
        <v>3063</v>
      </c>
      <c r="C21" s="130">
        <v>1523</v>
      </c>
      <c r="D21" s="16">
        <f t="shared" si="0"/>
        <v>0.4972249428664708</v>
      </c>
      <c r="E21" s="131">
        <v>44</v>
      </c>
      <c r="F21" s="118">
        <f t="shared" si="1"/>
        <v>0.01436500163238655</v>
      </c>
      <c r="G21" s="132">
        <v>75</v>
      </c>
      <c r="H21" s="121">
        <f t="shared" si="2"/>
        <v>0.024485798237022526</v>
      </c>
      <c r="I21" s="131">
        <v>1095</v>
      </c>
      <c r="J21" s="118">
        <f t="shared" si="3"/>
        <v>0.3574926542605289</v>
      </c>
      <c r="K21" s="132">
        <v>719</v>
      </c>
      <c r="L21" s="121">
        <f t="shared" si="4"/>
        <v>0.2347371857655893</v>
      </c>
      <c r="M21" s="131">
        <v>1130</v>
      </c>
      <c r="N21" s="16">
        <f t="shared" si="5"/>
        <v>0.36891936010447274</v>
      </c>
    </row>
    <row r="22" spans="1:14" ht="13.5" customHeight="1">
      <c r="A22" s="29" t="s">
        <v>14</v>
      </c>
      <c r="B22" s="110">
        <f>'1. Plan and Actual'!C23</f>
        <v>1768</v>
      </c>
      <c r="C22" s="130">
        <v>878</v>
      </c>
      <c r="D22" s="16">
        <f t="shared" si="0"/>
        <v>0.49660633484162897</v>
      </c>
      <c r="E22" s="131">
        <v>26</v>
      </c>
      <c r="F22" s="118">
        <f t="shared" si="1"/>
        <v>0.014705882352941176</v>
      </c>
      <c r="G22" s="132">
        <v>65</v>
      </c>
      <c r="H22" s="121">
        <f t="shared" si="2"/>
        <v>0.03676470588235294</v>
      </c>
      <c r="I22" s="131">
        <v>689</v>
      </c>
      <c r="J22" s="118">
        <f t="shared" si="3"/>
        <v>0.3897058823529412</v>
      </c>
      <c r="K22" s="132">
        <v>403</v>
      </c>
      <c r="L22" s="121">
        <f t="shared" si="4"/>
        <v>0.22794117647058823</v>
      </c>
      <c r="M22" s="131">
        <v>585</v>
      </c>
      <c r="N22" s="16">
        <f t="shared" si="5"/>
        <v>0.33088235294117646</v>
      </c>
    </row>
    <row r="23" spans="1:14" ht="13.5" customHeight="1">
      <c r="A23" s="29" t="s">
        <v>15</v>
      </c>
      <c r="B23" s="110">
        <f>'1. Plan and Actual'!C24</f>
        <v>3110</v>
      </c>
      <c r="C23" s="130">
        <v>1635</v>
      </c>
      <c r="D23" s="16">
        <f t="shared" si="0"/>
        <v>0.5257234726688103</v>
      </c>
      <c r="E23" s="131">
        <v>189</v>
      </c>
      <c r="F23" s="118">
        <f t="shared" si="1"/>
        <v>0.060771704180064307</v>
      </c>
      <c r="G23" s="132">
        <v>120</v>
      </c>
      <c r="H23" s="121">
        <f t="shared" si="2"/>
        <v>0.03858520900321544</v>
      </c>
      <c r="I23" s="131">
        <v>1341</v>
      </c>
      <c r="J23" s="118">
        <f t="shared" si="3"/>
        <v>0.4311897106109325</v>
      </c>
      <c r="K23" s="132">
        <v>632</v>
      </c>
      <c r="L23" s="121">
        <f t="shared" si="4"/>
        <v>0.2032154340836013</v>
      </c>
      <c r="M23" s="131">
        <v>828</v>
      </c>
      <c r="N23" s="16">
        <f t="shared" si="5"/>
        <v>0.2662379421221865</v>
      </c>
    </row>
    <row r="24" spans="1:17" ht="13.5" customHeight="1">
      <c r="A24" s="29" t="s">
        <v>141</v>
      </c>
      <c r="B24" s="110">
        <f>'1. Plan and Actual'!C25</f>
        <v>3392</v>
      </c>
      <c r="C24" s="130">
        <v>1780</v>
      </c>
      <c r="D24" s="16">
        <f t="shared" si="0"/>
        <v>0.5247641509433962</v>
      </c>
      <c r="E24" s="131">
        <v>63</v>
      </c>
      <c r="F24" s="118">
        <f t="shared" si="1"/>
        <v>0.01857311320754717</v>
      </c>
      <c r="G24" s="132">
        <v>61</v>
      </c>
      <c r="H24" s="121">
        <f t="shared" si="2"/>
        <v>0.017983490566037735</v>
      </c>
      <c r="I24" s="131">
        <v>1346</v>
      </c>
      <c r="J24" s="118">
        <f t="shared" si="3"/>
        <v>0.39681603773584906</v>
      </c>
      <c r="K24" s="132">
        <v>834</v>
      </c>
      <c r="L24" s="121">
        <f t="shared" si="4"/>
        <v>0.24587264150943397</v>
      </c>
      <c r="M24" s="131">
        <v>1088</v>
      </c>
      <c r="N24" s="16">
        <f t="shared" si="5"/>
        <v>0.32075471698113206</v>
      </c>
      <c r="Q24" s="22"/>
    </row>
    <row r="25" spans="1:14" ht="12.75">
      <c r="A25" s="29" t="s">
        <v>126</v>
      </c>
      <c r="B25" s="111">
        <f>'1. Plan and Actual'!C26</f>
        <v>448</v>
      </c>
      <c r="C25" s="125">
        <v>214</v>
      </c>
      <c r="D25" s="16">
        <f>C25/B25</f>
        <v>0.47767857142857145</v>
      </c>
      <c r="E25" s="113">
        <v>1</v>
      </c>
      <c r="F25" s="118">
        <f>E25/B25</f>
        <v>0.002232142857142857</v>
      </c>
      <c r="G25" s="116">
        <v>10</v>
      </c>
      <c r="H25" s="121">
        <f t="shared" si="2"/>
        <v>0.022321428571428572</v>
      </c>
      <c r="I25" s="113">
        <v>121</v>
      </c>
      <c r="J25" s="118">
        <f t="shared" si="3"/>
        <v>0.2700892857142857</v>
      </c>
      <c r="K25" s="116">
        <v>105</v>
      </c>
      <c r="L25" s="121">
        <f t="shared" si="4"/>
        <v>0.234375</v>
      </c>
      <c r="M25" s="113">
        <v>211</v>
      </c>
      <c r="N25" s="16">
        <f t="shared" si="5"/>
        <v>0.47098214285714285</v>
      </c>
    </row>
    <row r="26" spans="1:14" ht="13.5" thickBot="1">
      <c r="A26" s="30" t="s">
        <v>17</v>
      </c>
      <c r="B26" s="112">
        <f>'1. Plan and Actual'!C27</f>
        <v>49523</v>
      </c>
      <c r="C26" s="126">
        <v>25320</v>
      </c>
      <c r="D26" s="18">
        <f>C26/B26</f>
        <v>0.5112775881913454</v>
      </c>
      <c r="E26" s="114">
        <v>1845</v>
      </c>
      <c r="F26" s="119">
        <f t="shared" si="1"/>
        <v>0.03725541667508027</v>
      </c>
      <c r="G26" s="117">
        <v>2266</v>
      </c>
      <c r="H26" s="122">
        <f t="shared" si="2"/>
        <v>0.04575651717383842</v>
      </c>
      <c r="I26" s="114">
        <v>23274</v>
      </c>
      <c r="J26" s="119">
        <f t="shared" si="3"/>
        <v>0.46996345132564665</v>
      </c>
      <c r="K26" s="117">
        <v>9747</v>
      </c>
      <c r="L26" s="122">
        <f t="shared" si="4"/>
        <v>0.19681764028835086</v>
      </c>
      <c r="M26" s="114">
        <v>12391</v>
      </c>
      <c r="N26" s="18">
        <f t="shared" si="5"/>
        <v>0.2502069745370838</v>
      </c>
    </row>
    <row r="27" spans="1:12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ht="12.75" customHeight="1">
      <c r="A30" s="177" t="s">
        <v>145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6" ht="12.75">
      <c r="A31" s="159" t="s">
        <v>146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sheetProtection/>
  <mergeCells count="7">
    <mergeCell ref="A31:P31"/>
    <mergeCell ref="A1:N1"/>
    <mergeCell ref="A2:N2"/>
    <mergeCell ref="A3:N3"/>
    <mergeCell ref="A5:N5"/>
    <mergeCell ref="A29:L29"/>
    <mergeCell ref="A30:L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O25" sqref="O25"/>
    </sheetView>
  </sheetViews>
  <sheetFormatPr defaultColWidth="9.140625" defaultRowHeight="12.75"/>
  <cols>
    <col min="1" max="1" width="21.28125" style="22" customWidth="1"/>
    <col min="2" max="2" width="9.421875" style="22" customWidth="1"/>
    <col min="3" max="3" width="8.28125" style="22" customWidth="1"/>
    <col min="4" max="4" width="5.140625" style="22" customWidth="1"/>
    <col min="5" max="5" width="8.7109375" style="22" customWidth="1"/>
    <col min="6" max="6" width="5.140625" style="22" customWidth="1"/>
    <col min="7" max="7" width="9.421875" style="22" customWidth="1"/>
    <col min="8" max="8" width="5.140625" style="22" customWidth="1"/>
    <col min="9" max="9" width="8.7109375" style="22" customWidth="1"/>
    <col min="10" max="10" width="5.140625" style="22" customWidth="1"/>
    <col min="11" max="11" width="9.140625" style="22" customWidth="1"/>
    <col min="12" max="12" width="5.140625" style="22" customWidth="1"/>
    <col min="13" max="13" width="8.7109375" style="22" customWidth="1"/>
    <col min="14" max="14" width="5.140625" style="22" customWidth="1"/>
    <col min="15" max="15" width="10.7109375" style="22" customWidth="1"/>
    <col min="16" max="16" width="5.140625" style="22" customWidth="1"/>
    <col min="17" max="16384" width="9.140625" style="22" customWidth="1"/>
  </cols>
  <sheetData>
    <row r="1" spans="1:16" ht="18.75">
      <c r="A1" s="160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.75">
      <c r="A2" s="161" t="str">
        <f>'1. Plan and Actual'!A2</f>
        <v>OSCCAR Summary by WDB Area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5.75">
      <c r="A3" s="187" t="str">
        <f>'1. Plan and Actual'!A3</f>
        <v>FY18 Quarter Ending September 30, 2017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8"/>
    </row>
    <row r="5" spans="1:16" ht="18.75">
      <c r="A5" s="160" t="s">
        <v>131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</row>
    <row r="6" ht="6.75" customHeight="1" thickBot="1"/>
    <row r="7" spans="1:16" ht="13.5" thickTop="1">
      <c r="A7" s="34" t="s">
        <v>1</v>
      </c>
      <c r="B7" s="13" t="s">
        <v>21</v>
      </c>
      <c r="C7" s="103" t="s">
        <v>24</v>
      </c>
      <c r="D7" s="103" t="s">
        <v>26</v>
      </c>
      <c r="E7" s="103" t="s">
        <v>28</v>
      </c>
      <c r="F7" s="103" t="s">
        <v>37</v>
      </c>
      <c r="G7" s="103" t="s">
        <v>39</v>
      </c>
      <c r="H7" s="103" t="s">
        <v>48</v>
      </c>
      <c r="I7" s="103" t="s">
        <v>50</v>
      </c>
      <c r="J7" s="103" t="s">
        <v>52</v>
      </c>
      <c r="K7" s="103" t="s">
        <v>64</v>
      </c>
      <c r="L7" s="103" t="s">
        <v>66</v>
      </c>
      <c r="M7" s="103" t="s">
        <v>77</v>
      </c>
      <c r="N7" s="103" t="s">
        <v>78</v>
      </c>
      <c r="O7" s="103" t="s">
        <v>80</v>
      </c>
      <c r="P7" s="39" t="s">
        <v>81</v>
      </c>
    </row>
    <row r="8" spans="1:16" s="38" customFormat="1" ht="51">
      <c r="A8" s="35"/>
      <c r="B8" s="6" t="s">
        <v>22</v>
      </c>
      <c r="C8" s="104" t="s">
        <v>72</v>
      </c>
      <c r="D8" s="104" t="s">
        <v>129</v>
      </c>
      <c r="E8" s="104" t="s">
        <v>73</v>
      </c>
      <c r="F8" s="104" t="s">
        <v>129</v>
      </c>
      <c r="G8" s="104" t="s">
        <v>74</v>
      </c>
      <c r="H8" s="104" t="s">
        <v>129</v>
      </c>
      <c r="I8" s="104" t="s">
        <v>75</v>
      </c>
      <c r="J8" s="104" t="s">
        <v>129</v>
      </c>
      <c r="K8" s="104" t="s">
        <v>76</v>
      </c>
      <c r="L8" s="104" t="s">
        <v>129</v>
      </c>
      <c r="M8" s="104" t="s">
        <v>79</v>
      </c>
      <c r="N8" s="104" t="s">
        <v>129</v>
      </c>
      <c r="O8" s="104" t="s">
        <v>65</v>
      </c>
      <c r="P8" s="40" t="s">
        <v>129</v>
      </c>
    </row>
    <row r="9" spans="1:16" ht="13.5" customHeight="1">
      <c r="A9" s="36" t="s">
        <v>2</v>
      </c>
      <c r="B9" s="101">
        <f>'1. Plan and Actual'!C10</f>
        <v>849</v>
      </c>
      <c r="C9" s="128">
        <v>104</v>
      </c>
      <c r="D9" s="5">
        <f>C9/B9</f>
        <v>0.12249705535924617</v>
      </c>
      <c r="E9" s="128">
        <v>324</v>
      </c>
      <c r="F9" s="5">
        <f>E9/B9</f>
        <v>0.38162544169611307</v>
      </c>
      <c r="G9" s="128">
        <v>137</v>
      </c>
      <c r="H9" s="5">
        <f>G9/B9</f>
        <v>0.16136631330977622</v>
      </c>
      <c r="I9" s="128">
        <v>71</v>
      </c>
      <c r="J9" s="5">
        <f>I9/B9</f>
        <v>0.08362779740871613</v>
      </c>
      <c r="K9" s="128">
        <v>80</v>
      </c>
      <c r="L9" s="5">
        <f>K9/B9</f>
        <v>0.09422850412249706</v>
      </c>
      <c r="M9" s="128">
        <v>56</v>
      </c>
      <c r="N9" s="5">
        <f>M9/B9</f>
        <v>0.06595995288574794</v>
      </c>
      <c r="O9" s="128">
        <v>77</v>
      </c>
      <c r="P9" s="16">
        <f>O9/B9</f>
        <v>0.09069493521790342</v>
      </c>
    </row>
    <row r="10" spans="1:16" ht="13.5" customHeight="1">
      <c r="A10" s="36" t="s">
        <v>3</v>
      </c>
      <c r="B10" s="101">
        <f>'1. Plan and Actual'!C11</f>
        <v>5534</v>
      </c>
      <c r="C10" s="128">
        <v>391</v>
      </c>
      <c r="D10" s="5">
        <f aca="true" t="shared" si="0" ref="D10:D26">C10/B10</f>
        <v>0.07065413805565594</v>
      </c>
      <c r="E10" s="128">
        <v>1529</v>
      </c>
      <c r="F10" s="5">
        <f aca="true" t="shared" si="1" ref="F10:F26">E10/B10</f>
        <v>0.2762920130104807</v>
      </c>
      <c r="G10" s="128">
        <v>888</v>
      </c>
      <c r="H10" s="5">
        <f aca="true" t="shared" si="2" ref="H10:H26">G10/B10</f>
        <v>0.16046259486808817</v>
      </c>
      <c r="I10" s="128">
        <v>386</v>
      </c>
      <c r="J10" s="5">
        <f aca="true" t="shared" si="3" ref="J10:J26">I10/B10</f>
        <v>0.06975063245392121</v>
      </c>
      <c r="K10" s="128">
        <v>1309</v>
      </c>
      <c r="L10" s="5">
        <f aca="true" t="shared" si="4" ref="L10:L26">K10/B10</f>
        <v>0.2365377665341525</v>
      </c>
      <c r="M10" s="128">
        <v>786</v>
      </c>
      <c r="N10" s="5">
        <f aca="true" t="shared" si="5" ref="N10:N26">M10/B10</f>
        <v>0.14203108059269967</v>
      </c>
      <c r="O10" s="128">
        <v>239</v>
      </c>
      <c r="P10" s="16">
        <f aca="true" t="shared" si="6" ref="P10:P26">O10/B10</f>
        <v>0.04318756776292013</v>
      </c>
    </row>
    <row r="11" spans="1:16" ht="13.5" customHeight="1">
      <c r="A11" s="36" t="s">
        <v>4</v>
      </c>
      <c r="B11" s="101">
        <f>'1. Plan and Actual'!C12</f>
        <v>4774</v>
      </c>
      <c r="C11" s="128">
        <v>683</v>
      </c>
      <c r="D11" s="5">
        <f t="shared" si="0"/>
        <v>0.1430666108085463</v>
      </c>
      <c r="E11" s="128">
        <v>1883</v>
      </c>
      <c r="F11" s="5">
        <f t="shared" si="1"/>
        <v>0.3944281524926686</v>
      </c>
      <c r="G11" s="128">
        <v>733</v>
      </c>
      <c r="H11" s="5">
        <f t="shared" si="2"/>
        <v>0.15354000837871806</v>
      </c>
      <c r="I11" s="128">
        <v>431</v>
      </c>
      <c r="J11" s="5">
        <f t="shared" si="3"/>
        <v>0.0902806870548806</v>
      </c>
      <c r="K11" s="128">
        <v>592</v>
      </c>
      <c r="L11" s="5">
        <f t="shared" si="4"/>
        <v>0.12400502723083369</v>
      </c>
      <c r="M11" s="128">
        <v>269</v>
      </c>
      <c r="N11" s="5">
        <f t="shared" si="5"/>
        <v>0.05634687892752409</v>
      </c>
      <c r="O11" s="128">
        <v>181</v>
      </c>
      <c r="P11" s="16">
        <f t="shared" si="6"/>
        <v>0.03791369920402179</v>
      </c>
    </row>
    <row r="12" spans="1:16" ht="13.5" customHeight="1">
      <c r="A12" s="36" t="s">
        <v>5</v>
      </c>
      <c r="B12" s="101">
        <f>'1. Plan and Actual'!C13</f>
        <v>2189</v>
      </c>
      <c r="C12" s="128">
        <v>183</v>
      </c>
      <c r="D12" s="5">
        <f t="shared" si="0"/>
        <v>0.08359981726815897</v>
      </c>
      <c r="E12" s="128">
        <v>781</v>
      </c>
      <c r="F12" s="5">
        <f t="shared" si="1"/>
        <v>0.35678391959798994</v>
      </c>
      <c r="G12" s="128">
        <v>437</v>
      </c>
      <c r="H12" s="5">
        <f t="shared" si="2"/>
        <v>0.19963453631795341</v>
      </c>
      <c r="I12" s="128">
        <v>204</v>
      </c>
      <c r="J12" s="5">
        <f t="shared" si="3"/>
        <v>0.09319323892188214</v>
      </c>
      <c r="K12" s="128">
        <v>374</v>
      </c>
      <c r="L12" s="5">
        <f t="shared" si="4"/>
        <v>0.1708542713567839</v>
      </c>
      <c r="M12" s="128">
        <v>169</v>
      </c>
      <c r="N12" s="5">
        <f t="shared" si="5"/>
        <v>0.07720420283234354</v>
      </c>
      <c r="O12" s="128">
        <v>38</v>
      </c>
      <c r="P12" s="16">
        <f t="shared" si="6"/>
        <v>0.01735952489721334</v>
      </c>
    </row>
    <row r="13" spans="1:16" ht="13.5" customHeight="1">
      <c r="A13" s="36" t="s">
        <v>6</v>
      </c>
      <c r="B13" s="101">
        <f>'1. Plan and Actual'!C14</f>
        <v>1080</v>
      </c>
      <c r="C13" s="128">
        <v>104</v>
      </c>
      <c r="D13" s="5">
        <f t="shared" si="0"/>
        <v>0.0962962962962963</v>
      </c>
      <c r="E13" s="128">
        <v>246</v>
      </c>
      <c r="F13" s="5">
        <f t="shared" si="1"/>
        <v>0.22777777777777777</v>
      </c>
      <c r="G13" s="128">
        <v>192</v>
      </c>
      <c r="H13" s="5">
        <f t="shared" si="2"/>
        <v>0.17777777777777778</v>
      </c>
      <c r="I13" s="128">
        <v>121</v>
      </c>
      <c r="J13" s="5">
        <f t="shared" si="3"/>
        <v>0.11203703703703703</v>
      </c>
      <c r="K13" s="128">
        <v>269</v>
      </c>
      <c r="L13" s="5">
        <f t="shared" si="4"/>
        <v>0.2490740740740741</v>
      </c>
      <c r="M13" s="128">
        <v>130</v>
      </c>
      <c r="N13" s="5">
        <f t="shared" si="5"/>
        <v>0.12037037037037036</v>
      </c>
      <c r="O13" s="128">
        <v>11</v>
      </c>
      <c r="P13" s="16">
        <f t="shared" si="6"/>
        <v>0.010185185185185186</v>
      </c>
    </row>
    <row r="14" spans="1:16" ht="13.5" customHeight="1">
      <c r="A14" s="36" t="s">
        <v>7</v>
      </c>
      <c r="B14" s="101">
        <f>'1. Plan and Actual'!C15</f>
        <v>3470</v>
      </c>
      <c r="C14" s="128">
        <v>309</v>
      </c>
      <c r="D14" s="5">
        <f t="shared" si="0"/>
        <v>0.08904899135446685</v>
      </c>
      <c r="E14" s="128">
        <v>1061</v>
      </c>
      <c r="F14" s="5">
        <f t="shared" si="1"/>
        <v>0.3057636887608069</v>
      </c>
      <c r="G14" s="128">
        <v>613</v>
      </c>
      <c r="H14" s="5">
        <f t="shared" si="2"/>
        <v>0.17665706051873198</v>
      </c>
      <c r="I14" s="128">
        <v>347</v>
      </c>
      <c r="J14" s="5">
        <f t="shared" si="3"/>
        <v>0.1</v>
      </c>
      <c r="K14" s="128">
        <v>712</v>
      </c>
      <c r="L14" s="5">
        <f t="shared" si="4"/>
        <v>0.20518731988472622</v>
      </c>
      <c r="M14" s="128">
        <v>332</v>
      </c>
      <c r="N14" s="5">
        <f t="shared" si="5"/>
        <v>0.09567723342939481</v>
      </c>
      <c r="O14" s="128">
        <v>92</v>
      </c>
      <c r="P14" s="16">
        <f t="shared" si="6"/>
        <v>0.026512968299711816</v>
      </c>
    </row>
    <row r="15" spans="1:16" ht="13.5" customHeight="1">
      <c r="A15" s="36" t="s">
        <v>8</v>
      </c>
      <c r="B15" s="101">
        <f>'1. Plan and Actual'!C16</f>
        <v>1391</v>
      </c>
      <c r="C15" s="128">
        <v>111</v>
      </c>
      <c r="D15" s="5">
        <f t="shared" si="0"/>
        <v>0.07979870596693027</v>
      </c>
      <c r="E15" s="128">
        <v>429</v>
      </c>
      <c r="F15" s="5">
        <f t="shared" si="1"/>
        <v>0.308411214953271</v>
      </c>
      <c r="G15" s="128">
        <v>199</v>
      </c>
      <c r="H15" s="5">
        <f t="shared" si="2"/>
        <v>0.1430625449317038</v>
      </c>
      <c r="I15" s="128">
        <v>134</v>
      </c>
      <c r="J15" s="5">
        <f t="shared" si="3"/>
        <v>0.09633357296908698</v>
      </c>
      <c r="K15" s="128">
        <v>256</v>
      </c>
      <c r="L15" s="5">
        <f t="shared" si="4"/>
        <v>0.18404025880661395</v>
      </c>
      <c r="M15" s="128">
        <v>146</v>
      </c>
      <c r="N15" s="5">
        <f t="shared" si="5"/>
        <v>0.10496046010064701</v>
      </c>
      <c r="O15" s="128">
        <v>116</v>
      </c>
      <c r="P15" s="16">
        <f t="shared" si="6"/>
        <v>0.08339324227174695</v>
      </c>
    </row>
    <row r="16" spans="1:16" ht="13.5" customHeight="1">
      <c r="A16" s="36" t="s">
        <v>9</v>
      </c>
      <c r="B16" s="101">
        <f>'1. Plan and Actual'!C17</f>
        <v>2495</v>
      </c>
      <c r="C16" s="128">
        <v>216</v>
      </c>
      <c r="D16" s="5">
        <f t="shared" si="0"/>
        <v>0.08657314629258517</v>
      </c>
      <c r="E16" s="128">
        <v>591</v>
      </c>
      <c r="F16" s="5">
        <f t="shared" si="1"/>
        <v>0.23687374749499</v>
      </c>
      <c r="G16" s="128">
        <v>430</v>
      </c>
      <c r="H16" s="5">
        <f t="shared" si="2"/>
        <v>0.17234468937875752</v>
      </c>
      <c r="I16" s="128">
        <v>183</v>
      </c>
      <c r="J16" s="5">
        <f t="shared" si="3"/>
        <v>0.07334669338677355</v>
      </c>
      <c r="K16" s="128">
        <v>618</v>
      </c>
      <c r="L16" s="5">
        <f t="shared" si="4"/>
        <v>0.24769539078156314</v>
      </c>
      <c r="M16" s="128">
        <v>365</v>
      </c>
      <c r="N16" s="5">
        <f t="shared" si="5"/>
        <v>0.1462925851703407</v>
      </c>
      <c r="O16" s="128">
        <v>90</v>
      </c>
      <c r="P16" s="16">
        <f t="shared" si="6"/>
        <v>0.036072144288577156</v>
      </c>
    </row>
    <row r="17" spans="1:16" ht="13.5" customHeight="1">
      <c r="A17" s="36" t="s">
        <v>10</v>
      </c>
      <c r="B17" s="101">
        <f>'1. Plan and Actual'!C18</f>
        <v>2035</v>
      </c>
      <c r="C17" s="128">
        <v>471</v>
      </c>
      <c r="D17" s="5">
        <f t="shared" si="0"/>
        <v>0.23144963144963146</v>
      </c>
      <c r="E17" s="128">
        <v>814</v>
      </c>
      <c r="F17" s="5">
        <f t="shared" si="1"/>
        <v>0.4</v>
      </c>
      <c r="G17" s="128">
        <v>294</v>
      </c>
      <c r="H17" s="5">
        <f t="shared" si="2"/>
        <v>0.14447174447174446</v>
      </c>
      <c r="I17" s="128">
        <v>150</v>
      </c>
      <c r="J17" s="5">
        <f t="shared" si="3"/>
        <v>0.07371007371007371</v>
      </c>
      <c r="K17" s="128">
        <v>171</v>
      </c>
      <c r="L17" s="5">
        <f t="shared" si="4"/>
        <v>0.08402948402948403</v>
      </c>
      <c r="M17" s="128">
        <v>80</v>
      </c>
      <c r="N17" s="5">
        <f t="shared" si="5"/>
        <v>0.03931203931203931</v>
      </c>
      <c r="O17" s="128">
        <v>50</v>
      </c>
      <c r="P17" s="16">
        <f t="shared" si="6"/>
        <v>0.02457002457002457</v>
      </c>
    </row>
    <row r="18" spans="1:16" ht="13.5" customHeight="1">
      <c r="A18" s="36" t="s">
        <v>11</v>
      </c>
      <c r="B18" s="101">
        <f>'1. Plan and Actual'!C19</f>
        <v>8051</v>
      </c>
      <c r="C18" s="128">
        <v>1769</v>
      </c>
      <c r="D18" s="5">
        <f t="shared" si="0"/>
        <v>0.21972425785616695</v>
      </c>
      <c r="E18" s="128">
        <v>2770</v>
      </c>
      <c r="F18" s="5">
        <f t="shared" si="1"/>
        <v>0.3440566389268414</v>
      </c>
      <c r="G18" s="128">
        <v>1315</v>
      </c>
      <c r="H18" s="5">
        <f t="shared" si="2"/>
        <v>0.16333374736057632</v>
      </c>
      <c r="I18" s="128">
        <v>511</v>
      </c>
      <c r="J18" s="5">
        <f t="shared" si="3"/>
        <v>0.06347037635076389</v>
      </c>
      <c r="K18" s="128">
        <v>624</v>
      </c>
      <c r="L18" s="5">
        <f t="shared" si="4"/>
        <v>0.07750589988821265</v>
      </c>
      <c r="M18" s="128">
        <v>316</v>
      </c>
      <c r="N18" s="5">
        <f t="shared" si="5"/>
        <v>0.03924978263569743</v>
      </c>
      <c r="O18" s="128">
        <v>744</v>
      </c>
      <c r="P18" s="16">
        <f t="shared" si="6"/>
        <v>0.09241088063594584</v>
      </c>
    </row>
    <row r="19" spans="1:16" ht="13.5" customHeight="1">
      <c r="A19" s="36" t="s">
        <v>136</v>
      </c>
      <c r="B19" s="101">
        <f>'1. Plan and Actual'!C20</f>
        <v>2619</v>
      </c>
      <c r="C19" s="128">
        <v>285</v>
      </c>
      <c r="D19" s="5">
        <f t="shared" si="0"/>
        <v>0.10882016036655212</v>
      </c>
      <c r="E19" s="128">
        <v>894</v>
      </c>
      <c r="F19" s="5">
        <f t="shared" si="1"/>
        <v>0.3413516609392898</v>
      </c>
      <c r="G19" s="128">
        <v>372</v>
      </c>
      <c r="H19" s="5">
        <f t="shared" si="2"/>
        <v>0.1420389461626575</v>
      </c>
      <c r="I19" s="128">
        <v>215</v>
      </c>
      <c r="J19" s="5">
        <f t="shared" si="3"/>
        <v>0.08209240168003054</v>
      </c>
      <c r="K19" s="128">
        <v>507</v>
      </c>
      <c r="L19" s="5">
        <f t="shared" si="4"/>
        <v>0.19358533791523483</v>
      </c>
      <c r="M19" s="128">
        <v>283</v>
      </c>
      <c r="N19" s="5">
        <f t="shared" si="5"/>
        <v>0.10805651011836578</v>
      </c>
      <c r="O19" s="128">
        <v>63</v>
      </c>
      <c r="P19" s="16">
        <f t="shared" si="6"/>
        <v>0.024054982817869417</v>
      </c>
    </row>
    <row r="20" spans="1:16" ht="13.5" customHeight="1">
      <c r="A20" s="36" t="s">
        <v>12</v>
      </c>
      <c r="B20" s="101">
        <f>'1. Plan and Actual'!C21</f>
        <v>4714</v>
      </c>
      <c r="C20" s="128">
        <v>354</v>
      </c>
      <c r="D20" s="5">
        <f t="shared" si="0"/>
        <v>0.07509546033092915</v>
      </c>
      <c r="E20" s="128">
        <v>907</v>
      </c>
      <c r="F20" s="5">
        <f t="shared" si="1"/>
        <v>0.1924056003394145</v>
      </c>
      <c r="G20" s="128">
        <v>483</v>
      </c>
      <c r="H20" s="5">
        <f t="shared" si="2"/>
        <v>0.10246075519728469</v>
      </c>
      <c r="I20" s="128">
        <v>392</v>
      </c>
      <c r="J20" s="5">
        <f t="shared" si="3"/>
        <v>0.0831565549427238</v>
      </c>
      <c r="K20" s="128">
        <v>1447</v>
      </c>
      <c r="L20" s="5">
        <f t="shared" si="4"/>
        <v>0.3069579974543912</v>
      </c>
      <c r="M20" s="128">
        <v>1051</v>
      </c>
      <c r="N20" s="5">
        <f t="shared" si="5"/>
        <v>0.22295290623674163</v>
      </c>
      <c r="O20" s="128">
        <v>80</v>
      </c>
      <c r="P20" s="16">
        <f t="shared" si="6"/>
        <v>0.01697072549851506</v>
      </c>
    </row>
    <row r="21" spans="1:16" ht="13.5" customHeight="1">
      <c r="A21" s="36" t="s">
        <v>13</v>
      </c>
      <c r="B21" s="101">
        <f>'1. Plan and Actual'!C22</f>
        <v>3063</v>
      </c>
      <c r="C21" s="128">
        <v>129</v>
      </c>
      <c r="D21" s="5">
        <f t="shared" si="0"/>
        <v>0.04211557296767875</v>
      </c>
      <c r="E21" s="128">
        <v>473</v>
      </c>
      <c r="F21" s="5">
        <f t="shared" si="1"/>
        <v>0.1544237675481554</v>
      </c>
      <c r="G21" s="128">
        <v>358</v>
      </c>
      <c r="H21" s="5">
        <f t="shared" si="2"/>
        <v>0.1168788769180542</v>
      </c>
      <c r="I21" s="128">
        <v>284</v>
      </c>
      <c r="J21" s="5">
        <f t="shared" si="3"/>
        <v>0.09271955599085864</v>
      </c>
      <c r="K21" s="128">
        <v>1042</v>
      </c>
      <c r="L21" s="5">
        <f t="shared" si="4"/>
        <v>0.34018935683969964</v>
      </c>
      <c r="M21" s="128">
        <v>761</v>
      </c>
      <c r="N21" s="5">
        <f t="shared" si="5"/>
        <v>0.2484492327783219</v>
      </c>
      <c r="O21" s="128">
        <v>15</v>
      </c>
      <c r="P21" s="16">
        <f t="shared" si="6"/>
        <v>0.004897159647404506</v>
      </c>
    </row>
    <row r="22" spans="1:16" ht="13.5" customHeight="1">
      <c r="A22" s="36" t="s">
        <v>14</v>
      </c>
      <c r="B22" s="101">
        <f>'1. Plan and Actual'!C23</f>
        <v>1768</v>
      </c>
      <c r="C22" s="128">
        <v>114</v>
      </c>
      <c r="D22" s="5">
        <f t="shared" si="0"/>
        <v>0.06447963800904978</v>
      </c>
      <c r="E22" s="128">
        <v>642</v>
      </c>
      <c r="F22" s="5">
        <f t="shared" si="1"/>
        <v>0.36312217194570134</v>
      </c>
      <c r="G22" s="128">
        <v>320</v>
      </c>
      <c r="H22" s="5">
        <f t="shared" si="2"/>
        <v>0.18099547511312217</v>
      </c>
      <c r="I22" s="128">
        <v>171</v>
      </c>
      <c r="J22" s="5">
        <f t="shared" si="3"/>
        <v>0.09671945701357466</v>
      </c>
      <c r="K22" s="128">
        <v>346</v>
      </c>
      <c r="L22" s="5">
        <f t="shared" si="4"/>
        <v>0.19570135746606335</v>
      </c>
      <c r="M22" s="128">
        <v>159</v>
      </c>
      <c r="N22" s="5">
        <f t="shared" si="5"/>
        <v>0.08993212669683258</v>
      </c>
      <c r="O22" s="128">
        <v>16</v>
      </c>
      <c r="P22" s="16">
        <f t="shared" si="6"/>
        <v>0.00904977375565611</v>
      </c>
    </row>
    <row r="23" spans="1:16" ht="13.5" customHeight="1">
      <c r="A23" s="36" t="s">
        <v>15</v>
      </c>
      <c r="B23" s="101">
        <f>'1. Plan and Actual'!C24</f>
        <v>3110</v>
      </c>
      <c r="C23" s="128">
        <v>411</v>
      </c>
      <c r="D23" s="5">
        <f t="shared" si="0"/>
        <v>0.13215434083601285</v>
      </c>
      <c r="E23" s="128">
        <v>935</v>
      </c>
      <c r="F23" s="5">
        <f t="shared" si="1"/>
        <v>0.30064308681672025</v>
      </c>
      <c r="G23" s="128">
        <v>381</v>
      </c>
      <c r="H23" s="5">
        <f t="shared" si="2"/>
        <v>0.122508038585209</v>
      </c>
      <c r="I23" s="128">
        <v>322</v>
      </c>
      <c r="J23" s="5">
        <f t="shared" si="3"/>
        <v>0.10353697749196142</v>
      </c>
      <c r="K23" s="128">
        <v>713</v>
      </c>
      <c r="L23" s="5">
        <f t="shared" si="4"/>
        <v>0.2292604501607717</v>
      </c>
      <c r="M23" s="128">
        <v>317</v>
      </c>
      <c r="N23" s="5">
        <f t="shared" si="5"/>
        <v>0.10192926045016078</v>
      </c>
      <c r="O23" s="128">
        <v>29</v>
      </c>
      <c r="P23" s="16">
        <f t="shared" si="6"/>
        <v>0.00932475884244373</v>
      </c>
    </row>
    <row r="24" spans="1:16" ht="13.5" customHeight="1">
      <c r="A24" s="36" t="s">
        <v>141</v>
      </c>
      <c r="B24" s="101">
        <f>'1. Plan and Actual'!C25</f>
        <v>3392</v>
      </c>
      <c r="C24" s="128">
        <v>183</v>
      </c>
      <c r="D24" s="5">
        <f t="shared" si="0"/>
        <v>0.053950471698113206</v>
      </c>
      <c r="E24" s="128">
        <v>835</v>
      </c>
      <c r="F24" s="5">
        <f t="shared" si="1"/>
        <v>0.24616745283018868</v>
      </c>
      <c r="G24" s="128">
        <v>520</v>
      </c>
      <c r="H24" s="5">
        <f t="shared" si="2"/>
        <v>0.15330188679245282</v>
      </c>
      <c r="I24" s="128">
        <v>355</v>
      </c>
      <c r="J24" s="5">
        <f t="shared" si="3"/>
        <v>0.10465801886792453</v>
      </c>
      <c r="K24" s="128">
        <v>959</v>
      </c>
      <c r="L24" s="5">
        <f t="shared" si="4"/>
        <v>0.2827240566037736</v>
      </c>
      <c r="M24" s="128">
        <v>440</v>
      </c>
      <c r="N24" s="5">
        <f t="shared" si="5"/>
        <v>0.12971698113207547</v>
      </c>
      <c r="O24" s="128">
        <v>93</v>
      </c>
      <c r="P24" s="16">
        <f t="shared" si="6"/>
        <v>0.02741745283018868</v>
      </c>
    </row>
    <row r="25" spans="1:16" ht="12.75">
      <c r="A25" s="36" t="s">
        <v>126</v>
      </c>
      <c r="B25" s="4">
        <f>'1. Plan and Actual'!C26</f>
        <v>448</v>
      </c>
      <c r="C25" s="4">
        <v>19</v>
      </c>
      <c r="D25" s="5">
        <f t="shared" si="0"/>
        <v>0.04241071428571429</v>
      </c>
      <c r="E25" s="4">
        <v>233</v>
      </c>
      <c r="F25" s="5">
        <f t="shared" si="1"/>
        <v>0.5200892857142857</v>
      </c>
      <c r="G25" s="4">
        <v>44</v>
      </c>
      <c r="H25" s="5">
        <f t="shared" si="2"/>
        <v>0.09821428571428571</v>
      </c>
      <c r="I25" s="4">
        <v>45</v>
      </c>
      <c r="J25" s="5">
        <f t="shared" si="3"/>
        <v>0.10044642857142858</v>
      </c>
      <c r="K25" s="4">
        <v>68</v>
      </c>
      <c r="L25" s="5">
        <f t="shared" si="4"/>
        <v>0.15178571428571427</v>
      </c>
      <c r="M25" s="4">
        <v>18</v>
      </c>
      <c r="N25" s="5">
        <f t="shared" si="5"/>
        <v>0.04017857142857143</v>
      </c>
      <c r="O25" s="4">
        <v>21</v>
      </c>
      <c r="P25" s="16">
        <f t="shared" si="6"/>
        <v>0.046875</v>
      </c>
    </row>
    <row r="26" spans="1:16" ht="13.5" thickBot="1">
      <c r="A26" s="37" t="s">
        <v>17</v>
      </c>
      <c r="B26" s="17">
        <f>'1. Plan and Actual'!C27</f>
        <v>49523</v>
      </c>
      <c r="C26" s="17">
        <v>5843</v>
      </c>
      <c r="D26" s="25">
        <f t="shared" si="0"/>
        <v>0.1179855824566363</v>
      </c>
      <c r="E26" s="17">
        <v>14999</v>
      </c>
      <c r="F26" s="25">
        <f t="shared" si="1"/>
        <v>0.3028693738263029</v>
      </c>
      <c r="G26" s="17">
        <v>7476</v>
      </c>
      <c r="H26" s="25">
        <f t="shared" si="2"/>
        <v>0.1509601599256911</v>
      </c>
      <c r="I26" s="17">
        <v>4185</v>
      </c>
      <c r="J26" s="25">
        <f t="shared" si="3"/>
        <v>0.08450618904347475</v>
      </c>
      <c r="K26" s="17">
        <v>9621</v>
      </c>
      <c r="L26" s="25">
        <f t="shared" si="4"/>
        <v>0.1942733679300527</v>
      </c>
      <c r="M26" s="17">
        <v>5413</v>
      </c>
      <c r="N26" s="25">
        <f t="shared" si="5"/>
        <v>0.10930274821799972</v>
      </c>
      <c r="O26" s="17">
        <v>1945</v>
      </c>
      <c r="P26" s="18">
        <f t="shared" si="6"/>
        <v>0.03927468045150738</v>
      </c>
    </row>
    <row r="27" spans="1:12" s="3" customFormat="1" ht="13.5" thickTop="1">
      <c r="A27" s="2" t="s">
        <v>31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s="3" customFormat="1" ht="12.75">
      <c r="A28" s="2" t="s">
        <v>144</v>
      </c>
      <c r="B28"/>
      <c r="C28"/>
      <c r="D28"/>
      <c r="E28"/>
      <c r="F28"/>
      <c r="G28"/>
      <c r="H28"/>
      <c r="I28"/>
      <c r="J28"/>
      <c r="K28"/>
      <c r="L28"/>
    </row>
    <row r="29" spans="1:12" s="3" customFormat="1" ht="12.75" customHeight="1">
      <c r="A29" s="177" t="s">
        <v>32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s="3" customFormat="1" ht="12.75" customHeight="1">
      <c r="A30" s="177" t="s">
        <v>145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6" s="3" customFormat="1" ht="12.75">
      <c r="A31" s="159" t="s">
        <v>146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sheetProtection/>
  <mergeCells count="7">
    <mergeCell ref="A31:P31"/>
    <mergeCell ref="A1:P1"/>
    <mergeCell ref="A2:P2"/>
    <mergeCell ref="A3:P3"/>
    <mergeCell ref="A5:P5"/>
    <mergeCell ref="A29:L29"/>
    <mergeCell ref="A30:L30"/>
  </mergeCells>
  <printOptions horizontalCentered="1" verticalCentered="1"/>
  <pageMargins left="0.5" right="0.5" top="0.75" bottom="0.7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9.8515625" style="0" customWidth="1"/>
    <col min="2" max="13" width="8.28125" style="0" customWidth="1"/>
  </cols>
  <sheetData>
    <row r="1" spans="1:13" ht="18.75">
      <c r="A1" s="160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.75">
      <c r="A2" s="161" t="str">
        <f>'1. Plan and Actual'!A2</f>
        <v>OSCCAR Summary by WDB Area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5.75">
      <c r="A3" s="161" t="str">
        <f>'1. Plan and Actual'!A3</f>
        <v>FY18 Quarter Ending September 30, 2017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8.75">
      <c r="A5" s="160" t="s">
        <v>90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ht="6.75" customHeight="1" thickBot="1"/>
    <row r="7" spans="1:13" s="3" customFormat="1" ht="13.5" thickTop="1">
      <c r="A7" s="41" t="s">
        <v>1</v>
      </c>
      <c r="B7" s="13" t="s">
        <v>21</v>
      </c>
      <c r="C7" s="13" t="s">
        <v>24</v>
      </c>
      <c r="D7" s="13" t="s">
        <v>26</v>
      </c>
      <c r="E7" s="13" t="s">
        <v>28</v>
      </c>
      <c r="F7" s="13" t="s">
        <v>37</v>
      </c>
      <c r="G7" s="13" t="s">
        <v>39</v>
      </c>
      <c r="H7" s="13" t="s">
        <v>48</v>
      </c>
      <c r="I7" s="13" t="s">
        <v>50</v>
      </c>
      <c r="J7" s="13" t="s">
        <v>52</v>
      </c>
      <c r="K7" s="13" t="s">
        <v>64</v>
      </c>
      <c r="L7" s="13" t="s">
        <v>66</v>
      </c>
      <c r="M7" s="15" t="s">
        <v>77</v>
      </c>
    </row>
    <row r="8" spans="1:13" s="60" customFormat="1" ht="10.5">
      <c r="A8" s="42"/>
      <c r="B8" s="61" t="s">
        <v>95</v>
      </c>
      <c r="C8" s="61" t="s">
        <v>96</v>
      </c>
      <c r="D8" s="61" t="s">
        <v>97</v>
      </c>
      <c r="E8" s="61" t="s">
        <v>98</v>
      </c>
      <c r="F8" s="61" t="s">
        <v>99</v>
      </c>
      <c r="G8" s="61" t="s">
        <v>100</v>
      </c>
      <c r="H8" s="61" t="s">
        <v>101</v>
      </c>
      <c r="I8" s="61" t="s">
        <v>102</v>
      </c>
      <c r="J8" s="61" t="s">
        <v>103</v>
      </c>
      <c r="K8" s="61" t="s">
        <v>104</v>
      </c>
      <c r="L8" s="61" t="s">
        <v>105</v>
      </c>
      <c r="M8" s="143" t="s">
        <v>106</v>
      </c>
    </row>
    <row r="9" spans="1:13" ht="14.25">
      <c r="A9" s="43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144"/>
    </row>
    <row r="10" spans="1:13" ht="12.75">
      <c r="A10" s="76" t="s">
        <v>82</v>
      </c>
      <c r="B10" s="4">
        <v>24007</v>
      </c>
      <c r="C10" s="4">
        <v>39012</v>
      </c>
      <c r="D10" s="4">
        <v>49523</v>
      </c>
      <c r="E10" s="4"/>
      <c r="F10" s="4"/>
      <c r="G10" s="4"/>
      <c r="H10" s="4"/>
      <c r="I10" s="4"/>
      <c r="J10" s="4"/>
      <c r="K10" s="4"/>
      <c r="L10" s="4"/>
      <c r="M10" s="145"/>
    </row>
    <row r="11" spans="1:15" ht="12.75">
      <c r="A11" s="76" t="s">
        <v>83</v>
      </c>
      <c r="B11" s="4">
        <v>24007</v>
      </c>
      <c r="C11" s="4">
        <v>25942</v>
      </c>
      <c r="D11" s="4">
        <v>22832</v>
      </c>
      <c r="E11" s="4"/>
      <c r="F11" s="4"/>
      <c r="G11" s="4"/>
      <c r="H11" s="4"/>
      <c r="I11" s="4"/>
      <c r="J11" s="4"/>
      <c r="K11" s="107"/>
      <c r="L11" s="4"/>
      <c r="M11" s="145"/>
      <c r="O11" s="142"/>
    </row>
    <row r="12" spans="1:13" ht="12.75">
      <c r="A12" s="7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5"/>
    </row>
    <row r="13" spans="1:13" ht="12.75">
      <c r="A13" s="76" t="s">
        <v>84</v>
      </c>
      <c r="B13" s="4">
        <v>22209</v>
      </c>
      <c r="C13" s="4">
        <v>36081</v>
      </c>
      <c r="D13" s="4">
        <v>45801</v>
      </c>
      <c r="E13" s="4"/>
      <c r="F13" s="4"/>
      <c r="G13" s="4"/>
      <c r="H13" s="4"/>
      <c r="I13" s="4"/>
      <c r="J13" s="4"/>
      <c r="K13" s="4"/>
      <c r="L13" s="4"/>
      <c r="M13" s="145"/>
    </row>
    <row r="14" spans="1:14" ht="12.75">
      <c r="A14" s="76" t="s">
        <v>85</v>
      </c>
      <c r="B14" s="75">
        <f>B13/B10</f>
        <v>0.9251051776565169</v>
      </c>
      <c r="C14" s="75">
        <f>C13/C10</f>
        <v>0.9248692709935404</v>
      </c>
      <c r="D14" s="75">
        <f>D13/D10</f>
        <v>0.9248430022413828</v>
      </c>
      <c r="E14" s="75" t="e">
        <f>E13/E10</f>
        <v>#DIV/0!</v>
      </c>
      <c r="F14" s="75" t="e">
        <f aca="true" t="shared" si="0" ref="F14:M14">F13/F10</f>
        <v>#DIV/0!</v>
      </c>
      <c r="G14" s="75" t="e">
        <f t="shared" si="0"/>
        <v>#DIV/0!</v>
      </c>
      <c r="H14" s="75" t="e">
        <f t="shared" si="0"/>
        <v>#DIV/0!</v>
      </c>
      <c r="I14" s="75" t="e">
        <f t="shared" si="0"/>
        <v>#DIV/0!</v>
      </c>
      <c r="J14" s="75" t="e">
        <f t="shared" si="0"/>
        <v>#DIV/0!</v>
      </c>
      <c r="K14" s="75" t="e">
        <f t="shared" si="0"/>
        <v>#DIV/0!</v>
      </c>
      <c r="L14" s="75" t="e">
        <f t="shared" si="0"/>
        <v>#DIV/0!</v>
      </c>
      <c r="M14" s="75" t="e">
        <f t="shared" si="0"/>
        <v>#DIV/0!</v>
      </c>
      <c r="N14" s="60"/>
    </row>
    <row r="15" spans="1:13" ht="12.75">
      <c r="A15" s="7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45"/>
    </row>
    <row r="16" spans="1:13" ht="12.75">
      <c r="A16" s="76" t="s">
        <v>86</v>
      </c>
      <c r="B16" s="4">
        <v>1841</v>
      </c>
      <c r="C16" s="4">
        <v>2904</v>
      </c>
      <c r="D16" s="4">
        <v>3612</v>
      </c>
      <c r="E16" s="4"/>
      <c r="F16" s="4"/>
      <c r="G16" s="4"/>
      <c r="H16" s="4"/>
      <c r="I16" s="4"/>
      <c r="J16" s="4"/>
      <c r="K16" s="4"/>
      <c r="L16" s="4"/>
      <c r="M16" s="145"/>
    </row>
    <row r="17" spans="1:14" ht="12.75">
      <c r="A17" s="76" t="s">
        <v>85</v>
      </c>
      <c r="B17" s="75">
        <f>B16/B13</f>
        <v>0.0828943221216624</v>
      </c>
      <c r="C17" s="75">
        <f>C16/C13</f>
        <v>0.08048557412488568</v>
      </c>
      <c r="D17" s="75">
        <f>D16/D13</f>
        <v>0.07886290692342962</v>
      </c>
      <c r="E17" s="75" t="e">
        <f>E16/E13</f>
        <v>#DIV/0!</v>
      </c>
      <c r="F17" s="75" t="e">
        <f aca="true" t="shared" si="1" ref="F17:M17">F16/F13</f>
        <v>#DIV/0!</v>
      </c>
      <c r="G17" s="75" t="e">
        <f t="shared" si="1"/>
        <v>#DIV/0!</v>
      </c>
      <c r="H17" s="75" t="e">
        <f t="shared" si="1"/>
        <v>#DIV/0!</v>
      </c>
      <c r="I17" s="75" t="e">
        <f t="shared" si="1"/>
        <v>#DIV/0!</v>
      </c>
      <c r="J17" s="75" t="e">
        <f t="shared" si="1"/>
        <v>#DIV/0!</v>
      </c>
      <c r="K17" s="75" t="e">
        <f t="shared" si="1"/>
        <v>#DIV/0!</v>
      </c>
      <c r="L17" s="75" t="e">
        <f t="shared" si="1"/>
        <v>#DIV/0!</v>
      </c>
      <c r="M17" s="147" t="e">
        <f t="shared" si="1"/>
        <v>#DIV/0!</v>
      </c>
      <c r="N17" s="148"/>
    </row>
    <row r="18" spans="1:13" ht="12.75">
      <c r="A18" s="7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45"/>
    </row>
    <row r="19" spans="1:13" ht="12.75">
      <c r="A19" s="76" t="s">
        <v>87</v>
      </c>
      <c r="B19" s="4">
        <v>14202</v>
      </c>
      <c r="C19" s="4">
        <v>23395</v>
      </c>
      <c r="D19" s="4">
        <v>29989</v>
      </c>
      <c r="E19" s="4"/>
      <c r="F19" s="4"/>
      <c r="G19" s="4"/>
      <c r="H19" s="4"/>
      <c r="I19" s="4"/>
      <c r="J19" s="4"/>
      <c r="K19" s="4"/>
      <c r="L19" s="4"/>
      <c r="M19" s="145"/>
    </row>
    <row r="20" spans="1:13" ht="12.75">
      <c r="A20" s="76" t="s">
        <v>85</v>
      </c>
      <c r="B20" s="75">
        <f>B19/B10</f>
        <v>0.5915774565751656</v>
      </c>
      <c r="C20" s="75">
        <f>C19/C10</f>
        <v>0.599687275710038</v>
      </c>
      <c r="D20" s="75">
        <f>D19/D10</f>
        <v>0.6055570139127274</v>
      </c>
      <c r="E20" s="75" t="e">
        <f>E19/E10</f>
        <v>#DIV/0!</v>
      </c>
      <c r="F20" s="75" t="e">
        <f aca="true" t="shared" si="2" ref="F20:M20">F19/F10</f>
        <v>#DIV/0!</v>
      </c>
      <c r="G20" s="75" t="e">
        <f t="shared" si="2"/>
        <v>#DIV/0!</v>
      </c>
      <c r="H20" s="75" t="e">
        <f t="shared" si="2"/>
        <v>#DIV/0!</v>
      </c>
      <c r="I20" s="75" t="e">
        <f t="shared" si="2"/>
        <v>#DIV/0!</v>
      </c>
      <c r="J20" s="75" t="e">
        <f t="shared" si="2"/>
        <v>#DIV/0!</v>
      </c>
      <c r="K20" s="75" t="e">
        <f t="shared" si="2"/>
        <v>#DIV/0!</v>
      </c>
      <c r="L20" s="75" t="e">
        <f t="shared" si="2"/>
        <v>#DIV/0!</v>
      </c>
      <c r="M20" s="75" t="e">
        <f t="shared" si="2"/>
        <v>#DIV/0!</v>
      </c>
    </row>
    <row r="21" spans="1:13" ht="12.75">
      <c r="A21" s="7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5"/>
    </row>
    <row r="22" spans="1:13" ht="12.75">
      <c r="A22" s="76" t="s">
        <v>88</v>
      </c>
      <c r="B22" s="4">
        <v>1279</v>
      </c>
      <c r="C22" s="4">
        <v>1989</v>
      </c>
      <c r="D22" s="4">
        <v>2481</v>
      </c>
      <c r="E22" s="4"/>
      <c r="F22" s="4"/>
      <c r="G22" s="4"/>
      <c r="H22" s="4"/>
      <c r="I22" s="4"/>
      <c r="J22" s="4"/>
      <c r="K22" s="4"/>
      <c r="L22" s="4"/>
      <c r="M22" s="145"/>
    </row>
    <row r="23" spans="1:13" ht="12.75">
      <c r="A23" s="76" t="s">
        <v>85</v>
      </c>
      <c r="B23" s="75">
        <f>B22/B10</f>
        <v>0.05327612779605948</v>
      </c>
      <c r="C23" s="75">
        <f>C22/C10</f>
        <v>0.050984312519224854</v>
      </c>
      <c r="D23" s="75">
        <f>D22/D10</f>
        <v>0.05009793429315672</v>
      </c>
      <c r="E23" s="75" t="e">
        <f>E22/E10</f>
        <v>#DIV/0!</v>
      </c>
      <c r="F23" s="75" t="e">
        <f aca="true" t="shared" si="3" ref="F23:M23">F22/F10</f>
        <v>#DIV/0!</v>
      </c>
      <c r="G23" s="75" t="e">
        <f t="shared" si="3"/>
        <v>#DIV/0!</v>
      </c>
      <c r="H23" s="75" t="e">
        <f t="shared" si="3"/>
        <v>#DIV/0!</v>
      </c>
      <c r="I23" s="75" t="e">
        <f t="shared" si="3"/>
        <v>#DIV/0!</v>
      </c>
      <c r="J23" s="75" t="e">
        <f t="shared" si="3"/>
        <v>#DIV/0!</v>
      </c>
      <c r="K23" s="75" t="e">
        <f t="shared" si="3"/>
        <v>#DIV/0!</v>
      </c>
      <c r="L23" s="75" t="e">
        <f t="shared" si="3"/>
        <v>#DIV/0!</v>
      </c>
      <c r="M23" s="75" t="e">
        <f t="shared" si="3"/>
        <v>#DIV/0!</v>
      </c>
    </row>
    <row r="24" spans="1:13" ht="12.75">
      <c r="A24" s="7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45"/>
    </row>
    <row r="25" spans="1:13" ht="12.75">
      <c r="A25" s="77" t="s">
        <v>89</v>
      </c>
      <c r="B25" s="4">
        <v>250</v>
      </c>
      <c r="C25" s="4">
        <v>281</v>
      </c>
      <c r="D25" s="4">
        <v>448</v>
      </c>
      <c r="E25" s="4"/>
      <c r="F25" s="4"/>
      <c r="G25" s="4"/>
      <c r="H25" s="4"/>
      <c r="I25" s="4"/>
      <c r="J25" s="4"/>
      <c r="K25" s="4"/>
      <c r="L25" s="4"/>
      <c r="M25" s="145"/>
    </row>
    <row r="26" spans="1:13" ht="12.75">
      <c r="A26" s="76" t="s">
        <v>85</v>
      </c>
      <c r="B26" s="75">
        <f>B25/B10</f>
        <v>0.010413629358103886</v>
      </c>
      <c r="C26" s="75">
        <f>C25/C10</f>
        <v>0.00720291192453604</v>
      </c>
      <c r="D26" s="75">
        <f>D25/D10</f>
        <v>0.009046301718393475</v>
      </c>
      <c r="E26" s="75" t="e">
        <f>E25/E10</f>
        <v>#DIV/0!</v>
      </c>
      <c r="F26" s="75" t="e">
        <f aca="true" t="shared" si="4" ref="F26:M26">F25/F10</f>
        <v>#DIV/0!</v>
      </c>
      <c r="G26" s="75" t="e">
        <f t="shared" si="4"/>
        <v>#DIV/0!</v>
      </c>
      <c r="H26" s="75" t="e">
        <f t="shared" si="4"/>
        <v>#DIV/0!</v>
      </c>
      <c r="I26" s="75" t="e">
        <f t="shared" si="4"/>
        <v>#DIV/0!</v>
      </c>
      <c r="J26" s="75" t="e">
        <f t="shared" si="4"/>
        <v>#DIV/0!</v>
      </c>
      <c r="K26" s="75" t="e">
        <f t="shared" si="4"/>
        <v>#DIV/0!</v>
      </c>
      <c r="L26" s="75" t="e">
        <f t="shared" si="4"/>
        <v>#DIV/0!</v>
      </c>
      <c r="M26" s="75" t="e">
        <f t="shared" si="4"/>
        <v>#DIV/0!</v>
      </c>
    </row>
    <row r="27" spans="1:13" ht="13.5" thickBot="1">
      <c r="A27" s="78"/>
      <c r="B27" s="17"/>
      <c r="C27" s="17"/>
      <c r="D27" s="25"/>
      <c r="E27" s="17"/>
      <c r="F27" s="17"/>
      <c r="G27" s="17"/>
      <c r="H27" s="17"/>
      <c r="I27" s="17"/>
      <c r="J27" s="17"/>
      <c r="K27" s="17"/>
      <c r="L27" s="17"/>
      <c r="M27" s="33"/>
    </row>
    <row r="28" ht="13.5" thickTop="1"/>
    <row r="29" spans="1:5" ht="12.75">
      <c r="A29" s="189" t="s">
        <v>137</v>
      </c>
      <c r="B29" s="190"/>
      <c r="C29" s="186"/>
      <c r="D29" s="186"/>
      <c r="E29" s="186"/>
    </row>
  </sheetData>
  <sheetProtection/>
  <mergeCells count="5">
    <mergeCell ref="A29:E29"/>
    <mergeCell ref="A1:M1"/>
    <mergeCell ref="A2:M2"/>
    <mergeCell ref="A3:M3"/>
    <mergeCell ref="A5:M5"/>
  </mergeCells>
  <printOptions horizontalCentered="1" verticalCentered="1"/>
  <pageMargins left="0.5" right="0.5" top="0.5" bottom="0.5" header="0.5" footer="0.5"/>
  <pageSetup errors="blank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39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4.28125" style="2" customWidth="1"/>
    <col min="2" max="5" width="15.57421875" style="2" customWidth="1"/>
    <col min="6" max="6" width="19.140625" style="2" customWidth="1"/>
    <col min="7" max="7" width="17.00390625" style="2" customWidth="1"/>
    <col min="8" max="16384" width="9.140625" style="2" customWidth="1"/>
  </cols>
  <sheetData>
    <row r="1" ht="18.75" customHeight="1"/>
    <row r="2" spans="1:7" ht="15.75" customHeight="1">
      <c r="A2" s="160" t="s">
        <v>0</v>
      </c>
      <c r="B2" s="194"/>
      <c r="C2" s="194"/>
      <c r="D2" s="194"/>
      <c r="E2" s="194"/>
      <c r="F2" s="194"/>
      <c r="G2" s="194"/>
    </row>
    <row r="3" spans="1:7" ht="15.75" customHeight="1">
      <c r="A3" s="161" t="str">
        <f>'1. Plan and Actual'!A2</f>
        <v>OSCCAR Summary by WDB Area</v>
      </c>
      <c r="B3" s="192"/>
      <c r="C3" s="192"/>
      <c r="D3" s="192"/>
      <c r="E3" s="192"/>
      <c r="F3" s="192"/>
      <c r="G3" s="192"/>
    </row>
    <row r="4" spans="1:16" ht="15.75" customHeight="1">
      <c r="A4" s="187" t="str">
        <f>'1. Plan and Actual'!A3</f>
        <v>FY18 Quarter Ending September 30, 2017</v>
      </c>
      <c r="B4" s="187"/>
      <c r="C4" s="187"/>
      <c r="D4" s="187"/>
      <c r="E4" s="187"/>
      <c r="F4" s="187"/>
      <c r="G4" s="187"/>
      <c r="H4" s="10"/>
      <c r="I4" s="10"/>
      <c r="J4" s="10"/>
      <c r="K4" s="10"/>
      <c r="L4" s="10"/>
      <c r="M4" s="10"/>
      <c r="N4" s="10"/>
      <c r="O4" s="10"/>
      <c r="P4" s="10"/>
    </row>
    <row r="5" ht="6.75" customHeight="1"/>
    <row r="6" spans="1:7" ht="18.75">
      <c r="A6" s="160" t="s">
        <v>134</v>
      </c>
      <c r="B6" s="193"/>
      <c r="C6" s="193"/>
      <c r="D6" s="193"/>
      <c r="E6" s="193"/>
      <c r="F6" s="193"/>
      <c r="G6" s="193"/>
    </row>
    <row r="7" spans="1:7" ht="6.75" customHeight="1" thickBot="1">
      <c r="A7" s="9"/>
      <c r="B7" s="45"/>
      <c r="C7" s="45"/>
      <c r="D7" s="45"/>
      <c r="E7" s="45"/>
      <c r="F7" s="45"/>
      <c r="G7" s="45"/>
    </row>
    <row r="8" spans="1:7" s="3" customFormat="1" ht="13.5" thickTop="1">
      <c r="A8" s="1" t="s">
        <v>1</v>
      </c>
      <c r="B8" s="27" t="s">
        <v>21</v>
      </c>
      <c r="C8" s="15" t="s">
        <v>24</v>
      </c>
      <c r="D8" s="74" t="s">
        <v>26</v>
      </c>
      <c r="E8" s="26" t="s">
        <v>28</v>
      </c>
      <c r="F8" s="27" t="s">
        <v>37</v>
      </c>
      <c r="G8" s="15" t="s">
        <v>39</v>
      </c>
    </row>
    <row r="9" spans="1:7" ht="15.75" customHeight="1">
      <c r="A9" s="198"/>
      <c r="B9" s="197" t="s">
        <v>149</v>
      </c>
      <c r="C9" s="170"/>
      <c r="D9" s="200" t="s">
        <v>150</v>
      </c>
      <c r="E9" s="201"/>
      <c r="F9" s="197" t="s">
        <v>125</v>
      </c>
      <c r="G9" s="170"/>
    </row>
    <row r="10" spans="1:7" ht="30.75" customHeight="1" thickBot="1">
      <c r="A10" s="199"/>
      <c r="B10" s="134" t="s">
        <v>152</v>
      </c>
      <c r="C10" s="135" t="s">
        <v>124</v>
      </c>
      <c r="D10" s="136" t="s">
        <v>151</v>
      </c>
      <c r="E10" s="137" t="s">
        <v>124</v>
      </c>
      <c r="F10" s="134" t="s">
        <v>153</v>
      </c>
      <c r="G10" s="135" t="s">
        <v>127</v>
      </c>
    </row>
    <row r="11" spans="1:7" ht="17.25" customHeight="1">
      <c r="A11" s="64" t="s">
        <v>107</v>
      </c>
      <c r="B11" s="152">
        <v>55684</v>
      </c>
      <c r="C11" s="138">
        <f aca="true" t="shared" si="0" ref="C11:C18">B11/$B$11</f>
        <v>1</v>
      </c>
      <c r="D11" s="139">
        <v>49523</v>
      </c>
      <c r="E11" s="140">
        <f>D11/$D$11</f>
        <v>1</v>
      </c>
      <c r="F11" s="141">
        <f aca="true" t="shared" si="1" ref="F11:F18">D11-B11</f>
        <v>-6161</v>
      </c>
      <c r="G11" s="138">
        <f aca="true" t="shared" si="2" ref="G11:G18">F11/B11</f>
        <v>-0.1106421952445945</v>
      </c>
    </row>
    <row r="12" spans="1:7" ht="13.5">
      <c r="A12" s="65" t="s">
        <v>108</v>
      </c>
      <c r="B12" s="149">
        <v>3994</v>
      </c>
      <c r="C12" s="88">
        <f t="shared" si="0"/>
        <v>0.07172616909704763</v>
      </c>
      <c r="D12" s="89">
        <v>3612</v>
      </c>
      <c r="E12" s="90">
        <f>D12/$D$11</f>
        <v>0.07293580760454738</v>
      </c>
      <c r="F12" s="91">
        <f t="shared" si="1"/>
        <v>-382</v>
      </c>
      <c r="G12" s="88">
        <f t="shared" si="2"/>
        <v>-0.09564346519779669</v>
      </c>
    </row>
    <row r="13" spans="1:7" ht="13.5">
      <c r="A13" s="65" t="s">
        <v>38</v>
      </c>
      <c r="B13" s="149">
        <v>33210</v>
      </c>
      <c r="C13" s="88">
        <f t="shared" si="0"/>
        <v>0.5964011206091516</v>
      </c>
      <c r="D13" s="89">
        <v>29989</v>
      </c>
      <c r="E13" s="90">
        <f>D13/$D$11</f>
        <v>0.6055570139127274</v>
      </c>
      <c r="F13" s="91">
        <f t="shared" si="1"/>
        <v>-3221</v>
      </c>
      <c r="G13" s="88">
        <f t="shared" si="2"/>
        <v>-0.09698885877747666</v>
      </c>
    </row>
    <row r="14" spans="1:7" ht="13.5">
      <c r="A14" s="65" t="s">
        <v>29</v>
      </c>
      <c r="B14" s="149">
        <v>2824</v>
      </c>
      <c r="C14" s="88">
        <f t="shared" si="0"/>
        <v>0.05071474750377128</v>
      </c>
      <c r="D14" s="89">
        <v>2481</v>
      </c>
      <c r="E14" s="90">
        <f>D14/$D$11</f>
        <v>0.05009793429315672</v>
      </c>
      <c r="F14" s="91">
        <f t="shared" si="1"/>
        <v>-343</v>
      </c>
      <c r="G14" s="88">
        <f t="shared" si="2"/>
        <v>-0.12145892351274788</v>
      </c>
    </row>
    <row r="15" spans="1:7" ht="13.5">
      <c r="A15" s="65" t="s">
        <v>109</v>
      </c>
      <c r="B15" s="149">
        <v>51732</v>
      </c>
      <c r="C15" s="88">
        <f t="shared" si="0"/>
        <v>0.929028087062711</v>
      </c>
      <c r="D15" s="89">
        <v>45801</v>
      </c>
      <c r="E15" s="90">
        <f>D15/$D$11</f>
        <v>0.9248430022413828</v>
      </c>
      <c r="F15" s="91">
        <f t="shared" si="1"/>
        <v>-5931</v>
      </c>
      <c r="G15" s="88">
        <f t="shared" si="2"/>
        <v>-0.11464857341684064</v>
      </c>
    </row>
    <row r="16" spans="1:7" ht="13.5">
      <c r="A16" s="66" t="s">
        <v>110</v>
      </c>
      <c r="B16" s="150"/>
      <c r="C16" s="71"/>
      <c r="D16" s="93"/>
      <c r="E16" s="94"/>
      <c r="F16" s="95">
        <f t="shared" si="1"/>
        <v>0</v>
      </c>
      <c r="G16" s="108" t="e">
        <f t="shared" si="2"/>
        <v>#DIV/0!</v>
      </c>
    </row>
    <row r="17" spans="1:7" ht="13.5">
      <c r="A17" s="65" t="s">
        <v>55</v>
      </c>
      <c r="B17" s="149">
        <v>27704</v>
      </c>
      <c r="C17" s="88">
        <f t="shared" si="0"/>
        <v>0.49752172976079306</v>
      </c>
      <c r="D17" s="89">
        <v>24200</v>
      </c>
      <c r="E17" s="90">
        <f>D17/$D$11</f>
        <v>0.4886618338953618</v>
      </c>
      <c r="F17" s="91">
        <f t="shared" si="1"/>
        <v>-3504</v>
      </c>
      <c r="G17" s="88">
        <f t="shared" si="2"/>
        <v>-0.1264799306959284</v>
      </c>
    </row>
    <row r="18" spans="1:7" ht="13.5">
      <c r="A18" s="65" t="s">
        <v>56</v>
      </c>
      <c r="B18" s="149">
        <v>27979</v>
      </c>
      <c r="C18" s="88">
        <f t="shared" si="0"/>
        <v>0.5024603117592127</v>
      </c>
      <c r="D18" s="89">
        <v>25320</v>
      </c>
      <c r="E18" s="90">
        <f>D18/$D$11</f>
        <v>0.5112775881913454</v>
      </c>
      <c r="F18" s="91">
        <f t="shared" si="1"/>
        <v>-2659</v>
      </c>
      <c r="G18" s="88">
        <f t="shared" si="2"/>
        <v>-0.09503556238607527</v>
      </c>
    </row>
    <row r="19" spans="1:7" ht="13.5">
      <c r="A19" s="66" t="s">
        <v>111</v>
      </c>
      <c r="B19" s="150"/>
      <c r="C19" s="71"/>
      <c r="D19" s="93"/>
      <c r="E19" s="94"/>
      <c r="F19" s="92"/>
      <c r="G19" s="70"/>
    </row>
    <row r="20" spans="1:7" ht="13.5">
      <c r="A20" s="65" t="s">
        <v>57</v>
      </c>
      <c r="B20" s="149">
        <v>33544</v>
      </c>
      <c r="C20" s="88">
        <f aca="true" t="shared" si="3" ref="C20:C27">B20/$B$11</f>
        <v>0.6023992529272323</v>
      </c>
      <c r="D20" s="89">
        <v>29261</v>
      </c>
      <c r="E20" s="90">
        <f aca="true" t="shared" si="4" ref="E20:E27">D20/$D$11</f>
        <v>0.5908567736203381</v>
      </c>
      <c r="F20" s="91">
        <f aca="true" t="shared" si="5" ref="F20:F27">D20-B20</f>
        <v>-4283</v>
      </c>
      <c r="G20" s="88">
        <f aca="true" t="shared" si="6" ref="G20:G27">F20/B20</f>
        <v>-0.1276830431671834</v>
      </c>
    </row>
    <row r="21" spans="1:7" ht="13.5">
      <c r="A21" s="65" t="s">
        <v>113</v>
      </c>
      <c r="B21" s="149">
        <v>8928</v>
      </c>
      <c r="C21" s="88">
        <f t="shared" si="3"/>
        <v>0.16033330938869333</v>
      </c>
      <c r="D21" s="89">
        <v>8394</v>
      </c>
      <c r="E21" s="90">
        <f t="shared" si="4"/>
        <v>0.16949700139329202</v>
      </c>
      <c r="F21" s="91">
        <f t="shared" si="5"/>
        <v>-534</v>
      </c>
      <c r="G21" s="88">
        <f t="shared" si="6"/>
        <v>-0.05981182795698925</v>
      </c>
    </row>
    <row r="22" spans="1:7" ht="13.5">
      <c r="A22" s="65" t="s">
        <v>112</v>
      </c>
      <c r="B22" s="149">
        <v>10746</v>
      </c>
      <c r="C22" s="88">
        <f t="shared" si="3"/>
        <v>0.19298182601824582</v>
      </c>
      <c r="D22" s="89">
        <v>9701</v>
      </c>
      <c r="E22" s="90">
        <f t="shared" si="4"/>
        <v>0.1958887789511944</v>
      </c>
      <c r="F22" s="91">
        <f t="shared" si="5"/>
        <v>-1045</v>
      </c>
      <c r="G22" s="88">
        <f t="shared" si="6"/>
        <v>-0.09724548669272287</v>
      </c>
    </row>
    <row r="23" spans="1:7" ht="13.5">
      <c r="A23" s="65" t="s">
        <v>114</v>
      </c>
      <c r="B23" s="149">
        <v>611</v>
      </c>
      <c r="C23" s="88">
        <f t="shared" si="3"/>
        <v>0.010972631276488757</v>
      </c>
      <c r="D23" s="89">
        <v>528</v>
      </c>
      <c r="E23" s="90">
        <f t="shared" si="4"/>
        <v>0.010661712739535166</v>
      </c>
      <c r="F23" s="91">
        <f t="shared" si="5"/>
        <v>-83</v>
      </c>
      <c r="G23" s="88">
        <f t="shared" si="6"/>
        <v>-0.13584288052373159</v>
      </c>
    </row>
    <row r="24" spans="1:7" ht="13.5">
      <c r="A24" s="65" t="s">
        <v>61</v>
      </c>
      <c r="B24" s="149">
        <v>2447</v>
      </c>
      <c r="C24" s="88">
        <f t="shared" si="3"/>
        <v>0.04394440054593779</v>
      </c>
      <c r="D24" s="89">
        <v>2165</v>
      </c>
      <c r="E24" s="90">
        <f t="shared" si="4"/>
        <v>0.043717060759647035</v>
      </c>
      <c r="F24" s="91">
        <f t="shared" si="5"/>
        <v>-282</v>
      </c>
      <c r="G24" s="88">
        <f t="shared" si="6"/>
        <v>-0.11524315488353086</v>
      </c>
    </row>
    <row r="25" spans="1:7" ht="13.5">
      <c r="A25" s="65" t="s">
        <v>115</v>
      </c>
      <c r="B25" s="149">
        <v>127</v>
      </c>
      <c r="C25" s="88">
        <f t="shared" si="3"/>
        <v>0.0022807269592701675</v>
      </c>
      <c r="D25" s="89">
        <v>118</v>
      </c>
      <c r="E25" s="90">
        <f t="shared" si="4"/>
        <v>0.0023827312561839954</v>
      </c>
      <c r="F25" s="91">
        <f t="shared" si="5"/>
        <v>-9</v>
      </c>
      <c r="G25" s="88">
        <f t="shared" si="6"/>
        <v>-0.07086614173228346</v>
      </c>
    </row>
    <row r="26" spans="1:7" ht="13.5">
      <c r="A26" s="65" t="s">
        <v>63</v>
      </c>
      <c r="B26" s="149">
        <v>3793</v>
      </c>
      <c r="C26" s="88">
        <f t="shared" si="3"/>
        <v>0.06811651461820271</v>
      </c>
      <c r="D26" s="89">
        <v>3396</v>
      </c>
      <c r="E26" s="90">
        <f t="shared" si="4"/>
        <v>0.06857419784746481</v>
      </c>
      <c r="F26" s="91">
        <f t="shared" si="5"/>
        <v>-397</v>
      </c>
      <c r="G26" s="88">
        <f t="shared" si="6"/>
        <v>-0.10466649090429739</v>
      </c>
    </row>
    <row r="27" spans="1:7" ht="13.5">
      <c r="A27" s="65" t="s">
        <v>116</v>
      </c>
      <c r="B27" s="149">
        <v>7590</v>
      </c>
      <c r="C27" s="88">
        <f t="shared" si="3"/>
        <v>0.13630486315638243</v>
      </c>
      <c r="D27" s="89">
        <v>6988</v>
      </c>
      <c r="E27" s="90">
        <f t="shared" si="4"/>
        <v>0.14110615269672677</v>
      </c>
      <c r="F27" s="91">
        <f t="shared" si="5"/>
        <v>-602</v>
      </c>
      <c r="G27" s="88">
        <f t="shared" si="6"/>
        <v>-0.07931488801054018</v>
      </c>
    </row>
    <row r="28" spans="1:7" ht="13.5">
      <c r="A28" s="66" t="s">
        <v>117</v>
      </c>
      <c r="B28" s="150"/>
      <c r="C28" s="71"/>
      <c r="D28" s="93"/>
      <c r="E28" s="94"/>
      <c r="F28" s="92"/>
      <c r="G28" s="70"/>
    </row>
    <row r="29" spans="1:7" ht="13.5">
      <c r="A29" s="65" t="s">
        <v>118</v>
      </c>
      <c r="B29" s="149">
        <v>7342</v>
      </c>
      <c r="C29" s="88">
        <f aca="true" t="shared" si="7" ref="C29:C35">B29/$B$11</f>
        <v>0.13185116011780762</v>
      </c>
      <c r="D29" s="89">
        <v>5843</v>
      </c>
      <c r="E29" s="90">
        <f aca="true" t="shared" si="8" ref="E29:E35">D29/$D$11</f>
        <v>0.1179855824566363</v>
      </c>
      <c r="F29" s="91">
        <f aca="true" t="shared" si="9" ref="F29:F35">D29-B29</f>
        <v>-1499</v>
      </c>
      <c r="G29" s="88">
        <f aca="true" t="shared" si="10" ref="G29:G35">F29/B29</f>
        <v>-0.2041678016889131</v>
      </c>
    </row>
    <row r="30" spans="1:7" ht="13.5">
      <c r="A30" s="65" t="s">
        <v>119</v>
      </c>
      <c r="B30" s="149">
        <v>16647</v>
      </c>
      <c r="C30" s="88">
        <f t="shared" si="7"/>
        <v>0.29895481646433447</v>
      </c>
      <c r="D30" s="89">
        <v>14999</v>
      </c>
      <c r="E30" s="90">
        <f t="shared" si="8"/>
        <v>0.3028693738263029</v>
      </c>
      <c r="F30" s="91">
        <f t="shared" si="9"/>
        <v>-1648</v>
      </c>
      <c r="G30" s="88">
        <f t="shared" si="10"/>
        <v>-0.09899681624316693</v>
      </c>
    </row>
    <row r="31" spans="1:7" ht="13.5">
      <c r="A31" s="65" t="s">
        <v>120</v>
      </c>
      <c r="B31" s="149">
        <v>8321</v>
      </c>
      <c r="C31" s="88">
        <f t="shared" si="7"/>
        <v>0.1494325120321816</v>
      </c>
      <c r="D31" s="89">
        <v>7476</v>
      </c>
      <c r="E31" s="90">
        <f t="shared" si="8"/>
        <v>0.1509601599256911</v>
      </c>
      <c r="F31" s="91">
        <f t="shared" si="9"/>
        <v>-845</v>
      </c>
      <c r="G31" s="88">
        <f t="shared" si="10"/>
        <v>-0.10155029443576494</v>
      </c>
    </row>
    <row r="32" spans="1:7" ht="13.5">
      <c r="A32" s="65" t="s">
        <v>121</v>
      </c>
      <c r="B32" s="149">
        <v>4578</v>
      </c>
      <c r="C32" s="88">
        <f t="shared" si="7"/>
        <v>0.08221392141369155</v>
      </c>
      <c r="D32" s="89">
        <v>4185</v>
      </c>
      <c r="E32" s="90">
        <f t="shared" si="8"/>
        <v>0.08450618904347475</v>
      </c>
      <c r="F32" s="91">
        <f t="shared" si="9"/>
        <v>-393</v>
      </c>
      <c r="G32" s="88">
        <f t="shared" si="10"/>
        <v>-0.08584534731323722</v>
      </c>
    </row>
    <row r="33" spans="1:7" ht="13.5">
      <c r="A33" s="65" t="s">
        <v>122</v>
      </c>
      <c r="B33" s="149">
        <v>10358</v>
      </c>
      <c r="C33" s="88">
        <f t="shared" si="7"/>
        <v>0.18601393578047554</v>
      </c>
      <c r="D33" s="89">
        <v>9621</v>
      </c>
      <c r="E33" s="90">
        <f t="shared" si="8"/>
        <v>0.1942733679300527</v>
      </c>
      <c r="F33" s="91">
        <f t="shared" si="9"/>
        <v>-737</v>
      </c>
      <c r="G33" s="88">
        <f t="shared" si="10"/>
        <v>-0.07115273218768102</v>
      </c>
    </row>
    <row r="34" spans="1:7" ht="13.5">
      <c r="A34" s="65" t="s">
        <v>123</v>
      </c>
      <c r="B34" s="149">
        <v>5589</v>
      </c>
      <c r="C34" s="88">
        <f t="shared" si="7"/>
        <v>0.10036994468788162</v>
      </c>
      <c r="D34" s="89">
        <v>5413</v>
      </c>
      <c r="E34" s="90">
        <f t="shared" si="8"/>
        <v>0.10930274821799972</v>
      </c>
      <c r="F34" s="91">
        <f t="shared" si="9"/>
        <v>-176</v>
      </c>
      <c r="G34" s="88">
        <f t="shared" si="10"/>
        <v>-0.031490427625693325</v>
      </c>
    </row>
    <row r="35" spans="1:7" ht="13.5">
      <c r="A35" s="67" t="s">
        <v>116</v>
      </c>
      <c r="B35" s="149">
        <v>2812</v>
      </c>
      <c r="C35" s="88">
        <f t="shared" si="7"/>
        <v>0.050499245743840245</v>
      </c>
      <c r="D35" s="89">
        <v>1945</v>
      </c>
      <c r="E35" s="90">
        <f t="shared" si="8"/>
        <v>0.03927468045150738</v>
      </c>
      <c r="F35" s="91">
        <f t="shared" si="9"/>
        <v>-867</v>
      </c>
      <c r="G35" s="88">
        <f t="shared" si="10"/>
        <v>-0.308321479374111</v>
      </c>
    </row>
    <row r="36" spans="1:7" ht="13.5">
      <c r="A36" s="68" t="s">
        <v>16</v>
      </c>
      <c r="B36" s="150"/>
      <c r="C36" s="71"/>
      <c r="D36" s="93"/>
      <c r="E36" s="94"/>
      <c r="F36" s="92"/>
      <c r="G36" s="70"/>
    </row>
    <row r="37" spans="1:7" ht="14.25" thickBot="1">
      <c r="A37" s="37"/>
      <c r="B37" s="151">
        <v>967</v>
      </c>
      <c r="C37" s="73">
        <f>B37/$B$11</f>
        <v>0.01736585015444293</v>
      </c>
      <c r="D37" s="97">
        <v>448</v>
      </c>
      <c r="E37" s="98">
        <f>D37/$D$11</f>
        <v>0.009046301718393475</v>
      </c>
      <c r="F37" s="96">
        <f>D37-B37</f>
        <v>-519</v>
      </c>
      <c r="G37" s="72">
        <f>F37/B37</f>
        <v>-0.5367114788004137</v>
      </c>
    </row>
    <row r="38" spans="1:7" ht="15.75" customHeight="1" thickTop="1">
      <c r="A38" s="195"/>
      <c r="B38" s="196"/>
      <c r="C38" s="196"/>
      <c r="D38" s="196"/>
      <c r="E38" s="196"/>
      <c r="F38" s="196"/>
      <c r="G38" s="196"/>
    </row>
    <row r="39" spans="1:4" ht="12.75">
      <c r="A39" s="189" t="s">
        <v>137</v>
      </c>
      <c r="B39" s="190"/>
      <c r="C39" s="186"/>
      <c r="D39" s="186"/>
    </row>
  </sheetData>
  <sheetProtection/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Burke, Matthew (EOL)</cp:lastModifiedBy>
  <cp:lastPrinted>2014-06-17T14:36:20Z</cp:lastPrinted>
  <dcterms:created xsi:type="dcterms:W3CDTF">2005-11-01T20:57:08Z</dcterms:created>
  <dcterms:modified xsi:type="dcterms:W3CDTF">2017-12-20T13:01:46Z</dcterms:modified>
  <cp:category/>
  <cp:version/>
  <cp:contentType/>
  <cp:contentStatus/>
</cp:coreProperties>
</file>