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5" yWindow="45" windowWidth="16950" windowHeight="11910" tabRatio="959" activeTab="0"/>
  </bookViews>
  <sheets>
    <sheet name="Cover Sheet" sheetId="1" r:id="rId1"/>
    <sheet name="1. Plan and Actual" sheetId="2" r:id="rId2"/>
    <sheet name="2.Populations" sheetId="3" r:id="rId3"/>
    <sheet name="3. Job Seeker Services" sheetId="4" r:id="rId4"/>
    <sheet name="4. Ethnicity" sheetId="5" r:id="rId5"/>
    <sheet name="5.Gender&amp;Age" sheetId="6" r:id="rId6"/>
    <sheet name="6. Education" sheetId="7" r:id="rId7"/>
    <sheet name="7. mnth to mnth" sheetId="8" r:id="rId8"/>
    <sheet name="8. yr to yr" sheetId="9" r:id="rId9"/>
  </sheets>
  <definedNames>
    <definedName name="_xlnm.Print_Area" localSheetId="1">'1. Plan and Actual'!$A$1:$P$33</definedName>
    <definedName name="_xlnm.Print_Area" localSheetId="2">'2.Populations'!$A$1:$L$33</definedName>
    <definedName name="_xlnm.Print_Area" localSheetId="3">'3. Job Seeker Services'!$A$1:$J$32</definedName>
    <definedName name="_xlnm.Print_Area" localSheetId="4">'4. Ethnicity'!$A$1:$P$32</definedName>
    <definedName name="_xlnm.Print_Area" localSheetId="5">'5.Gender&amp;Age'!$A$1:$N$32</definedName>
    <definedName name="_xlnm.Print_Area" localSheetId="6">'6. Education'!$A$1:$P$31</definedName>
    <definedName name="_xlnm.Print_Area" localSheetId="7">'7. mnth to mnth'!$A$1:$M$29</definedName>
    <definedName name="_xlnm.Print_Area" localSheetId="8">'8. yr to yr'!$A$1:$G$39</definedName>
    <definedName name="_xlnm.Print_Area" localSheetId="0">'Cover Sheet'!$A$1:$G$29</definedName>
  </definedNames>
  <calcPr fullCalcOnLoad="1"/>
</workbook>
</file>

<file path=xl/sharedStrings.xml><?xml version="1.0" encoding="utf-8"?>
<sst xmlns="http://schemas.openxmlformats.org/spreadsheetml/2006/main" count="417" uniqueCount="154">
  <si>
    <t>TAB 3 - JOB SEEKERS</t>
  </si>
  <si>
    <t>a</t>
  </si>
  <si>
    <t>Berkshire</t>
  </si>
  <si>
    <t>Boston</t>
  </si>
  <si>
    <t>Bristol</t>
  </si>
  <si>
    <t>Brockton</t>
  </si>
  <si>
    <t>Cape Cod &amp; Islands</t>
  </si>
  <si>
    <t>Central Mass</t>
  </si>
  <si>
    <t>Franklin Hampshire</t>
  </si>
  <si>
    <t>Greater Lowell</t>
  </si>
  <si>
    <t>Greater New Bedford</t>
  </si>
  <si>
    <t>Hampden</t>
  </si>
  <si>
    <t>Metro North</t>
  </si>
  <si>
    <t>Metro South West</t>
  </si>
  <si>
    <t>North Central Mass</t>
  </si>
  <si>
    <t>North Shore</t>
  </si>
  <si>
    <t>Rapid Response</t>
  </si>
  <si>
    <t>Statewide All Offices**</t>
  </si>
  <si>
    <t>Plan</t>
  </si>
  <si>
    <t>Actual</t>
  </si>
  <si>
    <t>% of Plan</t>
  </si>
  <si>
    <t>b</t>
  </si>
  <si>
    <t>Total Customers Served</t>
  </si>
  <si>
    <t>*</t>
  </si>
  <si>
    <t>c</t>
  </si>
  <si>
    <t xml:space="preserve"> Self Identified Persons with Disabilities</t>
  </si>
  <si>
    <t>d</t>
  </si>
  <si>
    <t>Unemployment Insurance Claimants</t>
  </si>
  <si>
    <t>e</t>
  </si>
  <si>
    <t>Veterans</t>
  </si>
  <si>
    <t>Table 1 - Planned versus Actual</t>
  </si>
  <si>
    <t>* Rapid Response serves employees affected by plant closings and mass layoffs.  Planning data is not applicable.</t>
  </si>
  <si>
    <t xml:space="preserve">    a) Individuals receiving services in more than one area are counted in each area but are counted only once in the statewide total.  </t>
  </si>
  <si>
    <t>New to Career Center</t>
  </si>
  <si>
    <t>% of Total Served</t>
  </si>
  <si>
    <t>Total Unemployed Customers</t>
  </si>
  <si>
    <t>Persons with Disabilities</t>
  </si>
  <si>
    <t>f</t>
  </si>
  <si>
    <t>Claimants</t>
  </si>
  <si>
    <t>g</t>
  </si>
  <si>
    <t>Table 2 - Populations Served</t>
  </si>
  <si>
    <t>Populations Served</t>
  </si>
  <si>
    <t>Assessment/Testing</t>
  </si>
  <si>
    <t>Workshops</t>
  </si>
  <si>
    <t>Counseling</t>
  </si>
  <si>
    <t>Resource Room</t>
  </si>
  <si>
    <t>Job Search</t>
  </si>
  <si>
    <t>Job Development</t>
  </si>
  <si>
    <t>h</t>
  </si>
  <si>
    <t>Job Referrals</t>
  </si>
  <si>
    <t>i</t>
  </si>
  <si>
    <t>Training Services</t>
  </si>
  <si>
    <t>j</t>
  </si>
  <si>
    <t>Referrals to Other Non CC Services</t>
  </si>
  <si>
    <t>Table 3 - Services Provided</t>
  </si>
  <si>
    <t>Male</t>
  </si>
  <si>
    <t>Female</t>
  </si>
  <si>
    <t>White</t>
  </si>
  <si>
    <t>Black or African American</t>
  </si>
  <si>
    <t>Hispanic or Latino</t>
  </si>
  <si>
    <t>American Indian, Alaskan Native</t>
  </si>
  <si>
    <t>Asian</t>
  </si>
  <si>
    <t>Hawaiian Native, Pacific Islander</t>
  </si>
  <si>
    <t>Other</t>
  </si>
  <si>
    <t>k</t>
  </si>
  <si>
    <t>Information Not Available</t>
  </si>
  <si>
    <t>l</t>
  </si>
  <si>
    <t>18 and under</t>
  </si>
  <si>
    <t>19-21</t>
  </si>
  <si>
    <t>22-45</t>
  </si>
  <si>
    <t>46-54</t>
  </si>
  <si>
    <t>55 and over</t>
  </si>
  <si>
    <t>Less than High School</t>
  </si>
  <si>
    <t>High School Diploma or GED</t>
  </si>
  <si>
    <t>Some College/ Voc Degrees</t>
  </si>
  <si>
    <t>Associate Degree</t>
  </si>
  <si>
    <t>Bachelors Degree</t>
  </si>
  <si>
    <t>m</t>
  </si>
  <si>
    <t>n</t>
  </si>
  <si>
    <t>Advanced Degree</t>
  </si>
  <si>
    <t>o</t>
  </si>
  <si>
    <t>p</t>
  </si>
  <si>
    <t>All Job Seekers Cumulative</t>
  </si>
  <si>
    <t>Total Job Seekers Served per Month</t>
  </si>
  <si>
    <t>Unemployed Job Seekers Cumulative</t>
  </si>
  <si>
    <t>As a Percent of Job Seekers Served</t>
  </si>
  <si>
    <t>Persons with Disabilities Cumulative</t>
  </si>
  <si>
    <t>UI Claimants Cumulative</t>
  </si>
  <si>
    <t>Veterans Cumulative</t>
  </si>
  <si>
    <t>Rapid Response Cumulative</t>
  </si>
  <si>
    <t xml:space="preserve"> Table 7 - Month to Month Trend Analysis</t>
  </si>
  <si>
    <t>SUMMARY BY AREA</t>
  </si>
  <si>
    <t>STATEWIDE TREND ANALYSIS</t>
  </si>
  <si>
    <t xml:space="preserve">Table 7: Month to Month </t>
  </si>
  <si>
    <t>Rev. 7/30/2004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</si>
  <si>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</si>
  <si>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</si>
  <si>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</si>
  <si>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</si>
  <si>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</si>
  <si>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</si>
  <si>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</si>
  <si>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</si>
  <si>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</si>
  <si>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</si>
  <si>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</si>
  <si>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</si>
  <si>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Job Seekers Served</t>
  </si>
  <si>
    <t>Disabled</t>
  </si>
  <si>
    <t>Unemployed</t>
  </si>
  <si>
    <t>Gender</t>
  </si>
  <si>
    <t>Ethnicity</t>
  </si>
  <si>
    <t>Hispanic</t>
  </si>
  <si>
    <t>Black</t>
  </si>
  <si>
    <t>Native Alaskan, American</t>
  </si>
  <si>
    <t>Pacific Islander</t>
  </si>
  <si>
    <t>Information not available</t>
  </si>
  <si>
    <t>Education</t>
  </si>
  <si>
    <t>Less than HS</t>
  </si>
  <si>
    <t>HS/GED</t>
  </si>
  <si>
    <t>Some Coll/Voc Degrees</t>
  </si>
  <si>
    <t>Associate</t>
  </si>
  <si>
    <t>Bachelors</t>
  </si>
  <si>
    <t>Advanced</t>
  </si>
  <si>
    <t>Percentage of
YTD Customers</t>
  </si>
  <si>
    <t>Year to Year Change</t>
  </si>
  <si>
    <t>Rapid Response*</t>
  </si>
  <si>
    <t>Percent Change
by Category</t>
  </si>
  <si>
    <t xml:space="preserve">o </t>
  </si>
  <si>
    <t>% of Area Total</t>
  </si>
  <si>
    <t>% of  Area Total</t>
  </si>
  <si>
    <t>Table 6 - Education</t>
  </si>
  <si>
    <t>Table 4 - Ethnicity</t>
  </si>
  <si>
    <t xml:space="preserve">Table 5 - Gender and Age </t>
  </si>
  <si>
    <t>Table 8 - Year to Year Trend Analysis</t>
  </si>
  <si>
    <t>Table 8: Year to Year</t>
  </si>
  <si>
    <t>Merrimack Valley</t>
  </si>
  <si>
    <t>Data Source: OSCCAR Statewide All Offices and OSCCAR Statewide Rapid Response.</t>
  </si>
  <si>
    <t>Table 1 - Planned versus Actual Job Seekers Served</t>
  </si>
  <si>
    <t>Table 5 - Gender &amp; Age</t>
  </si>
  <si>
    <t>OSCCAR is the One-Stop Career Center Activity Report</t>
  </si>
  <si>
    <t>South Shore</t>
  </si>
  <si>
    <t>OSCCAR Summary by WDB Area</t>
  </si>
  <si>
    <r>
      <t xml:space="preserve">Compiled by Department of Career Services from WDB Plans; monthly </t>
    </r>
    <r>
      <rPr>
        <i/>
        <sz val="10"/>
        <rFont val="Times New Roman"/>
        <family val="1"/>
      </rPr>
      <t>WDB Area OSCCARs,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Statewide All Offices OSCCAR</t>
    </r>
    <r>
      <rPr>
        <sz val="10"/>
        <rFont val="Times New Roman"/>
        <family val="1"/>
      </rPr>
      <t xml:space="preserve"> and </t>
    </r>
    <r>
      <rPr>
        <i/>
        <sz val="10"/>
        <rFont val="Times New Roman"/>
        <family val="1"/>
      </rPr>
      <t>Statewide Rapid Response OSCCAR</t>
    </r>
    <r>
      <rPr>
        <sz val="10"/>
        <rFont val="Times New Roman"/>
        <family val="1"/>
      </rPr>
      <t>.</t>
    </r>
  </si>
  <si>
    <t xml:space="preserve">**The Statewide All Offices total is not equal to the sum of the WDB counts for the following reasons:  </t>
  </si>
  <si>
    <t xml:space="preserve">    b) Individuals receiving Rapid Response services are not included in the WDB counts.</t>
  </si>
  <si>
    <t xml:space="preserve">    c) Other Workforce Development Systems (e.g., CBO's) are not included in the WDB counts. </t>
  </si>
  <si>
    <t>FY17 to FY18
Change by Category</t>
  </si>
  <si>
    <t>FY18 Quarter Ending March 31, 2018</t>
  </si>
  <si>
    <t>OSCCAR Report Date 03/31/2018</t>
  </si>
  <si>
    <t>03/31/18
YTD Customers</t>
  </si>
  <si>
    <t>03/31/17
YTD Customers</t>
  </si>
  <si>
    <t>FY17 Qtr3</t>
  </si>
  <si>
    <t>FY18 Qtr 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</si>
</sst>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%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3">
    <font>
      <sz val="10"/>
      <name val="Arial"/>
      <family val="0"/>
    </font>
    <font>
      <sz val="14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9"/>
      <name val="Times New Roman"/>
      <family val="1"/>
    </font>
    <font>
      <i/>
      <sz val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i/>
      <sz val="8"/>
      <name val="Times New Roman"/>
      <family val="1"/>
    </font>
    <font>
      <sz val="10.5"/>
      <color indexed="22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2"/>
      </left>
      <right>
        <color indexed="63"/>
      </right>
      <top style="thick">
        <color indexed="12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ck">
        <color indexed="12"/>
      </top>
      <bottom style="thin"/>
    </border>
    <border>
      <left style="thin"/>
      <right>
        <color indexed="63"/>
      </right>
      <top style="thick">
        <color indexed="12"/>
      </top>
      <bottom style="thin"/>
    </border>
    <border>
      <left style="thin"/>
      <right style="thick">
        <color indexed="12"/>
      </right>
      <top style="thick">
        <color indexed="12"/>
      </top>
      <bottom style="thin"/>
    </border>
    <border>
      <left style="thin"/>
      <right style="thick">
        <color indexed="12"/>
      </right>
      <top style="thin"/>
      <bottom style="thin"/>
    </border>
    <border>
      <left style="thin"/>
      <right style="thin"/>
      <top style="thin"/>
      <bottom style="thick">
        <color indexed="12"/>
      </bottom>
    </border>
    <border>
      <left style="thin"/>
      <right style="thick">
        <color indexed="12"/>
      </right>
      <top style="thin"/>
      <bottom style="thick">
        <color indexed="12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ck">
        <color indexed="12"/>
      </right>
      <top style="thick">
        <color indexed="12"/>
      </top>
      <bottom style="thin">
        <color indexed="8"/>
      </bottom>
    </border>
    <border>
      <left style="thick">
        <color indexed="12"/>
      </left>
      <right style="thin"/>
      <top style="thick">
        <color indexed="12"/>
      </top>
      <bottom style="thin"/>
    </border>
    <border>
      <left style="thick">
        <color indexed="12"/>
      </left>
      <right style="thin"/>
      <top style="thin"/>
      <bottom style="thin"/>
    </border>
    <border>
      <left style="thick">
        <color indexed="12"/>
      </left>
      <right style="thin"/>
      <top style="thin"/>
      <bottom style="thick">
        <color indexed="12"/>
      </bottom>
    </border>
    <border>
      <left>
        <color indexed="63"/>
      </left>
      <right style="thin"/>
      <top style="thick">
        <color indexed="12"/>
      </top>
      <bottom style="thin"/>
    </border>
    <border>
      <left style="thick">
        <color indexed="12"/>
      </left>
      <right style="thin"/>
      <top>
        <color indexed="63"/>
      </top>
      <bottom style="thin"/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medium"/>
      <right style="thin"/>
      <top style="thick">
        <color indexed="12"/>
      </top>
      <bottom style="thin"/>
    </border>
    <border>
      <left style="thick">
        <color indexed="12"/>
      </left>
      <right>
        <color indexed="63"/>
      </right>
      <top style="medium"/>
      <bottom style="thin"/>
    </border>
    <border>
      <left style="thick">
        <color indexed="12"/>
      </left>
      <right>
        <color indexed="63"/>
      </right>
      <top style="thin"/>
      <bottom style="thin"/>
    </border>
    <border>
      <left style="thick">
        <color indexed="12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 style="thin">
        <color indexed="8"/>
      </right>
      <top style="thick">
        <color indexed="12"/>
      </top>
      <bottom style="thin">
        <color indexed="8"/>
      </bottom>
    </border>
    <border>
      <left style="thick">
        <color indexed="12"/>
      </left>
      <right style="thin"/>
      <top style="thin"/>
      <bottom>
        <color indexed="63"/>
      </bottom>
    </border>
    <border>
      <left style="thin"/>
      <right style="thick">
        <color indexed="39"/>
      </right>
      <top style="thick">
        <color indexed="12"/>
      </top>
      <bottom style="thin"/>
    </border>
    <border>
      <left style="thin"/>
      <right style="thick">
        <color indexed="39"/>
      </right>
      <top style="thin"/>
      <bottom style="thin"/>
    </border>
    <border>
      <left style="thin"/>
      <right style="thick">
        <color indexed="12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12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12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12"/>
      </bottom>
    </border>
    <border>
      <left style="thin">
        <color indexed="8"/>
      </left>
      <right style="thick">
        <color indexed="12"/>
      </right>
      <top>
        <color indexed="63"/>
      </top>
      <bottom style="thick">
        <color indexed="1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>
        <color indexed="12"/>
      </bottom>
    </border>
    <border>
      <left>
        <color indexed="63"/>
      </left>
      <right style="thin"/>
      <top style="thin"/>
      <bottom style="thick">
        <color indexed="12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ck">
        <color indexed="12"/>
      </bottom>
    </border>
    <border>
      <left style="thin"/>
      <right style="medium"/>
      <top style="thick">
        <color indexed="12"/>
      </top>
      <bottom style="thin"/>
    </border>
    <border>
      <left style="thin"/>
      <right style="medium"/>
      <top style="thin"/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n"/>
    </border>
    <border>
      <left style="thin"/>
      <right style="thick">
        <color indexed="12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12"/>
      </right>
      <top style="thin">
        <color indexed="8"/>
      </top>
      <bottom>
        <color indexed="63"/>
      </bottom>
    </border>
    <border>
      <left style="thin"/>
      <right style="thick">
        <color indexed="12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ck">
        <color indexed="12"/>
      </right>
      <top style="medium"/>
      <bottom style="thin">
        <color indexed="8"/>
      </bottom>
    </border>
    <border>
      <left style="thick">
        <color indexed="12"/>
      </left>
      <right style="thin"/>
      <top style="medium"/>
      <bottom style="thin"/>
    </border>
    <border>
      <left style="thin"/>
      <right style="thick">
        <color rgb="FF0000FF"/>
      </right>
      <top style="thin"/>
      <bottom style="thin"/>
    </border>
    <border>
      <left style="thin"/>
      <right style="thin"/>
      <top style="thin"/>
      <bottom style="thick">
        <color rgb="FF0000FF"/>
      </bottom>
    </border>
    <border>
      <left style="thick">
        <color indexed="12"/>
      </left>
      <right style="thin"/>
      <top style="thin">
        <color indexed="8"/>
      </top>
      <bottom style="thin">
        <color indexed="8"/>
      </bottom>
    </border>
    <border>
      <left style="thick">
        <color indexed="12"/>
      </left>
      <right style="thin"/>
      <top style="thin">
        <color indexed="8"/>
      </top>
      <bottom style="thick">
        <color indexed="12"/>
      </bottom>
    </border>
    <border>
      <left style="thick">
        <color indexed="12"/>
      </left>
      <right style="thin"/>
      <top style="medium"/>
      <bottom style="thin">
        <color indexed="8"/>
      </bottom>
    </border>
    <border>
      <left style="thin"/>
      <right style="thick">
        <color rgb="FF0000FF"/>
      </right>
      <top style="thin"/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12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11" xfId="0" applyNumberFormat="1" applyFont="1" applyBorder="1" applyAlignment="1">
      <alignment horizontal="center"/>
    </xf>
    <xf numFmtId="9" fontId="3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37" fontId="3" fillId="0" borderId="11" xfId="42" applyNumberFormat="1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9" fontId="3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9" fontId="3" fillId="0" borderId="18" xfId="0" applyNumberFormat="1" applyFont="1" applyBorder="1" applyAlignment="1">
      <alignment horizontal="center"/>
    </xf>
    <xf numFmtId="0" fontId="0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9" fontId="3" fillId="0" borderId="17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 wrapText="1"/>
    </xf>
    <xf numFmtId="3" fontId="4" fillId="0" borderId="22" xfId="0" applyNumberFormat="1" applyFont="1" applyBorder="1" applyAlignment="1">
      <alignment horizontal="left"/>
    </xf>
    <xf numFmtId="3" fontId="4" fillId="0" borderId="23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center" wrapText="1"/>
    </xf>
    <xf numFmtId="3" fontId="3" fillId="0" borderId="15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11" fillId="0" borderId="22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33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13" fillId="0" borderId="27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indent="11"/>
    </xf>
    <xf numFmtId="0" fontId="3" fillId="0" borderId="28" xfId="0" applyFont="1" applyBorder="1" applyAlignment="1">
      <alignment/>
    </xf>
    <xf numFmtId="0" fontId="18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29" xfId="0" applyFont="1" applyBorder="1" applyAlignment="1">
      <alignment horizontal="center"/>
    </xf>
    <xf numFmtId="0" fontId="21" fillId="0" borderId="30" xfId="0" applyFont="1" applyBorder="1" applyAlignment="1">
      <alignment/>
    </xf>
    <xf numFmtId="0" fontId="20" fillId="0" borderId="31" xfId="0" applyFont="1" applyBorder="1" applyAlignment="1">
      <alignment/>
    </xf>
    <xf numFmtId="0" fontId="21" fillId="34" borderId="31" xfId="0" applyFont="1" applyFill="1" applyBorder="1" applyAlignment="1">
      <alignment/>
    </xf>
    <xf numFmtId="0" fontId="20" fillId="0" borderId="32" xfId="0" applyFont="1" applyBorder="1" applyAlignment="1">
      <alignment/>
    </xf>
    <xf numFmtId="0" fontId="21" fillId="34" borderId="32" xfId="0" applyFont="1" applyFill="1" applyBorder="1" applyAlignment="1">
      <alignment/>
    </xf>
    <xf numFmtId="0" fontId="4" fillId="0" borderId="33" xfId="0" applyFont="1" applyBorder="1" applyAlignment="1">
      <alignment horizontal="center" wrapText="1"/>
    </xf>
    <xf numFmtId="165" fontId="20" fillId="34" borderId="16" xfId="0" applyNumberFormat="1" applyFont="1" applyFill="1" applyBorder="1" applyAlignment="1">
      <alignment horizontal="center"/>
    </xf>
    <xf numFmtId="0" fontId="20" fillId="34" borderId="16" xfId="0" applyFont="1" applyFill="1" applyBorder="1" applyAlignment="1">
      <alignment horizontal="center"/>
    </xf>
    <xf numFmtId="165" fontId="20" fillId="0" borderId="18" xfId="0" applyNumberFormat="1" applyFont="1" applyBorder="1" applyAlignment="1">
      <alignment horizontal="center"/>
    </xf>
    <xf numFmtId="165" fontId="20" fillId="0" borderId="34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3" fillId="0" borderId="22" xfId="0" applyFont="1" applyFill="1" applyBorder="1" applyAlignment="1">
      <alignment horizontal="left" wrapText="1"/>
    </xf>
    <xf numFmtId="0" fontId="3" fillId="0" borderId="36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0" fontId="17" fillId="0" borderId="0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33" borderId="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3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 wrapText="1"/>
    </xf>
    <xf numFmtId="165" fontId="20" fillId="0" borderId="39" xfId="0" applyNumberFormat="1" applyFont="1" applyBorder="1" applyAlignment="1">
      <alignment horizontal="center"/>
    </xf>
    <xf numFmtId="3" fontId="20" fillId="0" borderId="40" xfId="0" applyNumberFormat="1" applyFont="1" applyBorder="1" applyAlignment="1">
      <alignment horizontal="center"/>
    </xf>
    <xf numFmtId="165" fontId="20" fillId="0" borderId="41" xfId="0" applyNumberFormat="1" applyFont="1" applyBorder="1" applyAlignment="1">
      <alignment horizontal="center"/>
    </xf>
    <xf numFmtId="3" fontId="20" fillId="0" borderId="25" xfId="0" applyNumberFormat="1" applyFont="1" applyBorder="1" applyAlignment="1">
      <alignment horizontal="center"/>
    </xf>
    <xf numFmtId="3" fontId="20" fillId="34" borderId="22" xfId="0" applyNumberFormat="1" applyFont="1" applyFill="1" applyBorder="1" applyAlignment="1">
      <alignment horizontal="center"/>
    </xf>
    <xf numFmtId="3" fontId="20" fillId="34" borderId="40" xfId="0" applyNumberFormat="1" applyFont="1" applyFill="1" applyBorder="1" applyAlignment="1">
      <alignment horizontal="center"/>
    </xf>
    <xf numFmtId="0" fontId="20" fillId="34" borderId="42" xfId="0" applyFont="1" applyFill="1" applyBorder="1" applyAlignment="1">
      <alignment/>
    </xf>
    <xf numFmtId="3" fontId="23" fillId="34" borderId="22" xfId="0" applyNumberFormat="1" applyFont="1" applyFill="1" applyBorder="1" applyAlignment="1">
      <alignment horizontal="center"/>
    </xf>
    <xf numFmtId="3" fontId="20" fillId="0" borderId="23" xfId="0" applyNumberFormat="1" applyFont="1" applyBorder="1" applyAlignment="1">
      <alignment horizontal="center"/>
    </xf>
    <xf numFmtId="3" fontId="20" fillId="0" borderId="43" xfId="0" applyNumberFormat="1" applyFont="1" applyBorder="1" applyAlignment="1">
      <alignment horizontal="center"/>
    </xf>
    <xf numFmtId="165" fontId="20" fillId="0" borderId="44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9" fontId="3" fillId="0" borderId="11" xfId="60" applyFont="1" applyBorder="1" applyAlignment="1">
      <alignment horizontal="center"/>
    </xf>
    <xf numFmtId="3" fontId="26" fillId="0" borderId="11" xfId="0" applyNumberFormat="1" applyFont="1" applyBorder="1" applyAlignment="1">
      <alignment horizontal="center" vertical="top"/>
    </xf>
    <xf numFmtId="0" fontId="3" fillId="0" borderId="22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 wrapText="1"/>
    </xf>
    <xf numFmtId="9" fontId="3" fillId="0" borderId="17" xfId="60" applyFont="1" applyBorder="1" applyAlignment="1">
      <alignment horizontal="center"/>
    </xf>
    <xf numFmtId="0" fontId="4" fillId="0" borderId="22" xfId="0" applyFont="1" applyBorder="1" applyAlignment="1">
      <alignment horizontal="left" wrapText="1"/>
    </xf>
    <xf numFmtId="3" fontId="3" fillId="0" borderId="45" xfId="0" applyNumberFormat="1" applyFont="1" applyFill="1" applyBorder="1" applyAlignment="1">
      <alignment horizontal="center"/>
    </xf>
    <xf numFmtId="165" fontId="23" fillId="34" borderId="16" xfId="0" applyNumberFormat="1" applyFont="1" applyFill="1" applyBorder="1" applyAlignment="1">
      <alignment horizontal="center"/>
    </xf>
    <xf numFmtId="165" fontId="3" fillId="0" borderId="17" xfId="0" applyNumberFormat="1" applyFont="1" applyBorder="1" applyAlignment="1">
      <alignment horizontal="center"/>
    </xf>
    <xf numFmtId="3" fontId="26" fillId="0" borderId="12" xfId="0" applyNumberFormat="1" applyFont="1" applyBorder="1" applyAlignment="1">
      <alignment horizontal="center" vertical="top"/>
    </xf>
    <xf numFmtId="3" fontId="3" fillId="0" borderId="12" xfId="0" applyNumberFormat="1" applyFont="1" applyBorder="1" applyAlignment="1">
      <alignment horizontal="center"/>
    </xf>
    <xf numFmtId="3" fontId="3" fillId="0" borderId="46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47" xfId="0" applyNumberFormat="1" applyFont="1" applyBorder="1" applyAlignment="1">
      <alignment horizontal="center"/>
    </xf>
    <xf numFmtId="0" fontId="4" fillId="0" borderId="48" xfId="0" applyFont="1" applyBorder="1" applyAlignment="1">
      <alignment horizontal="center" wrapText="1"/>
    </xf>
    <xf numFmtId="3" fontId="3" fillId="0" borderId="33" xfId="0" applyNumberFormat="1" applyFont="1" applyBorder="1" applyAlignment="1">
      <alignment horizontal="center"/>
    </xf>
    <xf numFmtId="3" fontId="3" fillId="0" borderId="49" xfId="0" applyNumberFormat="1" applyFont="1" applyBorder="1" applyAlignment="1">
      <alignment horizontal="center"/>
    </xf>
    <xf numFmtId="9" fontId="3" fillId="0" borderId="12" xfId="0" applyNumberFormat="1" applyFont="1" applyBorder="1" applyAlignment="1">
      <alignment horizontal="center"/>
    </xf>
    <xf numFmtId="9" fontId="3" fillId="0" borderId="46" xfId="0" applyNumberFormat="1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9" fontId="3" fillId="0" borderId="48" xfId="0" applyNumberFormat="1" applyFont="1" applyBorder="1" applyAlignment="1">
      <alignment horizontal="center"/>
    </xf>
    <xf numFmtId="9" fontId="3" fillId="0" borderId="51" xfId="0" applyNumberFormat="1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3" fontId="26" fillId="0" borderId="11" xfId="0" applyNumberFormat="1" applyFont="1" applyBorder="1" applyAlignment="1">
      <alignment horizontal="center"/>
    </xf>
    <xf numFmtId="3" fontId="26" fillId="0" borderId="16" xfId="0" applyNumberFormat="1" applyFont="1" applyBorder="1" applyAlignment="1">
      <alignment horizontal="center"/>
    </xf>
    <xf numFmtId="3" fontId="26" fillId="0" borderId="22" xfId="0" applyNumberFormat="1" applyFont="1" applyBorder="1" applyAlignment="1">
      <alignment horizontal="center"/>
    </xf>
    <xf numFmtId="3" fontId="26" fillId="0" borderId="19" xfId="0" applyNumberFormat="1" applyFont="1" applyBorder="1" applyAlignment="1">
      <alignment horizontal="center"/>
    </xf>
    <xf numFmtId="3" fontId="26" fillId="0" borderId="3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36" xfId="0" applyFont="1" applyBorder="1" applyAlignment="1">
      <alignment horizontal="center" wrapText="1"/>
    </xf>
    <xf numFmtId="0" fontId="3" fillId="0" borderId="53" xfId="0" applyFont="1" applyBorder="1" applyAlignment="1">
      <alignment horizontal="center" wrapText="1"/>
    </xf>
    <xf numFmtId="0" fontId="3" fillId="0" borderId="54" xfId="0" applyFont="1" applyBorder="1" applyAlignment="1">
      <alignment horizontal="center" wrapText="1"/>
    </xf>
    <xf numFmtId="0" fontId="3" fillId="0" borderId="55" xfId="0" applyFont="1" applyBorder="1" applyAlignment="1">
      <alignment horizontal="center" wrapText="1"/>
    </xf>
    <xf numFmtId="165" fontId="21" fillId="0" borderId="56" xfId="0" applyNumberFormat="1" applyFont="1" applyBorder="1" applyAlignment="1">
      <alignment horizontal="center"/>
    </xf>
    <xf numFmtId="3" fontId="21" fillId="0" borderId="57" xfId="0" applyNumberFormat="1" applyFont="1" applyBorder="1" applyAlignment="1">
      <alignment horizontal="center"/>
    </xf>
    <xf numFmtId="165" fontId="21" fillId="0" borderId="58" xfId="0" applyNumberFormat="1" applyFont="1" applyBorder="1" applyAlignment="1">
      <alignment horizontal="center"/>
    </xf>
    <xf numFmtId="3" fontId="21" fillId="0" borderId="59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10" fillId="0" borderId="60" xfId="0" applyFont="1" applyBorder="1" applyAlignment="1">
      <alignment horizontal="center"/>
    </xf>
    <xf numFmtId="0" fontId="0" fillId="0" borderId="60" xfId="0" applyBorder="1" applyAlignment="1">
      <alignment/>
    </xf>
    <xf numFmtId="3" fontId="3" fillId="0" borderId="60" xfId="0" applyNumberFormat="1" applyFont="1" applyBorder="1" applyAlignment="1">
      <alignment horizontal="center"/>
    </xf>
    <xf numFmtId="3" fontId="26" fillId="0" borderId="61" xfId="0" applyNumberFormat="1" applyFont="1" applyBorder="1" applyAlignment="1">
      <alignment horizontal="center"/>
    </xf>
    <xf numFmtId="3" fontId="20" fillId="0" borderId="62" xfId="0" applyNumberFormat="1" applyFont="1" applyBorder="1" applyAlignment="1">
      <alignment horizontal="center"/>
    </xf>
    <xf numFmtId="3" fontId="20" fillId="34" borderId="62" xfId="0" applyNumberFormat="1" applyFont="1" applyFill="1" applyBorder="1" applyAlignment="1">
      <alignment horizontal="center"/>
    </xf>
    <xf numFmtId="3" fontId="20" fillId="0" borderId="63" xfId="0" applyNumberFormat="1" applyFont="1" applyBorder="1" applyAlignment="1">
      <alignment horizontal="center"/>
    </xf>
    <xf numFmtId="3" fontId="21" fillId="0" borderId="6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5" fontId="3" fillId="0" borderId="60" xfId="0" applyNumberFormat="1" applyFont="1" applyBorder="1" applyAlignment="1">
      <alignment horizontal="center"/>
    </xf>
    <xf numFmtId="3" fontId="3" fillId="0" borderId="65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67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3" fillId="0" borderId="1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3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24" fillId="0" borderId="27" xfId="0" applyFont="1" applyFill="1" applyBorder="1" applyAlignment="1">
      <alignment vertical="top" wrapText="1"/>
    </xf>
    <xf numFmtId="0" fontId="25" fillId="0" borderId="27" xfId="0" applyFont="1" applyBorder="1" applyAlignment="1">
      <alignment vertical="top" wrapText="1"/>
    </xf>
    <xf numFmtId="0" fontId="4" fillId="0" borderId="22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2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1990725" y="4733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1990725" y="4733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3" name="Text Box 3"/>
        <xdr:cNvSpPr txBox="1">
          <a:spLocks noChangeArrowheads="1"/>
        </xdr:cNvSpPr>
      </xdr:nvSpPr>
      <xdr:spPr>
        <a:xfrm>
          <a:off x="1990725" y="4733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4" name="Text Box 4"/>
        <xdr:cNvSpPr txBox="1">
          <a:spLocks noChangeArrowheads="1"/>
        </xdr:cNvSpPr>
      </xdr:nvSpPr>
      <xdr:spPr>
        <a:xfrm>
          <a:off x="1990725" y="4733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5" name="Text Box 5"/>
        <xdr:cNvSpPr txBox="1">
          <a:spLocks noChangeArrowheads="1"/>
        </xdr:cNvSpPr>
      </xdr:nvSpPr>
      <xdr:spPr>
        <a:xfrm>
          <a:off x="1990725" y="4733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6" name="Text Box 6"/>
        <xdr:cNvSpPr txBox="1">
          <a:spLocks noChangeArrowheads="1"/>
        </xdr:cNvSpPr>
      </xdr:nvSpPr>
      <xdr:spPr>
        <a:xfrm>
          <a:off x="1990725" y="4733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7" name="Text Box 7"/>
        <xdr:cNvSpPr txBox="1">
          <a:spLocks noChangeArrowheads="1"/>
        </xdr:cNvSpPr>
      </xdr:nvSpPr>
      <xdr:spPr>
        <a:xfrm>
          <a:off x="1990725" y="4733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8" name="Text Box 8"/>
        <xdr:cNvSpPr txBox="1">
          <a:spLocks noChangeArrowheads="1"/>
        </xdr:cNvSpPr>
      </xdr:nvSpPr>
      <xdr:spPr>
        <a:xfrm>
          <a:off x="1990725" y="4733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9" name="Text Box 9"/>
        <xdr:cNvSpPr txBox="1">
          <a:spLocks noChangeArrowheads="1"/>
        </xdr:cNvSpPr>
      </xdr:nvSpPr>
      <xdr:spPr>
        <a:xfrm>
          <a:off x="1990725" y="4733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10" name="Text Box 10"/>
        <xdr:cNvSpPr txBox="1">
          <a:spLocks noChangeArrowheads="1"/>
        </xdr:cNvSpPr>
      </xdr:nvSpPr>
      <xdr:spPr>
        <a:xfrm>
          <a:off x="1990725" y="4733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4" name="Text Box 14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5" name="Text Box 15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6" name="Text Box 16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7" name="Text Box 17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8" name="Text Box 18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9" name="Text Box 19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0" name="Text Box 20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1" name="Text Box 22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2" name="Text Box 23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3" name="Text Box 24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4" name="Text Box 25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5" name="Text Box 26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6" name="Text Box 27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7" name="Text Box 28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8" name="Text Box 29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9" name="Text Box 30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30" name="Text Box 31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31" name="Text Box 32"/>
        <xdr:cNvSpPr txBox="1">
          <a:spLocks noChangeArrowheads="1"/>
        </xdr:cNvSpPr>
      </xdr:nvSpPr>
      <xdr:spPr>
        <a:xfrm>
          <a:off x="1619250" y="6896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32" name="Text Box 33"/>
        <xdr:cNvSpPr txBox="1">
          <a:spLocks noChangeArrowheads="1"/>
        </xdr:cNvSpPr>
      </xdr:nvSpPr>
      <xdr:spPr>
        <a:xfrm>
          <a:off x="1619250" y="6896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33" name="Text Box 34"/>
        <xdr:cNvSpPr txBox="1">
          <a:spLocks noChangeArrowheads="1"/>
        </xdr:cNvSpPr>
      </xdr:nvSpPr>
      <xdr:spPr>
        <a:xfrm>
          <a:off x="1619250" y="6896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34" name="Text Box 35"/>
        <xdr:cNvSpPr txBox="1">
          <a:spLocks noChangeArrowheads="1"/>
        </xdr:cNvSpPr>
      </xdr:nvSpPr>
      <xdr:spPr>
        <a:xfrm>
          <a:off x="1619250" y="6896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35" name="Text Box 36"/>
        <xdr:cNvSpPr txBox="1">
          <a:spLocks noChangeArrowheads="1"/>
        </xdr:cNvSpPr>
      </xdr:nvSpPr>
      <xdr:spPr>
        <a:xfrm>
          <a:off x="1619250" y="6896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36" name="Text Box 37"/>
        <xdr:cNvSpPr txBox="1">
          <a:spLocks noChangeArrowheads="1"/>
        </xdr:cNvSpPr>
      </xdr:nvSpPr>
      <xdr:spPr>
        <a:xfrm>
          <a:off x="1619250" y="6896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37" name="Text Box 38"/>
        <xdr:cNvSpPr txBox="1">
          <a:spLocks noChangeArrowheads="1"/>
        </xdr:cNvSpPr>
      </xdr:nvSpPr>
      <xdr:spPr>
        <a:xfrm>
          <a:off x="1619250" y="6896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38" name="Text Box 39"/>
        <xdr:cNvSpPr txBox="1">
          <a:spLocks noChangeArrowheads="1"/>
        </xdr:cNvSpPr>
      </xdr:nvSpPr>
      <xdr:spPr>
        <a:xfrm>
          <a:off x="1619250" y="6896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39" name="Text Box 40"/>
        <xdr:cNvSpPr txBox="1">
          <a:spLocks noChangeArrowheads="1"/>
        </xdr:cNvSpPr>
      </xdr:nvSpPr>
      <xdr:spPr>
        <a:xfrm>
          <a:off x="1619250" y="6896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40" name="Text Box 41"/>
        <xdr:cNvSpPr txBox="1">
          <a:spLocks noChangeArrowheads="1"/>
        </xdr:cNvSpPr>
      </xdr:nvSpPr>
      <xdr:spPr>
        <a:xfrm>
          <a:off x="1619250" y="6896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1" name="Text Box 42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2" name="Text Box 43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3" name="Text Box 44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4" name="Text Box 45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5" name="Text Box 46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6" name="Text Box 47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7" name="Text Box 48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8" name="Text Box 49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9" name="Text Box 50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0" name="Text Box 51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1" name="Text Box 52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2" name="Text Box 53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3" name="Text Box 54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4" name="Text Box 55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5" name="Text Box 56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6" name="Text Box 57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7" name="Text Box 58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8" name="Text Box 59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9" name="Text Box 60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60" name="Text Box 61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9"/>
  <sheetViews>
    <sheetView tabSelected="1" zoomScalePageLayoutView="0" workbookViewId="0" topLeftCell="A1">
      <selection activeCell="K24" sqref="K24"/>
    </sheetView>
  </sheetViews>
  <sheetFormatPr defaultColWidth="9.140625" defaultRowHeight="12.75"/>
  <cols>
    <col min="1" max="1" width="1.7109375" style="2" customWidth="1"/>
    <col min="2" max="2" width="0.85546875" style="2" customWidth="1"/>
    <col min="3" max="3" width="18.7109375" style="2" customWidth="1"/>
    <col min="4" max="4" width="20.7109375" style="2" customWidth="1"/>
    <col min="5" max="5" width="63.28125" style="2" customWidth="1"/>
    <col min="6" max="6" width="20.7109375" style="2" customWidth="1"/>
    <col min="7" max="7" width="0.85546875" style="2" customWidth="1"/>
    <col min="8" max="8" width="1.7109375" style="2" customWidth="1"/>
    <col min="9" max="9" width="16.57421875" style="2" customWidth="1"/>
    <col min="10" max="10" width="21.421875" style="2" customWidth="1"/>
    <col min="11" max="11" width="11.57421875" style="2" customWidth="1"/>
    <col min="12" max="12" width="10.421875" style="2" customWidth="1"/>
    <col min="13" max="14" width="9.140625" style="2" customWidth="1"/>
    <col min="15" max="15" width="11.00390625" style="2" customWidth="1"/>
    <col min="16" max="16384" width="9.140625" style="2" customWidth="1"/>
  </cols>
  <sheetData>
    <row r="1" ht="13.5" thickBot="1"/>
    <row r="2" spans="2:7" ht="4.5" customHeight="1" thickBot="1" thickTop="1">
      <c r="B2" s="47"/>
      <c r="C2" s="48"/>
      <c r="D2" s="48"/>
      <c r="E2" s="48"/>
      <c r="F2" s="48"/>
      <c r="G2" s="48"/>
    </row>
    <row r="3" spans="2:7" ht="15.75" customHeight="1" thickBot="1" thickTop="1">
      <c r="B3" s="47"/>
      <c r="C3" s="49"/>
      <c r="D3" s="49"/>
      <c r="E3" s="49"/>
      <c r="F3" s="80"/>
      <c r="G3" s="83"/>
    </row>
    <row r="4" spans="2:7" ht="18" customHeight="1" thickBot="1" thickTop="1">
      <c r="B4" s="47"/>
      <c r="C4" s="84"/>
      <c r="D4" s="79"/>
      <c r="E4" s="79"/>
      <c r="F4" s="79"/>
      <c r="G4" s="83"/>
    </row>
    <row r="5" spans="2:7" ht="21.75" thickBot="1" thickTop="1">
      <c r="B5" s="47"/>
      <c r="C5" s="156" t="s">
        <v>0</v>
      </c>
      <c r="D5" s="157"/>
      <c r="E5" s="157"/>
      <c r="F5" s="157"/>
      <c r="G5" s="83"/>
    </row>
    <row r="6" spans="2:7" ht="23.25" customHeight="1" thickBot="1" thickTop="1">
      <c r="B6" s="47"/>
      <c r="C6" s="85"/>
      <c r="D6" s="158" t="s">
        <v>142</v>
      </c>
      <c r="E6" s="159"/>
      <c r="F6" s="81"/>
      <c r="G6" s="83"/>
    </row>
    <row r="7" spans="2:7" ht="17.25" thickBot="1" thickTop="1">
      <c r="B7" s="47"/>
      <c r="C7" s="85"/>
      <c r="D7" s="158" t="s">
        <v>148</v>
      </c>
      <c r="E7" s="159"/>
      <c r="F7" s="81"/>
      <c r="G7" s="83"/>
    </row>
    <row r="8" spans="2:7" ht="16.5" customHeight="1" thickBot="1" thickTop="1">
      <c r="B8" s="47"/>
      <c r="C8" s="85"/>
      <c r="D8" s="50"/>
      <c r="E8" s="51"/>
      <c r="F8" s="81"/>
      <c r="G8" s="83"/>
    </row>
    <row r="9" spans="2:7" ht="20.25" thickBot="1" thickTop="1">
      <c r="B9" s="47"/>
      <c r="C9" s="85"/>
      <c r="D9" s="50"/>
      <c r="E9" s="52" t="s">
        <v>91</v>
      </c>
      <c r="F9" s="81"/>
      <c r="G9" s="83"/>
    </row>
    <row r="10" spans="2:7" ht="20.25" thickBot="1" thickTop="1">
      <c r="B10" s="47"/>
      <c r="C10" s="85"/>
      <c r="D10" s="50"/>
      <c r="E10" s="52"/>
      <c r="F10" s="81"/>
      <c r="G10" s="83"/>
    </row>
    <row r="11" spans="2:20" ht="20.25" thickBot="1" thickTop="1">
      <c r="B11" s="47"/>
      <c r="C11" s="85"/>
      <c r="D11" s="53"/>
      <c r="E11" s="52" t="s">
        <v>138</v>
      </c>
      <c r="F11" s="56"/>
      <c r="G11" s="83"/>
      <c r="S11" s="46"/>
      <c r="T11" s="46"/>
    </row>
    <row r="12" spans="2:7" ht="20.25" thickBot="1" thickTop="1">
      <c r="B12" s="47"/>
      <c r="C12" s="85"/>
      <c r="D12" s="53"/>
      <c r="E12" s="52" t="s">
        <v>40</v>
      </c>
      <c r="F12" s="56"/>
      <c r="G12" s="83"/>
    </row>
    <row r="13" spans="2:7" ht="20.25" thickBot="1" thickTop="1">
      <c r="B13" s="47"/>
      <c r="C13" s="85"/>
      <c r="D13" s="54"/>
      <c r="E13" s="52" t="s">
        <v>54</v>
      </c>
      <c r="F13" s="56"/>
      <c r="G13" s="83"/>
    </row>
    <row r="14" spans="2:7" ht="20.25" thickBot="1" thickTop="1">
      <c r="B14" s="47"/>
      <c r="C14" s="85"/>
      <c r="D14" s="54"/>
      <c r="E14" s="52" t="s">
        <v>132</v>
      </c>
      <c r="F14" s="56"/>
      <c r="G14" s="83"/>
    </row>
    <row r="15" spans="2:7" ht="20.25" thickBot="1" thickTop="1">
      <c r="B15" s="47"/>
      <c r="C15" s="85"/>
      <c r="D15" s="54"/>
      <c r="E15" s="52" t="s">
        <v>139</v>
      </c>
      <c r="F15" s="56"/>
      <c r="G15" s="83"/>
    </row>
    <row r="16" spans="2:7" ht="20.25" thickBot="1" thickTop="1">
      <c r="B16" s="47"/>
      <c r="C16" s="85"/>
      <c r="D16" s="54"/>
      <c r="E16" s="52" t="s">
        <v>131</v>
      </c>
      <c r="F16" s="56"/>
      <c r="G16" s="83"/>
    </row>
    <row r="17" spans="2:7" ht="20.25" thickBot="1" thickTop="1">
      <c r="B17" s="47"/>
      <c r="C17" s="85"/>
      <c r="D17" s="54"/>
      <c r="E17" s="52"/>
      <c r="F17" s="56"/>
      <c r="G17" s="83"/>
    </row>
    <row r="18" spans="2:7" ht="24.75" customHeight="1" thickBot="1" thickTop="1">
      <c r="B18" s="47"/>
      <c r="C18" s="56"/>
      <c r="D18" s="53"/>
      <c r="E18" s="55" t="s">
        <v>92</v>
      </c>
      <c r="F18" s="82"/>
      <c r="G18" s="83"/>
    </row>
    <row r="19" spans="2:7" ht="24.75" customHeight="1" thickBot="1" thickTop="1">
      <c r="B19" s="47"/>
      <c r="C19" s="56"/>
      <c r="D19" s="53"/>
      <c r="E19" s="55"/>
      <c r="F19" s="82"/>
      <c r="G19" s="83"/>
    </row>
    <row r="20" spans="2:7" ht="20.25" thickBot="1" thickTop="1">
      <c r="B20" s="47"/>
      <c r="C20" s="85"/>
      <c r="D20" s="54"/>
      <c r="E20" s="52" t="s">
        <v>93</v>
      </c>
      <c r="F20" s="56"/>
      <c r="G20" s="83"/>
    </row>
    <row r="21" spans="2:7" ht="20.25" thickBot="1" thickTop="1">
      <c r="B21" s="47"/>
      <c r="C21" s="85"/>
      <c r="D21" s="54"/>
      <c r="E21" s="52" t="s">
        <v>135</v>
      </c>
      <c r="F21" s="56"/>
      <c r="G21" s="83"/>
    </row>
    <row r="22" spans="2:7" ht="20.25" thickBot="1" thickTop="1">
      <c r="B22" s="47"/>
      <c r="C22" s="85"/>
      <c r="D22" s="53"/>
      <c r="E22" s="52"/>
      <c r="F22" s="56"/>
      <c r="G22" s="83"/>
    </row>
    <row r="23" spans="2:7" ht="14.25" thickBot="1" thickTop="1">
      <c r="B23" s="47"/>
      <c r="C23" s="56"/>
      <c r="D23" s="56"/>
      <c r="E23" s="57"/>
      <c r="F23" s="56"/>
      <c r="G23" s="83"/>
    </row>
    <row r="24" spans="2:7" ht="14.25" thickBot="1" thickTop="1">
      <c r="B24" s="47"/>
      <c r="C24" s="58"/>
      <c r="D24" s="58"/>
      <c r="E24" s="58"/>
      <c r="F24" s="58"/>
      <c r="G24" s="83"/>
    </row>
    <row r="25" spans="2:7" ht="4.5" customHeight="1" thickTop="1">
      <c r="B25" s="47"/>
      <c r="C25" s="48" t="s">
        <v>94</v>
      </c>
      <c r="D25" s="48"/>
      <c r="E25" s="48"/>
      <c r="F25" s="48"/>
      <c r="G25" s="83"/>
    </row>
    <row r="26" s="56" customFormat="1" ht="12.75" customHeight="1">
      <c r="C26" s="59" t="s">
        <v>140</v>
      </c>
    </row>
    <row r="27" spans="1:9" ht="26.25" customHeight="1">
      <c r="A27" s="56"/>
      <c r="B27" s="56"/>
      <c r="C27" s="154" t="s">
        <v>143</v>
      </c>
      <c r="D27" s="155"/>
      <c r="E27" s="155"/>
      <c r="F27" s="155"/>
      <c r="G27" s="56"/>
      <c r="H27" s="56"/>
      <c r="I27" s="56"/>
    </row>
    <row r="28" spans="1:9" ht="12.75">
      <c r="A28" s="56"/>
      <c r="B28" s="56"/>
      <c r="C28" s="56"/>
      <c r="D28" s="56"/>
      <c r="E28" s="56"/>
      <c r="F28" s="127" t="s">
        <v>149</v>
      </c>
      <c r="G28" s="56"/>
      <c r="H28" s="56"/>
      <c r="I28" s="56"/>
    </row>
    <row r="29" spans="1:9" ht="12.75">
      <c r="A29" s="56"/>
      <c r="B29" s="56"/>
      <c r="C29" s="56"/>
      <c r="D29" s="56"/>
      <c r="E29" s="56"/>
      <c r="F29" s="56"/>
      <c r="G29" s="56"/>
      <c r="H29" s="56"/>
      <c r="I29" s="56"/>
    </row>
  </sheetData>
  <sheetProtection/>
  <mergeCells count="4">
    <mergeCell ref="C27:F27"/>
    <mergeCell ref="C5:F5"/>
    <mergeCell ref="D6:E6"/>
    <mergeCell ref="D7:E7"/>
  </mergeCells>
  <printOptions horizontalCentered="1" verticalCentered="1"/>
  <pageMargins left="0.5" right="0.5" top="1" bottom="0.75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A34" sqref="A34"/>
    </sheetView>
  </sheetViews>
  <sheetFormatPr defaultColWidth="9.140625" defaultRowHeight="12.75"/>
  <cols>
    <col min="1" max="1" width="18.7109375" style="3" customWidth="1"/>
    <col min="2" max="2" width="7.421875" style="3" customWidth="1"/>
    <col min="3" max="3" width="7.28125" style="3" customWidth="1"/>
    <col min="4" max="4" width="7.00390625" style="3" customWidth="1"/>
    <col min="5" max="6" width="7.28125" style="3" customWidth="1"/>
    <col min="7" max="10" width="6.7109375" style="3" customWidth="1"/>
    <col min="11" max="12" width="7.28125" style="3" customWidth="1"/>
    <col min="13" max="16" width="6.7109375" style="3" customWidth="1"/>
    <col min="17" max="16384" width="9.140625" style="3" customWidth="1"/>
  </cols>
  <sheetData>
    <row r="1" spans="1:16" ht="18.75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1:18" ht="15.75">
      <c r="A2" s="162" t="s">
        <v>142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0"/>
      <c r="R2" s="10"/>
    </row>
    <row r="3" spans="1:18" ht="15.75">
      <c r="A3" s="162" t="s">
        <v>148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1"/>
      <c r="R3" s="11"/>
    </row>
    <row r="5" spans="1:18" ht="18.75">
      <c r="A5" s="161" t="s">
        <v>30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2"/>
      <c r="R5" s="12"/>
    </row>
    <row r="6" ht="6.75" customHeight="1" thickBot="1"/>
    <row r="7" spans="1:16" ht="13.5" thickTop="1">
      <c r="A7" s="27" t="s">
        <v>1</v>
      </c>
      <c r="B7" s="166" t="s">
        <v>21</v>
      </c>
      <c r="C7" s="166"/>
      <c r="D7" s="166"/>
      <c r="E7" s="163" t="s">
        <v>24</v>
      </c>
      <c r="F7" s="164"/>
      <c r="G7" s="165"/>
      <c r="H7" s="163" t="s">
        <v>26</v>
      </c>
      <c r="I7" s="164"/>
      <c r="J7" s="165"/>
      <c r="K7" s="163" t="s">
        <v>28</v>
      </c>
      <c r="L7" s="164"/>
      <c r="M7" s="165"/>
      <c r="N7" s="166" t="s">
        <v>37</v>
      </c>
      <c r="O7" s="166"/>
      <c r="P7" s="167"/>
    </row>
    <row r="8" spans="1:16" ht="25.5" customHeight="1">
      <c r="A8" s="28"/>
      <c r="B8" s="170" t="s">
        <v>22</v>
      </c>
      <c r="C8" s="170"/>
      <c r="D8" s="170"/>
      <c r="E8" s="172" t="s">
        <v>109</v>
      </c>
      <c r="F8" s="173"/>
      <c r="G8" s="174"/>
      <c r="H8" s="168" t="s">
        <v>25</v>
      </c>
      <c r="I8" s="168"/>
      <c r="J8" s="168"/>
      <c r="K8" s="168" t="s">
        <v>27</v>
      </c>
      <c r="L8" s="168"/>
      <c r="M8" s="168"/>
      <c r="N8" s="170" t="s">
        <v>29</v>
      </c>
      <c r="O8" s="170"/>
      <c r="P8" s="171"/>
    </row>
    <row r="9" spans="1:16" ht="25.5">
      <c r="A9" s="102"/>
      <c r="B9" s="99" t="s">
        <v>18</v>
      </c>
      <c r="C9" s="99" t="s">
        <v>19</v>
      </c>
      <c r="D9" s="6" t="s">
        <v>20</v>
      </c>
      <c r="E9" s="99" t="s">
        <v>18</v>
      </c>
      <c r="F9" s="99" t="s">
        <v>19</v>
      </c>
      <c r="G9" s="6" t="s">
        <v>20</v>
      </c>
      <c r="H9" s="99" t="s">
        <v>18</v>
      </c>
      <c r="I9" s="99" t="s">
        <v>19</v>
      </c>
      <c r="J9" s="6" t="s">
        <v>20</v>
      </c>
      <c r="K9" s="99" t="s">
        <v>18</v>
      </c>
      <c r="L9" s="99" t="s">
        <v>19</v>
      </c>
      <c r="M9" s="6" t="s">
        <v>20</v>
      </c>
      <c r="N9" s="99" t="s">
        <v>18</v>
      </c>
      <c r="O9" s="99" t="s">
        <v>19</v>
      </c>
      <c r="P9" s="24" t="s">
        <v>20</v>
      </c>
    </row>
    <row r="10" spans="1:16" ht="13.5" customHeight="1">
      <c r="A10" s="29" t="s">
        <v>2</v>
      </c>
      <c r="B10" s="4">
        <v>2838</v>
      </c>
      <c r="C10" s="128">
        <v>2221</v>
      </c>
      <c r="D10" s="5">
        <f>C10/B10</f>
        <v>0.7825933756166314</v>
      </c>
      <c r="E10" s="7">
        <v>2741</v>
      </c>
      <c r="F10" s="128">
        <v>2138</v>
      </c>
      <c r="G10" s="100">
        <f>F10/E10</f>
        <v>0.7800072966070777</v>
      </c>
      <c r="H10" s="7">
        <v>154</v>
      </c>
      <c r="I10" s="128">
        <v>127</v>
      </c>
      <c r="J10" s="100">
        <f>I10/H10</f>
        <v>0.8246753246753247</v>
      </c>
      <c r="K10" s="4">
        <v>1630</v>
      </c>
      <c r="L10" s="128">
        <v>1167</v>
      </c>
      <c r="M10" s="5">
        <f>L10/K10</f>
        <v>0.7159509202453987</v>
      </c>
      <c r="N10" s="4">
        <v>188</v>
      </c>
      <c r="O10" s="128">
        <v>154</v>
      </c>
      <c r="P10" s="16">
        <f>O10/N10</f>
        <v>0.8191489361702128</v>
      </c>
    </row>
    <row r="11" spans="1:16" ht="13.5" customHeight="1">
      <c r="A11" s="29" t="s">
        <v>3</v>
      </c>
      <c r="B11" s="4">
        <v>14000</v>
      </c>
      <c r="C11" s="128">
        <v>12519</v>
      </c>
      <c r="D11" s="5">
        <f aca="true" t="shared" si="0" ref="D11:D25">C11/B11</f>
        <v>0.8942142857142857</v>
      </c>
      <c r="E11" s="7">
        <v>12250</v>
      </c>
      <c r="F11" s="128">
        <v>11092</v>
      </c>
      <c r="G11" s="100">
        <f aca="true" t="shared" si="1" ref="G11:G25">F11/E11</f>
        <v>0.905469387755102</v>
      </c>
      <c r="H11" s="7">
        <v>850</v>
      </c>
      <c r="I11" s="128">
        <v>702</v>
      </c>
      <c r="J11" s="100">
        <f aca="true" t="shared" si="2" ref="J11:J25">I11/H11</f>
        <v>0.8258823529411765</v>
      </c>
      <c r="K11" s="4">
        <v>7000</v>
      </c>
      <c r="L11" s="128">
        <v>6507</v>
      </c>
      <c r="M11" s="5">
        <f>L11/K11</f>
        <v>0.9295714285714286</v>
      </c>
      <c r="N11" s="4">
        <v>525</v>
      </c>
      <c r="O11" s="128">
        <v>394</v>
      </c>
      <c r="P11" s="16">
        <f aca="true" t="shared" si="3" ref="P11:P25">O11/N11</f>
        <v>0.7504761904761905</v>
      </c>
    </row>
    <row r="12" spans="1:16" ht="13.5" customHeight="1">
      <c r="A12" s="29" t="s">
        <v>4</v>
      </c>
      <c r="B12" s="4">
        <v>13800</v>
      </c>
      <c r="C12" s="128">
        <v>10427</v>
      </c>
      <c r="D12" s="5">
        <f t="shared" si="0"/>
        <v>0.7555797101449275</v>
      </c>
      <c r="E12" s="7">
        <v>12600</v>
      </c>
      <c r="F12" s="128">
        <v>9630</v>
      </c>
      <c r="G12" s="100">
        <f t="shared" si="1"/>
        <v>0.7642857142857142</v>
      </c>
      <c r="H12" s="7">
        <v>966</v>
      </c>
      <c r="I12" s="128">
        <v>741</v>
      </c>
      <c r="J12" s="100">
        <f t="shared" si="2"/>
        <v>0.7670807453416149</v>
      </c>
      <c r="K12" s="4">
        <v>8004</v>
      </c>
      <c r="L12" s="128">
        <v>6499</v>
      </c>
      <c r="M12" s="5">
        <f aca="true" t="shared" si="4" ref="M12:M25">L12/K12</f>
        <v>0.8119690154922539</v>
      </c>
      <c r="N12" s="4">
        <v>690</v>
      </c>
      <c r="O12" s="128">
        <v>522</v>
      </c>
      <c r="P12" s="16">
        <f t="shared" si="3"/>
        <v>0.7565217391304347</v>
      </c>
    </row>
    <row r="13" spans="1:16" ht="13.5" customHeight="1">
      <c r="A13" s="29" t="s">
        <v>5</v>
      </c>
      <c r="B13" s="4">
        <v>5700</v>
      </c>
      <c r="C13" s="128">
        <v>4764</v>
      </c>
      <c r="D13" s="5">
        <f t="shared" si="0"/>
        <v>0.8357894736842105</v>
      </c>
      <c r="E13" s="7">
        <v>5301</v>
      </c>
      <c r="F13" s="128">
        <v>4552</v>
      </c>
      <c r="G13" s="100">
        <f t="shared" si="1"/>
        <v>0.858705904546312</v>
      </c>
      <c r="H13" s="7">
        <v>300</v>
      </c>
      <c r="I13" s="128">
        <v>245</v>
      </c>
      <c r="J13" s="100">
        <f t="shared" si="2"/>
        <v>0.8166666666666667</v>
      </c>
      <c r="K13" s="4">
        <v>3249</v>
      </c>
      <c r="L13" s="128">
        <v>3434</v>
      </c>
      <c r="M13" s="5">
        <f t="shared" si="4"/>
        <v>1.056940597106802</v>
      </c>
      <c r="N13" s="4">
        <v>332</v>
      </c>
      <c r="O13" s="128">
        <v>228</v>
      </c>
      <c r="P13" s="16">
        <f t="shared" si="3"/>
        <v>0.6867469879518072</v>
      </c>
    </row>
    <row r="14" spans="1:16" ht="13.5" customHeight="1">
      <c r="A14" s="29" t="s">
        <v>6</v>
      </c>
      <c r="B14" s="4">
        <v>2840</v>
      </c>
      <c r="C14" s="128">
        <v>2806</v>
      </c>
      <c r="D14" s="5">
        <f t="shared" si="0"/>
        <v>0.9880281690140845</v>
      </c>
      <c r="E14" s="7">
        <v>2528</v>
      </c>
      <c r="F14" s="128">
        <v>2555</v>
      </c>
      <c r="G14" s="100">
        <f t="shared" si="1"/>
        <v>1.0106803797468353</v>
      </c>
      <c r="H14" s="7">
        <v>256</v>
      </c>
      <c r="I14" s="128">
        <v>235</v>
      </c>
      <c r="J14" s="100">
        <f t="shared" si="2"/>
        <v>0.91796875</v>
      </c>
      <c r="K14" s="4">
        <v>1903</v>
      </c>
      <c r="L14" s="128">
        <v>1928</v>
      </c>
      <c r="M14" s="5">
        <f t="shared" si="4"/>
        <v>1.0131371518654755</v>
      </c>
      <c r="N14" s="4">
        <v>199</v>
      </c>
      <c r="O14" s="128">
        <v>186</v>
      </c>
      <c r="P14" s="16">
        <f t="shared" si="3"/>
        <v>0.9346733668341709</v>
      </c>
    </row>
    <row r="15" spans="1:16" ht="13.5" customHeight="1">
      <c r="A15" s="29" t="s">
        <v>7</v>
      </c>
      <c r="B15" s="4">
        <v>12199</v>
      </c>
      <c r="C15" s="128">
        <v>7762</v>
      </c>
      <c r="D15" s="5">
        <f t="shared" si="0"/>
        <v>0.6362816624313469</v>
      </c>
      <c r="E15" s="7">
        <v>11728</v>
      </c>
      <c r="F15" s="128">
        <v>7276</v>
      </c>
      <c r="G15" s="100">
        <f t="shared" si="1"/>
        <v>0.6203956343792633</v>
      </c>
      <c r="H15" s="7">
        <v>749</v>
      </c>
      <c r="I15" s="128">
        <v>539</v>
      </c>
      <c r="J15" s="100">
        <f t="shared" si="2"/>
        <v>0.719626168224299</v>
      </c>
      <c r="K15" s="4">
        <v>11406</v>
      </c>
      <c r="L15" s="128">
        <v>5640</v>
      </c>
      <c r="M15" s="5">
        <f t="shared" si="4"/>
        <v>0.49447659126775384</v>
      </c>
      <c r="N15" s="4">
        <v>745</v>
      </c>
      <c r="O15" s="128">
        <v>519</v>
      </c>
      <c r="P15" s="16">
        <f t="shared" si="3"/>
        <v>0.6966442953020134</v>
      </c>
    </row>
    <row r="16" spans="1:16" ht="13.5" customHeight="1">
      <c r="A16" s="29" t="s">
        <v>8</v>
      </c>
      <c r="B16" s="4">
        <v>3229</v>
      </c>
      <c r="C16" s="128">
        <v>2901</v>
      </c>
      <c r="D16" s="5">
        <f t="shared" si="0"/>
        <v>0.8984205636419944</v>
      </c>
      <c r="E16" s="7">
        <v>3003</v>
      </c>
      <c r="F16" s="128">
        <v>2692</v>
      </c>
      <c r="G16" s="100">
        <f t="shared" si="1"/>
        <v>0.8964368964368964</v>
      </c>
      <c r="H16" s="7">
        <v>249</v>
      </c>
      <c r="I16" s="128">
        <v>323</v>
      </c>
      <c r="J16" s="100">
        <f t="shared" si="2"/>
        <v>1.2971887550200802</v>
      </c>
      <c r="K16" s="4">
        <v>2050</v>
      </c>
      <c r="L16" s="128">
        <v>1934</v>
      </c>
      <c r="M16" s="5">
        <f t="shared" si="4"/>
        <v>0.9434146341463414</v>
      </c>
      <c r="N16" s="4">
        <v>260</v>
      </c>
      <c r="O16" s="128">
        <v>204</v>
      </c>
      <c r="P16" s="16">
        <f t="shared" si="3"/>
        <v>0.7846153846153846</v>
      </c>
    </row>
    <row r="17" spans="1:16" ht="13.5" customHeight="1">
      <c r="A17" s="29" t="s">
        <v>9</v>
      </c>
      <c r="B17" s="4">
        <v>6000</v>
      </c>
      <c r="C17" s="128">
        <v>5383</v>
      </c>
      <c r="D17" s="5">
        <f t="shared" si="0"/>
        <v>0.8971666666666667</v>
      </c>
      <c r="E17" s="7">
        <v>5500</v>
      </c>
      <c r="F17" s="128">
        <v>5135</v>
      </c>
      <c r="G17" s="100">
        <f t="shared" si="1"/>
        <v>0.9336363636363636</v>
      </c>
      <c r="H17" s="7">
        <v>350</v>
      </c>
      <c r="I17" s="128">
        <v>356</v>
      </c>
      <c r="J17" s="100">
        <f t="shared" si="2"/>
        <v>1.0171428571428571</v>
      </c>
      <c r="K17" s="4">
        <v>3900</v>
      </c>
      <c r="L17" s="128">
        <v>4009</v>
      </c>
      <c r="M17" s="5">
        <f t="shared" si="4"/>
        <v>1.027948717948718</v>
      </c>
      <c r="N17" s="4">
        <v>350</v>
      </c>
      <c r="O17" s="128">
        <v>284</v>
      </c>
      <c r="P17" s="16">
        <f t="shared" si="3"/>
        <v>0.8114285714285714</v>
      </c>
    </row>
    <row r="18" spans="1:16" ht="13.5" customHeight="1">
      <c r="A18" s="29" t="s">
        <v>10</v>
      </c>
      <c r="B18" s="4">
        <v>6000</v>
      </c>
      <c r="C18" s="128">
        <v>4046</v>
      </c>
      <c r="D18" s="5">
        <f t="shared" si="0"/>
        <v>0.6743333333333333</v>
      </c>
      <c r="E18" s="7">
        <v>5400</v>
      </c>
      <c r="F18" s="128">
        <v>3730</v>
      </c>
      <c r="G18" s="100">
        <f t="shared" si="1"/>
        <v>0.6907407407407408</v>
      </c>
      <c r="H18" s="7">
        <v>450</v>
      </c>
      <c r="I18" s="128">
        <v>256</v>
      </c>
      <c r="J18" s="100">
        <f t="shared" si="2"/>
        <v>0.5688888888888889</v>
      </c>
      <c r="K18" s="4">
        <v>3000</v>
      </c>
      <c r="L18" s="128">
        <v>2127</v>
      </c>
      <c r="M18" s="5">
        <f t="shared" si="4"/>
        <v>0.709</v>
      </c>
      <c r="N18" s="4">
        <v>350</v>
      </c>
      <c r="O18" s="128">
        <v>200</v>
      </c>
      <c r="P18" s="16">
        <f t="shared" si="3"/>
        <v>0.5714285714285714</v>
      </c>
    </row>
    <row r="19" spans="1:16" ht="13.5" customHeight="1">
      <c r="A19" s="29" t="s">
        <v>11</v>
      </c>
      <c r="B19" s="4">
        <v>21000</v>
      </c>
      <c r="C19" s="128">
        <v>17962</v>
      </c>
      <c r="D19" s="5">
        <f t="shared" si="0"/>
        <v>0.8553333333333333</v>
      </c>
      <c r="E19" s="7">
        <v>19000</v>
      </c>
      <c r="F19" s="128">
        <v>16462</v>
      </c>
      <c r="G19" s="100">
        <f t="shared" si="1"/>
        <v>0.866421052631579</v>
      </c>
      <c r="H19" s="7">
        <v>1600</v>
      </c>
      <c r="I19" s="128">
        <v>1321</v>
      </c>
      <c r="J19" s="100">
        <f t="shared" si="2"/>
        <v>0.825625</v>
      </c>
      <c r="K19" s="4">
        <v>9500</v>
      </c>
      <c r="L19" s="128">
        <v>7839</v>
      </c>
      <c r="M19" s="5">
        <f t="shared" si="4"/>
        <v>0.8251578947368421</v>
      </c>
      <c r="N19" s="4">
        <v>700</v>
      </c>
      <c r="O19" s="128">
        <v>552</v>
      </c>
      <c r="P19" s="16">
        <f t="shared" si="3"/>
        <v>0.7885714285714286</v>
      </c>
    </row>
    <row r="20" spans="1:16" ht="13.5" customHeight="1">
      <c r="A20" s="29" t="s">
        <v>136</v>
      </c>
      <c r="B20" s="4">
        <v>9500</v>
      </c>
      <c r="C20" s="128">
        <v>6545</v>
      </c>
      <c r="D20" s="5">
        <f t="shared" si="0"/>
        <v>0.6889473684210526</v>
      </c>
      <c r="E20" s="7">
        <v>8800</v>
      </c>
      <c r="F20" s="128">
        <v>5997</v>
      </c>
      <c r="G20" s="100">
        <f t="shared" si="1"/>
        <v>0.6814772727272728</v>
      </c>
      <c r="H20" s="7">
        <v>420</v>
      </c>
      <c r="I20" s="128">
        <v>291</v>
      </c>
      <c r="J20" s="100">
        <f t="shared" si="2"/>
        <v>0.6928571428571428</v>
      </c>
      <c r="K20" s="4">
        <v>6400</v>
      </c>
      <c r="L20" s="128">
        <v>4477</v>
      </c>
      <c r="M20" s="5">
        <f t="shared" si="4"/>
        <v>0.69953125</v>
      </c>
      <c r="N20" s="4">
        <v>425</v>
      </c>
      <c r="O20" s="128">
        <v>260</v>
      </c>
      <c r="P20" s="16">
        <f t="shared" si="3"/>
        <v>0.611764705882353</v>
      </c>
    </row>
    <row r="21" spans="1:16" ht="13.5" customHeight="1">
      <c r="A21" s="29" t="s">
        <v>12</v>
      </c>
      <c r="B21" s="4">
        <v>17000</v>
      </c>
      <c r="C21" s="128">
        <v>9319</v>
      </c>
      <c r="D21" s="5">
        <f t="shared" si="0"/>
        <v>0.5481764705882353</v>
      </c>
      <c r="E21" s="7">
        <v>15700</v>
      </c>
      <c r="F21" s="128">
        <v>8851</v>
      </c>
      <c r="G21" s="100">
        <f t="shared" si="1"/>
        <v>0.5637579617834395</v>
      </c>
      <c r="H21" s="7">
        <v>1100</v>
      </c>
      <c r="I21" s="128">
        <v>538</v>
      </c>
      <c r="J21" s="100">
        <f t="shared" si="2"/>
        <v>0.4890909090909091</v>
      </c>
      <c r="K21" s="4">
        <v>11305</v>
      </c>
      <c r="L21" s="128">
        <v>6973</v>
      </c>
      <c r="M21" s="5">
        <f t="shared" si="4"/>
        <v>0.6168067226890757</v>
      </c>
      <c r="N21" s="4">
        <v>800</v>
      </c>
      <c r="O21" s="128">
        <v>504</v>
      </c>
      <c r="P21" s="16">
        <f t="shared" si="3"/>
        <v>0.63</v>
      </c>
    </row>
    <row r="22" spans="1:16" ht="13.5" customHeight="1">
      <c r="A22" s="29" t="s">
        <v>13</v>
      </c>
      <c r="B22" s="4">
        <v>9000</v>
      </c>
      <c r="C22" s="128">
        <v>6876</v>
      </c>
      <c r="D22" s="5">
        <f t="shared" si="0"/>
        <v>0.764</v>
      </c>
      <c r="E22" s="7">
        <v>8634</v>
      </c>
      <c r="F22" s="128">
        <v>6628</v>
      </c>
      <c r="G22" s="100">
        <f t="shared" si="1"/>
        <v>0.767662728746815</v>
      </c>
      <c r="H22" s="7">
        <v>412</v>
      </c>
      <c r="I22" s="128">
        <v>358</v>
      </c>
      <c r="J22" s="100">
        <f t="shared" si="2"/>
        <v>0.8689320388349514</v>
      </c>
      <c r="K22" s="4">
        <v>7981</v>
      </c>
      <c r="L22" s="128">
        <v>6004</v>
      </c>
      <c r="M22" s="5">
        <f t="shared" si="4"/>
        <v>0.7522866808670593</v>
      </c>
      <c r="N22" s="4">
        <v>438</v>
      </c>
      <c r="O22" s="128">
        <v>363</v>
      </c>
      <c r="P22" s="16">
        <f t="shared" si="3"/>
        <v>0.8287671232876712</v>
      </c>
    </row>
    <row r="23" spans="1:16" ht="13.5" customHeight="1">
      <c r="A23" s="29" t="s">
        <v>14</v>
      </c>
      <c r="B23" s="4">
        <v>5500</v>
      </c>
      <c r="C23" s="128">
        <v>3617</v>
      </c>
      <c r="D23" s="5">
        <f t="shared" si="0"/>
        <v>0.6576363636363637</v>
      </c>
      <c r="E23" s="7">
        <v>5200</v>
      </c>
      <c r="F23" s="128">
        <v>3473</v>
      </c>
      <c r="G23" s="100">
        <f t="shared" si="1"/>
        <v>0.6678846153846154</v>
      </c>
      <c r="H23" s="7">
        <v>300</v>
      </c>
      <c r="I23" s="128">
        <v>182</v>
      </c>
      <c r="J23" s="100">
        <f t="shared" si="2"/>
        <v>0.6066666666666667</v>
      </c>
      <c r="K23" s="4">
        <v>4500</v>
      </c>
      <c r="L23" s="128">
        <v>2927</v>
      </c>
      <c r="M23" s="5">
        <f t="shared" si="4"/>
        <v>0.6504444444444445</v>
      </c>
      <c r="N23" s="4">
        <v>350</v>
      </c>
      <c r="O23" s="128">
        <v>213</v>
      </c>
      <c r="P23" s="16">
        <f t="shared" si="3"/>
        <v>0.6085714285714285</v>
      </c>
    </row>
    <row r="24" spans="1:16" ht="13.5" customHeight="1">
      <c r="A24" s="29" t="s">
        <v>15</v>
      </c>
      <c r="B24" s="4">
        <v>8500</v>
      </c>
      <c r="C24" s="128">
        <v>6496</v>
      </c>
      <c r="D24" s="5">
        <f t="shared" si="0"/>
        <v>0.764235294117647</v>
      </c>
      <c r="E24" s="7">
        <v>7500</v>
      </c>
      <c r="F24" s="128">
        <v>5935</v>
      </c>
      <c r="G24" s="100">
        <f t="shared" si="1"/>
        <v>0.7913333333333333</v>
      </c>
      <c r="H24" s="7">
        <v>700</v>
      </c>
      <c r="I24" s="128">
        <v>458</v>
      </c>
      <c r="J24" s="100">
        <f t="shared" si="2"/>
        <v>0.6542857142857142</v>
      </c>
      <c r="K24" s="4">
        <v>5250</v>
      </c>
      <c r="L24" s="128">
        <v>4247</v>
      </c>
      <c r="M24" s="5">
        <f t="shared" si="4"/>
        <v>0.808952380952381</v>
      </c>
      <c r="N24" s="4">
        <v>525</v>
      </c>
      <c r="O24" s="128">
        <v>356</v>
      </c>
      <c r="P24" s="16">
        <f t="shared" si="3"/>
        <v>0.6780952380952381</v>
      </c>
    </row>
    <row r="25" spans="1:16" ht="13.5" customHeight="1">
      <c r="A25" s="29" t="s">
        <v>141</v>
      </c>
      <c r="B25" s="4">
        <v>9545</v>
      </c>
      <c r="C25" s="128">
        <v>7996</v>
      </c>
      <c r="D25" s="5">
        <f t="shared" si="0"/>
        <v>0.837716081718177</v>
      </c>
      <c r="E25" s="7">
        <v>9177</v>
      </c>
      <c r="F25" s="128">
        <v>7621</v>
      </c>
      <c r="G25" s="100">
        <f t="shared" si="1"/>
        <v>0.8304456794159312</v>
      </c>
      <c r="H25" s="7">
        <v>617</v>
      </c>
      <c r="I25" s="128">
        <v>481</v>
      </c>
      <c r="J25" s="100">
        <f t="shared" si="2"/>
        <v>0.779578606158833</v>
      </c>
      <c r="K25" s="4">
        <v>6705</v>
      </c>
      <c r="L25" s="128">
        <v>6194</v>
      </c>
      <c r="M25" s="5">
        <f t="shared" si="4"/>
        <v>0.9237882177479493</v>
      </c>
      <c r="N25" s="4">
        <v>639</v>
      </c>
      <c r="O25" s="128">
        <v>500</v>
      </c>
      <c r="P25" s="16">
        <f t="shared" si="3"/>
        <v>0.7824726134585289</v>
      </c>
    </row>
    <row r="26" spans="1:16" ht="12.75">
      <c r="A26" s="29" t="s">
        <v>16</v>
      </c>
      <c r="B26" s="4" t="s">
        <v>23</v>
      </c>
      <c r="C26" s="4">
        <v>1973</v>
      </c>
      <c r="D26" s="5" t="s">
        <v>23</v>
      </c>
      <c r="E26" s="7" t="s">
        <v>23</v>
      </c>
      <c r="F26" s="7">
        <v>1879</v>
      </c>
      <c r="G26" s="100" t="s">
        <v>23</v>
      </c>
      <c r="H26" s="7" t="s">
        <v>23</v>
      </c>
      <c r="I26" s="7">
        <v>27</v>
      </c>
      <c r="J26" s="100" t="s">
        <v>23</v>
      </c>
      <c r="K26" s="4" t="s">
        <v>23</v>
      </c>
      <c r="L26" s="4">
        <v>552</v>
      </c>
      <c r="M26" s="5" t="s">
        <v>23</v>
      </c>
      <c r="N26" s="4" t="s">
        <v>23</v>
      </c>
      <c r="O26" s="4">
        <v>66</v>
      </c>
      <c r="P26" s="16" t="s">
        <v>23</v>
      </c>
    </row>
    <row r="27" spans="1:16" ht="13.5" thickBot="1">
      <c r="A27" s="30" t="s">
        <v>17</v>
      </c>
      <c r="B27" s="17">
        <f>SUM(B10:B26)</f>
        <v>146651</v>
      </c>
      <c r="C27" s="17">
        <v>108472</v>
      </c>
      <c r="D27" s="25">
        <f>C27/B27</f>
        <v>0.7396608274065639</v>
      </c>
      <c r="E27" s="17">
        <f>SUM(E10:E26)</f>
        <v>135062</v>
      </c>
      <c r="F27" s="17">
        <v>100695</v>
      </c>
      <c r="G27" s="105">
        <f>F27/E27</f>
        <v>0.7455464897602583</v>
      </c>
      <c r="H27" s="17">
        <f>SUM(H10:H26)</f>
        <v>9473</v>
      </c>
      <c r="I27" s="17">
        <v>6944</v>
      </c>
      <c r="J27" s="105">
        <f>I27/H27</f>
        <v>0.7330307188852528</v>
      </c>
      <c r="K27" s="17">
        <f>SUM(K10:K26)</f>
        <v>93783</v>
      </c>
      <c r="L27" s="17">
        <v>68524</v>
      </c>
      <c r="M27" s="25">
        <f>L27/K27</f>
        <v>0.7306654724203747</v>
      </c>
      <c r="N27" s="17">
        <f>SUM(N10:N26)</f>
        <v>7516</v>
      </c>
      <c r="O27" s="17">
        <v>5242</v>
      </c>
      <c r="P27" s="18">
        <f>O27/N27</f>
        <v>0.6974454497072912</v>
      </c>
    </row>
    <row r="28" spans="1:17" ht="13.5" thickTop="1">
      <c r="A28" s="2" t="s">
        <v>31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2.75">
      <c r="A29" s="2" t="s">
        <v>144</v>
      </c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2.75" customHeight="1">
      <c r="A30" s="169" t="s">
        <v>32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9"/>
    </row>
    <row r="31" spans="1:17" ht="12.75" customHeight="1">
      <c r="A31" s="169" t="s">
        <v>145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9"/>
    </row>
    <row r="32" spans="1:17" ht="12.75">
      <c r="A32" s="160" t="s">
        <v>146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20"/>
    </row>
  </sheetData>
  <sheetProtection/>
  <mergeCells count="17">
    <mergeCell ref="E7:G7"/>
    <mergeCell ref="A31:P31"/>
    <mergeCell ref="N8:P8"/>
    <mergeCell ref="B8:D8"/>
    <mergeCell ref="H8:J8"/>
    <mergeCell ref="A30:P30"/>
    <mergeCell ref="E8:G8"/>
    <mergeCell ref="A32:P32"/>
    <mergeCell ref="A1:P1"/>
    <mergeCell ref="A2:P2"/>
    <mergeCell ref="A3:P3"/>
    <mergeCell ref="K7:M7"/>
    <mergeCell ref="N7:P7"/>
    <mergeCell ref="B7:D7"/>
    <mergeCell ref="H7:J7"/>
    <mergeCell ref="A5:P5"/>
    <mergeCell ref="K8:M8"/>
  </mergeCells>
  <printOptions horizontalCentered="1" verticalCentered="1"/>
  <pageMargins left="0.5" right="0.5" top="0.75" bottom="0.7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L25" sqref="L25"/>
    </sheetView>
  </sheetViews>
  <sheetFormatPr defaultColWidth="9.140625" defaultRowHeight="12.75"/>
  <cols>
    <col min="1" max="1" width="21.8515625" style="3" customWidth="1"/>
    <col min="2" max="2" width="10.140625" style="3" customWidth="1"/>
    <col min="3" max="4" width="7.421875" style="3" customWidth="1"/>
    <col min="5" max="5" width="11.00390625" style="3" customWidth="1"/>
    <col min="6" max="6" width="7.7109375" style="3" customWidth="1"/>
    <col min="7" max="7" width="10.8515625" style="3" customWidth="1"/>
    <col min="8" max="8" width="6.8515625" style="3" customWidth="1"/>
    <col min="9" max="9" width="9.57421875" style="3" customWidth="1"/>
    <col min="10" max="10" width="7.00390625" style="3" customWidth="1"/>
    <col min="11" max="11" width="8.140625" style="3" customWidth="1"/>
    <col min="12" max="12" width="6.8515625" style="3" customWidth="1"/>
    <col min="13" max="16384" width="9.140625" style="3" customWidth="1"/>
  </cols>
  <sheetData>
    <row r="1" spans="1:12" ht="18.75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6" ht="15.75">
      <c r="A2" s="162" t="str">
        <f>'1. Plan and Actual'!A2</f>
        <v>OSCCAR Summary by WDB Area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33"/>
      <c r="N2" s="133"/>
      <c r="O2" s="133"/>
      <c r="P2" s="133"/>
    </row>
    <row r="3" spans="1:16" ht="15.75">
      <c r="A3" s="162" t="str">
        <f>'1. Plan and Actual'!A3</f>
        <v>FY18 Quarter Ending March 31, 2018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33"/>
      <c r="N3" s="133"/>
      <c r="O3" s="133"/>
      <c r="P3" s="133"/>
    </row>
    <row r="5" spans="1:13" ht="18.75">
      <c r="A5" s="161" t="s">
        <v>40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2"/>
    </row>
    <row r="6" ht="6.75" customHeight="1" thickBot="1"/>
    <row r="7" spans="1:12" ht="13.5" thickTop="1">
      <c r="A7" s="181" t="s">
        <v>1</v>
      </c>
      <c r="B7" s="166" t="s">
        <v>21</v>
      </c>
      <c r="C7" s="166" t="s">
        <v>24</v>
      </c>
      <c r="D7" s="166"/>
      <c r="E7" s="176" t="s">
        <v>41</v>
      </c>
      <c r="F7" s="176"/>
      <c r="G7" s="176"/>
      <c r="H7" s="176"/>
      <c r="I7" s="176"/>
      <c r="J7" s="176"/>
      <c r="K7" s="176"/>
      <c r="L7" s="177"/>
    </row>
    <row r="8" spans="1:12" ht="12.75">
      <c r="A8" s="182"/>
      <c r="B8" s="175"/>
      <c r="C8" s="175"/>
      <c r="D8" s="175"/>
      <c r="E8" s="175" t="s">
        <v>26</v>
      </c>
      <c r="F8" s="175"/>
      <c r="G8" s="175" t="s">
        <v>28</v>
      </c>
      <c r="H8" s="175"/>
      <c r="I8" s="175" t="s">
        <v>37</v>
      </c>
      <c r="J8" s="175"/>
      <c r="K8" s="175" t="s">
        <v>39</v>
      </c>
      <c r="L8" s="180"/>
    </row>
    <row r="9" spans="1:12" s="21" customFormat="1" ht="38.25">
      <c r="A9" s="106"/>
      <c r="B9" s="6" t="s">
        <v>22</v>
      </c>
      <c r="C9" s="6" t="s">
        <v>33</v>
      </c>
      <c r="D9" s="6" t="s">
        <v>34</v>
      </c>
      <c r="E9" s="6" t="s">
        <v>35</v>
      </c>
      <c r="F9" s="6" t="s">
        <v>34</v>
      </c>
      <c r="G9" s="6" t="s">
        <v>36</v>
      </c>
      <c r="H9" s="6" t="s">
        <v>34</v>
      </c>
      <c r="I9" s="6" t="s">
        <v>38</v>
      </c>
      <c r="J9" s="6" t="s">
        <v>34</v>
      </c>
      <c r="K9" s="6" t="s">
        <v>29</v>
      </c>
      <c r="L9" s="24" t="s">
        <v>34</v>
      </c>
    </row>
    <row r="10" spans="1:12" ht="13.5" customHeight="1">
      <c r="A10" s="29" t="s">
        <v>2</v>
      </c>
      <c r="B10" s="101">
        <f>'1. Plan and Actual'!C10</f>
        <v>2221</v>
      </c>
      <c r="C10" s="128">
        <v>863</v>
      </c>
      <c r="D10" s="5">
        <f>C10/B10</f>
        <v>0.3885637100405223</v>
      </c>
      <c r="E10" s="128">
        <f>'1. Plan and Actual'!F10</f>
        <v>2138</v>
      </c>
      <c r="F10" s="5">
        <f>E10/B10</f>
        <v>0.9626294461954075</v>
      </c>
      <c r="G10" s="128">
        <f>'1. Plan and Actual'!I10</f>
        <v>127</v>
      </c>
      <c r="H10" s="5">
        <f>G10/B10</f>
        <v>0.05718144979738857</v>
      </c>
      <c r="I10" s="101">
        <f>'1. Plan and Actual'!L10</f>
        <v>1167</v>
      </c>
      <c r="J10" s="5">
        <f>I10/B10</f>
        <v>0.5254389914452949</v>
      </c>
      <c r="K10" s="128">
        <f>'1. Plan and Actual'!O10</f>
        <v>154</v>
      </c>
      <c r="L10" s="16">
        <f>K10/B10</f>
        <v>0.06933813597478614</v>
      </c>
    </row>
    <row r="11" spans="1:12" ht="13.5" customHeight="1">
      <c r="A11" s="29" t="s">
        <v>3</v>
      </c>
      <c r="B11" s="101">
        <f>'1. Plan and Actual'!C11</f>
        <v>12519</v>
      </c>
      <c r="C11" s="128">
        <v>5854</v>
      </c>
      <c r="D11" s="5">
        <f aca="true" t="shared" si="0" ref="D11:D27">C11/B11</f>
        <v>0.46760923396437415</v>
      </c>
      <c r="E11" s="128">
        <f>'1. Plan and Actual'!F11</f>
        <v>11092</v>
      </c>
      <c r="F11" s="5">
        <f aca="true" t="shared" si="1" ref="F11:F27">E11/B11</f>
        <v>0.8860132598450355</v>
      </c>
      <c r="G11" s="128">
        <f>'1. Plan and Actual'!I11</f>
        <v>702</v>
      </c>
      <c r="H11" s="5">
        <f aca="true" t="shared" si="2" ref="H11:H27">G11/B11</f>
        <v>0.056074766355140186</v>
      </c>
      <c r="I11" s="101">
        <f>'1. Plan and Actual'!L11</f>
        <v>6507</v>
      </c>
      <c r="J11" s="5">
        <f aca="true" t="shared" si="3" ref="J11:J27">I11/B11</f>
        <v>0.5197699496764917</v>
      </c>
      <c r="K11" s="128">
        <f>'1. Plan and Actual'!O11</f>
        <v>394</v>
      </c>
      <c r="L11" s="16">
        <f aca="true" t="shared" si="4" ref="L11:L27">K11/B11</f>
        <v>0.03147216231328381</v>
      </c>
    </row>
    <row r="12" spans="1:12" ht="13.5" customHeight="1">
      <c r="A12" s="29" t="s">
        <v>4</v>
      </c>
      <c r="B12" s="101">
        <f>'1. Plan and Actual'!C12</f>
        <v>10427</v>
      </c>
      <c r="C12" s="128">
        <v>4177</v>
      </c>
      <c r="D12" s="5">
        <f t="shared" si="0"/>
        <v>0.4005946101467344</v>
      </c>
      <c r="E12" s="128">
        <f>'1. Plan and Actual'!F12</f>
        <v>9630</v>
      </c>
      <c r="F12" s="5">
        <f t="shared" si="1"/>
        <v>0.9235638246859116</v>
      </c>
      <c r="G12" s="128">
        <f>'1. Plan and Actual'!I12</f>
        <v>741</v>
      </c>
      <c r="H12" s="5">
        <f t="shared" si="2"/>
        <v>0.07106550302100316</v>
      </c>
      <c r="I12" s="101">
        <f>'1. Plan and Actual'!L12</f>
        <v>6499</v>
      </c>
      <c r="J12" s="5">
        <f t="shared" si="3"/>
        <v>0.6232857005850196</v>
      </c>
      <c r="K12" s="128">
        <f>'1. Plan and Actual'!O12</f>
        <v>522</v>
      </c>
      <c r="L12" s="16">
        <f t="shared" si="4"/>
        <v>0.05006233816054474</v>
      </c>
    </row>
    <row r="13" spans="1:12" ht="13.5" customHeight="1">
      <c r="A13" s="29" t="s">
        <v>5</v>
      </c>
      <c r="B13" s="101">
        <f>'1. Plan and Actual'!C13</f>
        <v>4764</v>
      </c>
      <c r="C13" s="128">
        <v>1869</v>
      </c>
      <c r="D13" s="5">
        <f t="shared" si="0"/>
        <v>0.39231738035264485</v>
      </c>
      <c r="E13" s="128">
        <f>'1. Plan and Actual'!F13</f>
        <v>4552</v>
      </c>
      <c r="F13" s="5">
        <f t="shared" si="1"/>
        <v>0.9554995801847187</v>
      </c>
      <c r="G13" s="128">
        <f>'1. Plan and Actual'!I13</f>
        <v>245</v>
      </c>
      <c r="H13" s="5">
        <f t="shared" si="2"/>
        <v>0.05142737195633921</v>
      </c>
      <c r="I13" s="101">
        <f>'1. Plan and Actual'!L13</f>
        <v>3434</v>
      </c>
      <c r="J13" s="5">
        <f t="shared" si="3"/>
        <v>0.7208228379513014</v>
      </c>
      <c r="K13" s="128">
        <f>'1. Plan and Actual'!O13</f>
        <v>228</v>
      </c>
      <c r="L13" s="16">
        <f t="shared" si="4"/>
        <v>0.04785894206549118</v>
      </c>
    </row>
    <row r="14" spans="1:12" ht="13.5" customHeight="1">
      <c r="A14" s="29" t="s">
        <v>6</v>
      </c>
      <c r="B14" s="101">
        <f>'1. Plan and Actual'!C14</f>
        <v>2806</v>
      </c>
      <c r="C14" s="128">
        <v>952</v>
      </c>
      <c r="D14" s="5">
        <f t="shared" si="0"/>
        <v>0.33927298645759085</v>
      </c>
      <c r="E14" s="128">
        <f>'1. Plan and Actual'!F14</f>
        <v>2555</v>
      </c>
      <c r="F14" s="5">
        <f t="shared" si="1"/>
        <v>0.9105488239486814</v>
      </c>
      <c r="G14" s="128">
        <f>'1. Plan and Actual'!I14</f>
        <v>235</v>
      </c>
      <c r="H14" s="5">
        <f t="shared" si="2"/>
        <v>0.08374910905203137</v>
      </c>
      <c r="I14" s="101">
        <f>'1. Plan and Actual'!L14</f>
        <v>1928</v>
      </c>
      <c r="J14" s="5">
        <f t="shared" si="3"/>
        <v>0.6870990734141126</v>
      </c>
      <c r="K14" s="128">
        <f>'1. Plan and Actual'!O14</f>
        <v>186</v>
      </c>
      <c r="L14" s="16">
        <f t="shared" si="4"/>
        <v>0.06628652886671418</v>
      </c>
    </row>
    <row r="15" spans="1:12" ht="13.5" customHeight="1">
      <c r="A15" s="29" t="s">
        <v>7</v>
      </c>
      <c r="B15" s="101">
        <f>'1. Plan and Actual'!C15</f>
        <v>7762</v>
      </c>
      <c r="C15" s="128">
        <v>3520</v>
      </c>
      <c r="D15" s="5">
        <f t="shared" si="0"/>
        <v>0.4534913682040711</v>
      </c>
      <c r="E15" s="128">
        <f>'1. Plan and Actual'!F15</f>
        <v>7276</v>
      </c>
      <c r="F15" s="5">
        <f t="shared" si="1"/>
        <v>0.9373872713218243</v>
      </c>
      <c r="G15" s="128">
        <f>'1. Plan and Actual'!I15</f>
        <v>539</v>
      </c>
      <c r="H15" s="5">
        <f t="shared" si="2"/>
        <v>0.06944086575624839</v>
      </c>
      <c r="I15" s="101">
        <f>'1. Plan and Actual'!L15</f>
        <v>5640</v>
      </c>
      <c r="J15" s="5">
        <f t="shared" si="3"/>
        <v>0.7266168513269776</v>
      </c>
      <c r="K15" s="128">
        <f>'1. Plan and Actual'!O15</f>
        <v>519</v>
      </c>
      <c r="L15" s="16">
        <f t="shared" si="4"/>
        <v>0.06686421025508889</v>
      </c>
    </row>
    <row r="16" spans="1:12" ht="13.5" customHeight="1">
      <c r="A16" s="29" t="s">
        <v>8</v>
      </c>
      <c r="B16" s="101">
        <f>'1. Plan and Actual'!C16</f>
        <v>2901</v>
      </c>
      <c r="C16" s="128">
        <v>1234</v>
      </c>
      <c r="D16" s="5">
        <f t="shared" si="0"/>
        <v>0.42537056187521544</v>
      </c>
      <c r="E16" s="128">
        <f>'1. Plan and Actual'!F16</f>
        <v>2692</v>
      </c>
      <c r="F16" s="5">
        <f t="shared" si="1"/>
        <v>0.9279558772836953</v>
      </c>
      <c r="G16" s="128">
        <f>'1. Plan and Actual'!I16</f>
        <v>323</v>
      </c>
      <c r="H16" s="5">
        <f t="shared" si="2"/>
        <v>0.11134091692519821</v>
      </c>
      <c r="I16" s="101">
        <f>'1. Plan and Actual'!L16</f>
        <v>1934</v>
      </c>
      <c r="J16" s="5">
        <f t="shared" si="3"/>
        <v>0.6666666666666666</v>
      </c>
      <c r="K16" s="128">
        <f>'1. Plan and Actual'!O16</f>
        <v>204</v>
      </c>
      <c r="L16" s="16">
        <f t="shared" si="4"/>
        <v>0.0703205791106515</v>
      </c>
    </row>
    <row r="17" spans="1:12" ht="13.5" customHeight="1">
      <c r="A17" s="29" t="s">
        <v>9</v>
      </c>
      <c r="B17" s="101">
        <f>'1. Plan and Actual'!C17</f>
        <v>5383</v>
      </c>
      <c r="C17" s="128">
        <v>2268</v>
      </c>
      <c r="D17" s="5">
        <f t="shared" si="0"/>
        <v>0.4213263979193758</v>
      </c>
      <c r="E17" s="128">
        <f>'1. Plan and Actual'!F17</f>
        <v>5135</v>
      </c>
      <c r="F17" s="5">
        <f t="shared" si="1"/>
        <v>0.9539290358536132</v>
      </c>
      <c r="G17" s="128">
        <f>'1. Plan and Actual'!I17</f>
        <v>356</v>
      </c>
      <c r="H17" s="5">
        <f t="shared" si="2"/>
        <v>0.06613412595207134</v>
      </c>
      <c r="I17" s="101">
        <f>'1. Plan and Actual'!L17</f>
        <v>4009</v>
      </c>
      <c r="J17" s="5">
        <f t="shared" si="3"/>
        <v>0.7447519970276797</v>
      </c>
      <c r="K17" s="128">
        <f>'1. Plan and Actual'!O17</f>
        <v>284</v>
      </c>
      <c r="L17" s="16">
        <f t="shared" si="4"/>
        <v>0.052758684748281624</v>
      </c>
    </row>
    <row r="18" spans="1:12" ht="13.5" customHeight="1">
      <c r="A18" s="29" t="s">
        <v>10</v>
      </c>
      <c r="B18" s="101">
        <f>'1. Plan and Actual'!C18</f>
        <v>4046</v>
      </c>
      <c r="C18" s="128">
        <v>1138</v>
      </c>
      <c r="D18" s="5">
        <f t="shared" si="0"/>
        <v>0.28126544735541276</v>
      </c>
      <c r="E18" s="128">
        <f>'1. Plan and Actual'!F18</f>
        <v>3730</v>
      </c>
      <c r="F18" s="5">
        <f t="shared" si="1"/>
        <v>0.9218981710331191</v>
      </c>
      <c r="G18" s="128">
        <f>'1. Plan and Actual'!I18</f>
        <v>256</v>
      </c>
      <c r="H18" s="5">
        <f t="shared" si="2"/>
        <v>0.06327236777063766</v>
      </c>
      <c r="I18" s="101">
        <f>'1. Plan and Actual'!L18</f>
        <v>2127</v>
      </c>
      <c r="J18" s="5">
        <f t="shared" si="3"/>
        <v>0.5257043994068216</v>
      </c>
      <c r="K18" s="128">
        <f>'1. Plan and Actual'!O18</f>
        <v>200</v>
      </c>
      <c r="L18" s="16">
        <f t="shared" si="4"/>
        <v>0.049431537320810674</v>
      </c>
    </row>
    <row r="19" spans="1:12" ht="13.5" customHeight="1">
      <c r="A19" s="29" t="s">
        <v>11</v>
      </c>
      <c r="B19" s="101">
        <f>'1. Plan and Actual'!C19</f>
        <v>17962</v>
      </c>
      <c r="C19" s="128">
        <v>5720</v>
      </c>
      <c r="D19" s="5">
        <f t="shared" si="0"/>
        <v>0.3184500612403964</v>
      </c>
      <c r="E19" s="128">
        <f>'1. Plan and Actual'!F19</f>
        <v>16462</v>
      </c>
      <c r="F19" s="5">
        <f t="shared" si="1"/>
        <v>0.9164903685558401</v>
      </c>
      <c r="G19" s="128">
        <f>'1. Plan and Actual'!I19</f>
        <v>1321</v>
      </c>
      <c r="H19" s="5">
        <f t="shared" si="2"/>
        <v>0.07354414875849015</v>
      </c>
      <c r="I19" s="101">
        <f>'1. Plan and Actual'!L19</f>
        <v>7839</v>
      </c>
      <c r="J19" s="5">
        <f t="shared" si="3"/>
        <v>0.4364213339271796</v>
      </c>
      <c r="K19" s="128">
        <f>'1. Plan and Actual'!O19</f>
        <v>552</v>
      </c>
      <c r="L19" s="16">
        <f t="shared" si="4"/>
        <v>0.030731544371450842</v>
      </c>
    </row>
    <row r="20" spans="1:12" ht="13.5" customHeight="1">
      <c r="A20" s="29" t="s">
        <v>136</v>
      </c>
      <c r="B20" s="101">
        <f>'1. Plan and Actual'!C20</f>
        <v>6545</v>
      </c>
      <c r="C20" s="128">
        <v>2675</v>
      </c>
      <c r="D20" s="5">
        <f t="shared" si="0"/>
        <v>0.4087089381207028</v>
      </c>
      <c r="E20" s="128">
        <f>'1. Plan and Actual'!F20</f>
        <v>5997</v>
      </c>
      <c r="F20" s="5">
        <f t="shared" si="1"/>
        <v>0.9162719633307869</v>
      </c>
      <c r="G20" s="128">
        <f>'1. Plan and Actual'!I20</f>
        <v>291</v>
      </c>
      <c r="H20" s="5">
        <f t="shared" si="2"/>
        <v>0.044461420932009166</v>
      </c>
      <c r="I20" s="101">
        <f>'1. Plan and Actual'!L20</f>
        <v>4477</v>
      </c>
      <c r="J20" s="5">
        <f t="shared" si="3"/>
        <v>0.6840336134453782</v>
      </c>
      <c r="K20" s="128">
        <f>'1. Plan and Actual'!O20</f>
        <v>260</v>
      </c>
      <c r="L20" s="16">
        <f t="shared" si="4"/>
        <v>0.03972498090145149</v>
      </c>
    </row>
    <row r="21" spans="1:12" ht="13.5" customHeight="1">
      <c r="A21" s="29" t="s">
        <v>12</v>
      </c>
      <c r="B21" s="101">
        <f>'1. Plan and Actual'!C21</f>
        <v>9319</v>
      </c>
      <c r="C21" s="128">
        <v>4839</v>
      </c>
      <c r="D21" s="5">
        <f t="shared" si="0"/>
        <v>0.5192617233608756</v>
      </c>
      <c r="E21" s="128">
        <f>'1. Plan and Actual'!F21</f>
        <v>8851</v>
      </c>
      <c r="F21" s="5">
        <f t="shared" si="1"/>
        <v>0.9497800193153771</v>
      </c>
      <c r="G21" s="128">
        <f>'1. Plan and Actual'!I21</f>
        <v>538</v>
      </c>
      <c r="H21" s="5">
        <f t="shared" si="2"/>
        <v>0.05773151625710913</v>
      </c>
      <c r="I21" s="101">
        <f>'1. Plan and Actual'!L21</f>
        <v>6973</v>
      </c>
      <c r="J21" s="5">
        <f t="shared" si="3"/>
        <v>0.7482562506706728</v>
      </c>
      <c r="K21" s="128">
        <f>'1. Plan and Actual'!O21</f>
        <v>504</v>
      </c>
      <c r="L21" s="16">
        <f t="shared" si="4"/>
        <v>0.05408305612190149</v>
      </c>
    </row>
    <row r="22" spans="1:12" ht="13.5" customHeight="1">
      <c r="A22" s="29" t="s">
        <v>13</v>
      </c>
      <c r="B22" s="101">
        <f>'1. Plan and Actual'!C22</f>
        <v>6876</v>
      </c>
      <c r="C22" s="128">
        <v>3891</v>
      </c>
      <c r="D22" s="5">
        <f t="shared" si="0"/>
        <v>0.5658813263525305</v>
      </c>
      <c r="E22" s="128">
        <f>'1. Plan and Actual'!F22</f>
        <v>6628</v>
      </c>
      <c r="F22" s="5">
        <f t="shared" si="1"/>
        <v>0.9639325189063409</v>
      </c>
      <c r="G22" s="128">
        <f>'1. Plan and Actual'!I22</f>
        <v>358</v>
      </c>
      <c r="H22" s="5">
        <f t="shared" si="2"/>
        <v>0.052065154159395</v>
      </c>
      <c r="I22" s="101">
        <f>'1. Plan and Actual'!L22</f>
        <v>6004</v>
      </c>
      <c r="J22" s="5">
        <f t="shared" si="3"/>
        <v>0.8731820826061664</v>
      </c>
      <c r="K22" s="128">
        <f>'1. Plan and Actual'!O22</f>
        <v>363</v>
      </c>
      <c r="L22" s="16">
        <f t="shared" si="4"/>
        <v>0.05279232111692845</v>
      </c>
    </row>
    <row r="23" spans="1:12" ht="13.5" customHeight="1">
      <c r="A23" s="29" t="s">
        <v>14</v>
      </c>
      <c r="B23" s="101">
        <f>'1. Plan and Actual'!C23</f>
        <v>3617</v>
      </c>
      <c r="C23" s="128">
        <v>1445</v>
      </c>
      <c r="D23" s="5">
        <f t="shared" si="0"/>
        <v>0.3995023500138236</v>
      </c>
      <c r="E23" s="128">
        <f>'1. Plan and Actual'!F23</f>
        <v>3473</v>
      </c>
      <c r="F23" s="5">
        <f t="shared" si="1"/>
        <v>0.9601880011058889</v>
      </c>
      <c r="G23" s="128">
        <f>'1. Plan and Actual'!I23</f>
        <v>182</v>
      </c>
      <c r="H23" s="5">
        <f t="shared" si="2"/>
        <v>0.0503179430467238</v>
      </c>
      <c r="I23" s="101">
        <f>'1. Plan and Actual'!L23</f>
        <v>2927</v>
      </c>
      <c r="J23" s="5">
        <f t="shared" si="3"/>
        <v>0.8092341719657175</v>
      </c>
      <c r="K23" s="128">
        <f>'1. Plan and Actual'!O23</f>
        <v>213</v>
      </c>
      <c r="L23" s="16">
        <f t="shared" si="4"/>
        <v>0.0588885816975394</v>
      </c>
    </row>
    <row r="24" spans="1:12" ht="13.5" customHeight="1">
      <c r="A24" s="29" t="s">
        <v>15</v>
      </c>
      <c r="B24" s="101">
        <f>'1. Plan and Actual'!C24</f>
        <v>6496</v>
      </c>
      <c r="C24" s="128">
        <v>2942</v>
      </c>
      <c r="D24" s="5">
        <f t="shared" si="0"/>
        <v>0.45289408866995073</v>
      </c>
      <c r="E24" s="128">
        <f>'1. Plan and Actual'!F24</f>
        <v>5935</v>
      </c>
      <c r="F24" s="5">
        <f t="shared" si="1"/>
        <v>0.9136391625615764</v>
      </c>
      <c r="G24" s="128">
        <f>'1. Plan and Actual'!I24</f>
        <v>458</v>
      </c>
      <c r="H24" s="5">
        <f t="shared" si="2"/>
        <v>0.07050492610837439</v>
      </c>
      <c r="I24" s="101">
        <f>'1. Plan and Actual'!L24</f>
        <v>4247</v>
      </c>
      <c r="J24" s="5">
        <f t="shared" si="3"/>
        <v>0.6537869458128078</v>
      </c>
      <c r="K24" s="128">
        <f>'1. Plan and Actual'!O24</f>
        <v>356</v>
      </c>
      <c r="L24" s="16">
        <f t="shared" si="4"/>
        <v>0.05480295566502463</v>
      </c>
    </row>
    <row r="25" spans="1:12" ht="13.5" customHeight="1">
      <c r="A25" s="29" t="s">
        <v>141</v>
      </c>
      <c r="B25" s="101">
        <f>'1. Plan and Actual'!C25</f>
        <v>7996</v>
      </c>
      <c r="C25" s="128">
        <v>3295</v>
      </c>
      <c r="D25" s="5">
        <f t="shared" si="0"/>
        <v>0.4120810405202601</v>
      </c>
      <c r="E25" s="128">
        <f>'1. Plan and Actual'!F25</f>
        <v>7621</v>
      </c>
      <c r="F25" s="5">
        <f t="shared" si="1"/>
        <v>0.9531015507753877</v>
      </c>
      <c r="G25" s="128">
        <f>'1. Plan and Actual'!I25</f>
        <v>481</v>
      </c>
      <c r="H25" s="5">
        <f t="shared" si="2"/>
        <v>0.060155077538769385</v>
      </c>
      <c r="I25" s="101">
        <f>'1. Plan and Actual'!L25</f>
        <v>6194</v>
      </c>
      <c r="J25" s="5">
        <f t="shared" si="3"/>
        <v>0.7746373186593296</v>
      </c>
      <c r="K25" s="128">
        <f>'1. Plan and Actual'!O25</f>
        <v>500</v>
      </c>
      <c r="L25" s="16">
        <f t="shared" si="4"/>
        <v>0.06253126563281641</v>
      </c>
    </row>
    <row r="26" spans="1:12" ht="12.75">
      <c r="A26" s="29" t="s">
        <v>126</v>
      </c>
      <c r="B26" s="4">
        <f>'1. Plan and Actual'!C26</f>
        <v>1973</v>
      </c>
      <c r="C26" s="4">
        <v>1012</v>
      </c>
      <c r="D26" s="5">
        <f t="shared" si="0"/>
        <v>0.5129244804865687</v>
      </c>
      <c r="E26" s="128">
        <f>'1. Plan and Actual'!F26</f>
        <v>1879</v>
      </c>
      <c r="F26" s="5">
        <f t="shared" si="1"/>
        <v>0.9523568170299037</v>
      </c>
      <c r="G26" s="128">
        <f>'1. Plan and Actual'!I26</f>
        <v>27</v>
      </c>
      <c r="H26" s="5">
        <f t="shared" si="2"/>
        <v>0.013684744044602128</v>
      </c>
      <c r="I26" s="4">
        <f>'1. Plan and Actual'!L26</f>
        <v>552</v>
      </c>
      <c r="J26" s="5">
        <f t="shared" si="3"/>
        <v>0.2797769893563102</v>
      </c>
      <c r="K26" s="4">
        <f>'1. Plan and Actual'!O26</f>
        <v>66</v>
      </c>
      <c r="L26" s="16">
        <f t="shared" si="4"/>
        <v>0.03345159655347187</v>
      </c>
    </row>
    <row r="27" spans="1:12" ht="13.5" thickBot="1">
      <c r="A27" s="30" t="s">
        <v>17</v>
      </c>
      <c r="B27" s="17">
        <f>'1. Plan and Actual'!C27</f>
        <v>108472</v>
      </c>
      <c r="C27" s="17">
        <v>31458</v>
      </c>
      <c r="D27" s="25">
        <f t="shared" si="0"/>
        <v>0.2900103252452246</v>
      </c>
      <c r="E27" s="146">
        <f>'1. Plan and Actual'!F27</f>
        <v>100695</v>
      </c>
      <c r="F27" s="25">
        <f t="shared" si="1"/>
        <v>0.9283040784718637</v>
      </c>
      <c r="G27" s="146">
        <f>'1. Plan and Actual'!I27</f>
        <v>6944</v>
      </c>
      <c r="H27" s="25">
        <f t="shared" si="2"/>
        <v>0.06401652039235932</v>
      </c>
      <c r="I27" s="17">
        <f>+'1. Plan and Actual'!L27</f>
        <v>68524</v>
      </c>
      <c r="J27" s="25">
        <f t="shared" si="3"/>
        <v>0.6317206283649237</v>
      </c>
      <c r="K27" s="17">
        <f>+'1. Plan and Actual'!O27</f>
        <v>5242</v>
      </c>
      <c r="L27" s="18">
        <f t="shared" si="4"/>
        <v>0.04832583523858692</v>
      </c>
    </row>
    <row r="28" spans="1:12" ht="13.5" thickTop="1">
      <c r="A28" s="2" t="s">
        <v>31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2" t="s">
        <v>144</v>
      </c>
      <c r="B29"/>
      <c r="C29"/>
      <c r="D29"/>
      <c r="E29"/>
      <c r="F29"/>
      <c r="G29"/>
      <c r="H29"/>
      <c r="I29"/>
      <c r="J29"/>
      <c r="K29"/>
      <c r="L29"/>
    </row>
    <row r="30" spans="1:12" ht="12.75">
      <c r="A30" s="178" t="s">
        <v>32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</row>
    <row r="31" spans="1:12" ht="12.75">
      <c r="A31" s="178" t="s">
        <v>145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</row>
    <row r="32" spans="1:16" ht="12.75">
      <c r="A32" s="160" t="s">
        <v>146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</row>
  </sheetData>
  <sheetProtection/>
  <mergeCells count="15">
    <mergeCell ref="A32:P32"/>
    <mergeCell ref="E7:L7"/>
    <mergeCell ref="A30:L30"/>
    <mergeCell ref="A31:L31"/>
    <mergeCell ref="K8:L8"/>
    <mergeCell ref="A7:A8"/>
    <mergeCell ref="B7:B8"/>
    <mergeCell ref="C7:D8"/>
    <mergeCell ref="E8:F8"/>
    <mergeCell ref="G8:H8"/>
    <mergeCell ref="I8:J8"/>
    <mergeCell ref="A1:L1"/>
    <mergeCell ref="A2:L2"/>
    <mergeCell ref="A3:L3"/>
    <mergeCell ref="A5:L5"/>
  </mergeCells>
  <printOptions horizontalCentered="1" verticalCentered="1"/>
  <pageMargins left="0.5" right="0.5" top="0.75" bottom="0.7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7">
      <selection activeCell="A35" sqref="A35"/>
    </sheetView>
  </sheetViews>
  <sheetFormatPr defaultColWidth="9.140625" defaultRowHeight="12.75"/>
  <cols>
    <col min="1" max="1" width="20.8515625" style="3" customWidth="1"/>
    <col min="2" max="2" width="10.7109375" style="3" customWidth="1"/>
    <col min="3" max="3" width="10.421875" style="3" customWidth="1"/>
    <col min="4" max="4" width="10.7109375" style="3" customWidth="1"/>
    <col min="5" max="5" width="9.8515625" style="3" customWidth="1"/>
    <col min="6" max="6" width="9.140625" style="3" customWidth="1"/>
    <col min="7" max="7" width="11.7109375" style="3" customWidth="1"/>
    <col min="8" max="8" width="10.00390625" style="3" customWidth="1"/>
    <col min="9" max="9" width="9.140625" style="3" customWidth="1"/>
    <col min="10" max="10" width="11.8515625" style="3" customWidth="1"/>
    <col min="11" max="16384" width="9.140625" style="3" customWidth="1"/>
  </cols>
  <sheetData>
    <row r="1" spans="1:10" ht="18.75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15.75">
      <c r="A2" s="162" t="str">
        <f>'1. Plan and Actual'!A2</f>
        <v>OSCCAR Summary by WDB Area</v>
      </c>
      <c r="B2" s="183"/>
      <c r="C2" s="183"/>
      <c r="D2" s="183"/>
      <c r="E2" s="183"/>
      <c r="F2" s="183"/>
      <c r="G2" s="183"/>
      <c r="H2" s="183"/>
      <c r="I2" s="183"/>
      <c r="J2" s="183"/>
    </row>
    <row r="3" spans="1:10" ht="15.75">
      <c r="A3" s="162" t="str">
        <f>'1. Plan and Actual'!A3</f>
        <v>FY18 Quarter Ending March 31, 2018</v>
      </c>
      <c r="B3" s="183"/>
      <c r="C3" s="183"/>
      <c r="D3" s="183"/>
      <c r="E3" s="183"/>
      <c r="F3" s="183"/>
      <c r="G3" s="183"/>
      <c r="H3" s="183"/>
      <c r="I3" s="183"/>
      <c r="J3" s="183"/>
    </row>
    <row r="5" spans="1:10" ht="18.75">
      <c r="A5" s="184" t="s">
        <v>54</v>
      </c>
      <c r="B5" s="184"/>
      <c r="C5" s="184"/>
      <c r="D5" s="184"/>
      <c r="E5" s="184"/>
      <c r="F5" s="184"/>
      <c r="G5" s="184"/>
      <c r="H5" s="184"/>
      <c r="I5" s="184"/>
      <c r="J5" s="184"/>
    </row>
    <row r="6" ht="6.75" customHeight="1" thickBot="1"/>
    <row r="7" spans="1:10" ht="13.5" thickTop="1">
      <c r="A7" s="27" t="s">
        <v>1</v>
      </c>
      <c r="B7" s="13" t="s">
        <v>21</v>
      </c>
      <c r="C7" s="13" t="s">
        <v>24</v>
      </c>
      <c r="D7" s="13" t="s">
        <v>26</v>
      </c>
      <c r="E7" s="13" t="s">
        <v>28</v>
      </c>
      <c r="F7" s="13" t="s">
        <v>37</v>
      </c>
      <c r="G7" s="13" t="s">
        <v>39</v>
      </c>
      <c r="H7" s="13" t="s">
        <v>48</v>
      </c>
      <c r="I7" s="13" t="s">
        <v>50</v>
      </c>
      <c r="J7" s="15" t="s">
        <v>52</v>
      </c>
    </row>
    <row r="8" spans="1:10" s="21" customFormat="1" ht="38.25">
      <c r="A8" s="28"/>
      <c r="B8" s="6" t="s">
        <v>42</v>
      </c>
      <c r="C8" s="6" t="s">
        <v>43</v>
      </c>
      <c r="D8" s="6" t="s">
        <v>44</v>
      </c>
      <c r="E8" s="6" t="s">
        <v>45</v>
      </c>
      <c r="F8" s="6" t="s">
        <v>46</v>
      </c>
      <c r="G8" s="6" t="s">
        <v>47</v>
      </c>
      <c r="H8" s="6" t="s">
        <v>49</v>
      </c>
      <c r="I8" s="6" t="s">
        <v>51</v>
      </c>
      <c r="J8" s="24" t="s">
        <v>53</v>
      </c>
    </row>
    <row r="9" spans="1:10" ht="13.5" customHeight="1">
      <c r="A9" s="29" t="s">
        <v>2</v>
      </c>
      <c r="B9" s="128">
        <v>1240</v>
      </c>
      <c r="C9" s="128">
        <v>1323</v>
      </c>
      <c r="D9" s="128">
        <v>1121</v>
      </c>
      <c r="E9" s="128">
        <v>535</v>
      </c>
      <c r="F9" s="128">
        <v>1681</v>
      </c>
      <c r="G9" s="128">
        <v>478</v>
      </c>
      <c r="H9" s="128">
        <v>339</v>
      </c>
      <c r="I9" s="128">
        <v>78</v>
      </c>
      <c r="J9" s="129">
        <v>3</v>
      </c>
    </row>
    <row r="10" spans="1:10" ht="13.5" customHeight="1">
      <c r="A10" s="29" t="s">
        <v>3</v>
      </c>
      <c r="B10" s="128">
        <v>6322</v>
      </c>
      <c r="C10" s="128">
        <v>9036</v>
      </c>
      <c r="D10" s="128">
        <v>7444</v>
      </c>
      <c r="E10" s="128">
        <v>4148</v>
      </c>
      <c r="F10" s="128">
        <v>7311</v>
      </c>
      <c r="G10" s="128">
        <v>3006</v>
      </c>
      <c r="H10" s="128">
        <v>1438</v>
      </c>
      <c r="I10" s="128">
        <v>233</v>
      </c>
      <c r="J10" s="129">
        <v>84</v>
      </c>
    </row>
    <row r="11" spans="1:10" ht="13.5" customHeight="1">
      <c r="A11" s="29" t="s">
        <v>4</v>
      </c>
      <c r="B11" s="128">
        <v>4691</v>
      </c>
      <c r="C11" s="128">
        <v>5158</v>
      </c>
      <c r="D11" s="128">
        <v>5222</v>
      </c>
      <c r="E11" s="128">
        <v>7232</v>
      </c>
      <c r="F11" s="128">
        <v>6293</v>
      </c>
      <c r="G11" s="128">
        <v>1357</v>
      </c>
      <c r="H11" s="128">
        <v>2218</v>
      </c>
      <c r="I11" s="128">
        <v>259</v>
      </c>
      <c r="J11" s="129">
        <v>6</v>
      </c>
    </row>
    <row r="12" spans="1:10" ht="13.5" customHeight="1">
      <c r="A12" s="29" t="s">
        <v>5</v>
      </c>
      <c r="B12" s="128">
        <v>3103</v>
      </c>
      <c r="C12" s="128">
        <v>3192</v>
      </c>
      <c r="D12" s="128">
        <v>3274</v>
      </c>
      <c r="E12" s="128">
        <v>1659</v>
      </c>
      <c r="F12" s="128">
        <v>3725</v>
      </c>
      <c r="G12" s="128">
        <v>154</v>
      </c>
      <c r="H12" s="128">
        <v>311</v>
      </c>
      <c r="I12" s="128">
        <v>106</v>
      </c>
      <c r="J12" s="129">
        <v>7</v>
      </c>
    </row>
    <row r="13" spans="1:10" ht="13.5" customHeight="1">
      <c r="A13" s="29" t="s">
        <v>6</v>
      </c>
      <c r="B13" s="128">
        <v>1995</v>
      </c>
      <c r="C13" s="128">
        <v>2028</v>
      </c>
      <c r="D13" s="128">
        <v>1546</v>
      </c>
      <c r="E13" s="128">
        <v>694</v>
      </c>
      <c r="F13" s="128">
        <v>2339</v>
      </c>
      <c r="G13" s="128">
        <v>340</v>
      </c>
      <c r="H13" s="128">
        <v>119</v>
      </c>
      <c r="I13" s="128">
        <v>66</v>
      </c>
      <c r="J13" s="129">
        <v>49</v>
      </c>
    </row>
    <row r="14" spans="1:10" ht="13.5" customHeight="1">
      <c r="A14" s="29" t="s">
        <v>7</v>
      </c>
      <c r="B14" s="128">
        <v>6202</v>
      </c>
      <c r="C14" s="128">
        <v>6128</v>
      </c>
      <c r="D14" s="128">
        <v>4911</v>
      </c>
      <c r="E14" s="128">
        <v>2060</v>
      </c>
      <c r="F14" s="128">
        <v>6567</v>
      </c>
      <c r="G14" s="128">
        <v>229</v>
      </c>
      <c r="H14" s="128">
        <v>128</v>
      </c>
      <c r="I14" s="128">
        <v>297</v>
      </c>
      <c r="J14" s="129">
        <v>24</v>
      </c>
    </row>
    <row r="15" spans="1:10" ht="13.5" customHeight="1">
      <c r="A15" s="29" t="s">
        <v>8</v>
      </c>
      <c r="B15" s="128">
        <v>1068</v>
      </c>
      <c r="C15" s="128">
        <v>1246</v>
      </c>
      <c r="D15" s="128">
        <v>1330</v>
      </c>
      <c r="E15" s="128">
        <v>702</v>
      </c>
      <c r="F15" s="128">
        <v>2192</v>
      </c>
      <c r="G15" s="128">
        <v>578</v>
      </c>
      <c r="H15" s="128">
        <v>248</v>
      </c>
      <c r="I15" s="128">
        <v>90</v>
      </c>
      <c r="J15" s="129">
        <v>5</v>
      </c>
    </row>
    <row r="16" spans="1:10" ht="13.5" customHeight="1">
      <c r="A16" s="29" t="s">
        <v>9</v>
      </c>
      <c r="B16" s="128">
        <v>3691</v>
      </c>
      <c r="C16" s="128">
        <v>4142</v>
      </c>
      <c r="D16" s="128">
        <v>3588</v>
      </c>
      <c r="E16" s="128">
        <v>873</v>
      </c>
      <c r="F16" s="128">
        <v>4966</v>
      </c>
      <c r="G16" s="128">
        <v>767</v>
      </c>
      <c r="H16" s="128">
        <v>432</v>
      </c>
      <c r="I16" s="128">
        <v>190</v>
      </c>
      <c r="J16" s="129">
        <v>77</v>
      </c>
    </row>
    <row r="17" spans="1:10" ht="13.5" customHeight="1">
      <c r="A17" s="29" t="s">
        <v>10</v>
      </c>
      <c r="B17" s="128">
        <v>2226</v>
      </c>
      <c r="C17" s="128">
        <v>2538</v>
      </c>
      <c r="D17" s="128">
        <v>1814</v>
      </c>
      <c r="E17" s="128">
        <v>1068</v>
      </c>
      <c r="F17" s="128">
        <v>2882</v>
      </c>
      <c r="G17" s="128">
        <v>364</v>
      </c>
      <c r="H17" s="128">
        <v>292</v>
      </c>
      <c r="I17" s="128">
        <v>290</v>
      </c>
      <c r="J17" s="129">
        <v>2</v>
      </c>
    </row>
    <row r="18" spans="1:10" ht="13.5" customHeight="1">
      <c r="A18" s="29" t="s">
        <v>11</v>
      </c>
      <c r="B18" s="128">
        <v>6288</v>
      </c>
      <c r="C18" s="128">
        <v>13480</v>
      </c>
      <c r="D18" s="128">
        <v>14156</v>
      </c>
      <c r="E18" s="128">
        <v>5148</v>
      </c>
      <c r="F18" s="128">
        <v>12794</v>
      </c>
      <c r="G18" s="128">
        <v>2025</v>
      </c>
      <c r="H18" s="128">
        <v>737</v>
      </c>
      <c r="I18" s="128">
        <v>586</v>
      </c>
      <c r="J18" s="129">
        <v>881</v>
      </c>
    </row>
    <row r="19" spans="1:10" ht="13.5" customHeight="1">
      <c r="A19" s="29" t="s">
        <v>136</v>
      </c>
      <c r="B19" s="128">
        <v>4153</v>
      </c>
      <c r="C19" s="128">
        <v>5480</v>
      </c>
      <c r="D19" s="128">
        <v>5278</v>
      </c>
      <c r="E19" s="128">
        <v>4035</v>
      </c>
      <c r="F19" s="128">
        <v>5902</v>
      </c>
      <c r="G19" s="128">
        <v>625</v>
      </c>
      <c r="H19" s="128">
        <v>444</v>
      </c>
      <c r="I19" s="128">
        <v>205</v>
      </c>
      <c r="J19" s="129">
        <v>79</v>
      </c>
    </row>
    <row r="20" spans="1:10" ht="13.5" customHeight="1">
      <c r="A20" s="29" t="s">
        <v>12</v>
      </c>
      <c r="B20" s="128">
        <v>4765</v>
      </c>
      <c r="C20" s="128">
        <v>5942</v>
      </c>
      <c r="D20" s="128">
        <v>3701</v>
      </c>
      <c r="E20" s="128">
        <v>5942</v>
      </c>
      <c r="F20" s="128">
        <v>6429</v>
      </c>
      <c r="G20" s="128">
        <v>446</v>
      </c>
      <c r="H20" s="128">
        <v>228</v>
      </c>
      <c r="I20" s="128">
        <v>209</v>
      </c>
      <c r="J20" s="129">
        <v>7</v>
      </c>
    </row>
    <row r="21" spans="1:10" ht="13.5" customHeight="1">
      <c r="A21" s="29" t="s">
        <v>13</v>
      </c>
      <c r="B21" s="128">
        <v>5269</v>
      </c>
      <c r="C21" s="128">
        <v>5819</v>
      </c>
      <c r="D21" s="128">
        <v>4729</v>
      </c>
      <c r="E21" s="128">
        <v>2032</v>
      </c>
      <c r="F21" s="128">
        <v>5788</v>
      </c>
      <c r="G21" s="128">
        <v>148</v>
      </c>
      <c r="H21" s="128">
        <v>188</v>
      </c>
      <c r="I21" s="128">
        <v>141</v>
      </c>
      <c r="J21" s="129">
        <v>9</v>
      </c>
    </row>
    <row r="22" spans="1:10" ht="13.5" customHeight="1">
      <c r="A22" s="29" t="s">
        <v>14</v>
      </c>
      <c r="B22" s="128">
        <v>2439</v>
      </c>
      <c r="C22" s="128">
        <v>2605</v>
      </c>
      <c r="D22" s="128">
        <v>2191</v>
      </c>
      <c r="E22" s="128">
        <v>191</v>
      </c>
      <c r="F22" s="128">
        <v>3188</v>
      </c>
      <c r="G22" s="128">
        <v>229</v>
      </c>
      <c r="H22" s="128">
        <v>266</v>
      </c>
      <c r="I22" s="128">
        <v>60</v>
      </c>
      <c r="J22" s="129">
        <v>2</v>
      </c>
    </row>
    <row r="23" spans="1:10" ht="13.5" customHeight="1">
      <c r="A23" s="29" t="s">
        <v>15</v>
      </c>
      <c r="B23" s="128">
        <v>4512</v>
      </c>
      <c r="C23" s="128">
        <v>4446</v>
      </c>
      <c r="D23" s="128">
        <v>4415</v>
      </c>
      <c r="E23" s="128">
        <v>1226</v>
      </c>
      <c r="F23" s="128">
        <v>4163</v>
      </c>
      <c r="G23" s="128">
        <v>434</v>
      </c>
      <c r="H23" s="128">
        <v>373</v>
      </c>
      <c r="I23" s="128">
        <v>141</v>
      </c>
      <c r="J23" s="129">
        <v>14</v>
      </c>
    </row>
    <row r="24" spans="1:10" ht="13.5" customHeight="1">
      <c r="A24" s="29" t="s">
        <v>141</v>
      </c>
      <c r="B24" s="128">
        <v>5892</v>
      </c>
      <c r="C24" s="128">
        <v>6250</v>
      </c>
      <c r="D24" s="128">
        <v>4532</v>
      </c>
      <c r="E24" s="128">
        <v>2904</v>
      </c>
      <c r="F24" s="128">
        <v>6393</v>
      </c>
      <c r="G24" s="128">
        <v>345</v>
      </c>
      <c r="H24" s="128">
        <v>168</v>
      </c>
      <c r="I24" s="128">
        <v>150</v>
      </c>
      <c r="J24" s="129">
        <v>17</v>
      </c>
    </row>
    <row r="25" spans="1:10" ht="12.75">
      <c r="A25" s="29" t="s">
        <v>126</v>
      </c>
      <c r="B25" s="4">
        <v>397</v>
      </c>
      <c r="C25" s="4">
        <v>1829</v>
      </c>
      <c r="D25" s="4">
        <v>272</v>
      </c>
      <c r="E25" s="4">
        <v>0</v>
      </c>
      <c r="F25" s="4">
        <v>1773</v>
      </c>
      <c r="G25" s="4">
        <v>33</v>
      </c>
      <c r="H25" s="4">
        <v>41</v>
      </c>
      <c r="I25" s="4">
        <v>0</v>
      </c>
      <c r="J25" s="32">
        <v>0</v>
      </c>
    </row>
    <row r="26" spans="1:10" ht="13.5" thickBot="1">
      <c r="A26" s="30" t="s">
        <v>17</v>
      </c>
      <c r="B26" s="17">
        <v>63062</v>
      </c>
      <c r="C26" s="17">
        <v>77837</v>
      </c>
      <c r="D26" s="17">
        <v>68694</v>
      </c>
      <c r="E26" s="17">
        <v>39588</v>
      </c>
      <c r="F26" s="17">
        <v>81813</v>
      </c>
      <c r="G26" s="17">
        <v>11478</v>
      </c>
      <c r="H26" s="17">
        <v>7921</v>
      </c>
      <c r="I26" s="17">
        <v>3153</v>
      </c>
      <c r="J26" s="33">
        <v>1267</v>
      </c>
    </row>
    <row r="27" spans="1:12" ht="13.5" thickTop="1">
      <c r="A27" s="2" t="s">
        <v>31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" t="s">
        <v>144</v>
      </c>
      <c r="B28"/>
      <c r="C28"/>
      <c r="D28"/>
      <c r="E28"/>
      <c r="F28"/>
      <c r="G28"/>
      <c r="H28"/>
      <c r="I28"/>
      <c r="J28"/>
      <c r="K28"/>
      <c r="L28"/>
    </row>
    <row r="29" spans="1:12" ht="12.75" customHeight="1">
      <c r="A29" s="178" t="s">
        <v>32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</row>
    <row r="30" spans="1:12" ht="12.75" customHeight="1">
      <c r="A30" s="178" t="s">
        <v>145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</row>
    <row r="31" spans="1:16" ht="12.75">
      <c r="A31" s="160" t="s">
        <v>146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</row>
  </sheetData>
  <sheetProtection/>
  <mergeCells count="7">
    <mergeCell ref="A31:P31"/>
    <mergeCell ref="A1:J1"/>
    <mergeCell ref="A2:J2"/>
    <mergeCell ref="A3:J3"/>
    <mergeCell ref="A5:J5"/>
    <mergeCell ref="A29:L29"/>
    <mergeCell ref="A30:L30"/>
  </mergeCells>
  <printOptions horizontalCentered="1" verticalCentered="1"/>
  <pageMargins left="0.5" right="0.5" top="1" bottom="0.75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7">
      <selection activeCell="A28" sqref="A28"/>
    </sheetView>
  </sheetViews>
  <sheetFormatPr defaultColWidth="9.140625" defaultRowHeight="12.75"/>
  <cols>
    <col min="1" max="1" width="21.00390625" style="3" customWidth="1"/>
    <col min="2" max="2" width="9.8515625" style="3" customWidth="1"/>
    <col min="3" max="3" width="7.8515625" style="3" customWidth="1"/>
    <col min="4" max="4" width="6.421875" style="3" customWidth="1"/>
    <col min="5" max="5" width="9.57421875" style="3" customWidth="1"/>
    <col min="6" max="6" width="6.421875" style="3" customWidth="1"/>
    <col min="7" max="7" width="9.140625" style="3" customWidth="1"/>
    <col min="8" max="8" width="6.421875" style="3" customWidth="1"/>
    <col min="9" max="9" width="9.140625" style="3" customWidth="1"/>
    <col min="10" max="10" width="6.421875" style="3" customWidth="1"/>
    <col min="11" max="11" width="7.00390625" style="3" customWidth="1"/>
    <col min="12" max="12" width="6.421875" style="3" customWidth="1"/>
    <col min="13" max="13" width="9.140625" style="3" customWidth="1"/>
    <col min="14" max="14" width="6.421875" style="3" customWidth="1"/>
    <col min="15" max="15" width="7.00390625" style="3" customWidth="1"/>
    <col min="16" max="16" width="6.421875" style="3" customWidth="1"/>
    <col min="17" max="16384" width="9.140625" style="3" customWidth="1"/>
  </cols>
  <sheetData>
    <row r="1" spans="1:16" ht="18.75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1:16" ht="15.75">
      <c r="A2" s="162" t="str">
        <f>'1. Plan and Actual'!A2</f>
        <v>OSCCAR Summary by WDB Area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spans="1:16" ht="15.75">
      <c r="A3" s="162" t="str">
        <f>'1. Plan and Actual'!A3</f>
        <v>FY18 Quarter Ending March 31, 2018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</row>
    <row r="4" ht="8.25" customHeight="1"/>
    <row r="5" spans="1:16" ht="18.75">
      <c r="A5" s="161" t="s">
        <v>132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</row>
    <row r="6" ht="6.75" customHeight="1" thickBot="1"/>
    <row r="7" spans="1:16" ht="13.5" thickTop="1">
      <c r="A7" s="27" t="s">
        <v>1</v>
      </c>
      <c r="B7" s="13" t="s">
        <v>21</v>
      </c>
      <c r="C7" s="13" t="s">
        <v>24</v>
      </c>
      <c r="D7" s="13" t="s">
        <v>26</v>
      </c>
      <c r="E7" s="13" t="s">
        <v>28</v>
      </c>
      <c r="F7" s="13" t="s">
        <v>37</v>
      </c>
      <c r="G7" s="13" t="s">
        <v>39</v>
      </c>
      <c r="H7" s="13" t="s">
        <v>48</v>
      </c>
      <c r="I7" s="13" t="s">
        <v>50</v>
      </c>
      <c r="J7" s="13" t="s">
        <v>52</v>
      </c>
      <c r="K7" s="13" t="s">
        <v>64</v>
      </c>
      <c r="L7" s="13" t="s">
        <v>66</v>
      </c>
      <c r="M7" s="13" t="s">
        <v>77</v>
      </c>
      <c r="N7" s="13" t="s">
        <v>78</v>
      </c>
      <c r="O7" s="13" t="s">
        <v>128</v>
      </c>
      <c r="P7" s="86" t="s">
        <v>81</v>
      </c>
    </row>
    <row r="8" spans="1:16" s="21" customFormat="1" ht="51">
      <c r="A8" s="28"/>
      <c r="B8" s="6" t="s">
        <v>22</v>
      </c>
      <c r="C8" s="6" t="s">
        <v>57</v>
      </c>
      <c r="D8" s="6" t="s">
        <v>129</v>
      </c>
      <c r="E8" s="6" t="s">
        <v>58</v>
      </c>
      <c r="F8" s="6" t="s">
        <v>129</v>
      </c>
      <c r="G8" s="6" t="s">
        <v>59</v>
      </c>
      <c r="H8" s="6" t="s">
        <v>129</v>
      </c>
      <c r="I8" s="6" t="s">
        <v>60</v>
      </c>
      <c r="J8" s="6" t="s">
        <v>129</v>
      </c>
      <c r="K8" s="6" t="s">
        <v>61</v>
      </c>
      <c r="L8" s="6" t="s">
        <v>129</v>
      </c>
      <c r="M8" s="6" t="s">
        <v>62</v>
      </c>
      <c r="N8" s="6" t="s">
        <v>129</v>
      </c>
      <c r="O8" s="6" t="s">
        <v>63</v>
      </c>
      <c r="P8" s="87" t="s">
        <v>130</v>
      </c>
    </row>
    <row r="9" spans="1:16" ht="13.5" customHeight="1">
      <c r="A9" s="29" t="s">
        <v>2</v>
      </c>
      <c r="B9" s="101">
        <f>'1. Plan and Actual'!C10</f>
        <v>2221</v>
      </c>
      <c r="C9" s="128">
        <v>1754</v>
      </c>
      <c r="D9" s="5">
        <f>C9/B9</f>
        <v>0.7897343538946421</v>
      </c>
      <c r="E9" s="128">
        <v>276</v>
      </c>
      <c r="F9" s="5">
        <f>E9/B9</f>
        <v>0.12426834759117515</v>
      </c>
      <c r="G9" s="128">
        <v>154</v>
      </c>
      <c r="H9" s="5">
        <f>G9/B9</f>
        <v>0.06933813597478614</v>
      </c>
      <c r="I9" s="128">
        <v>24</v>
      </c>
      <c r="J9" s="75">
        <f>I9/B9</f>
        <v>0.010805943268797838</v>
      </c>
      <c r="K9" s="128">
        <v>19</v>
      </c>
      <c r="L9" s="75">
        <f>K9/B9</f>
        <v>0.008554705087798289</v>
      </c>
      <c r="M9" s="128">
        <v>7</v>
      </c>
      <c r="N9" s="75">
        <f>M9/B9</f>
        <v>0.0031517334533993696</v>
      </c>
      <c r="O9" s="128">
        <v>60</v>
      </c>
      <c r="P9" s="16">
        <f>O9/B9</f>
        <v>0.0270148581719946</v>
      </c>
    </row>
    <row r="10" spans="1:16" ht="13.5" customHeight="1">
      <c r="A10" s="29" t="s">
        <v>3</v>
      </c>
      <c r="B10" s="101">
        <f>'1. Plan and Actual'!C11</f>
        <v>12519</v>
      </c>
      <c r="C10" s="128">
        <v>4597</v>
      </c>
      <c r="D10" s="5">
        <f aca="true" t="shared" si="0" ref="D10:D26">C10/B10</f>
        <v>0.3672018531831616</v>
      </c>
      <c r="E10" s="128">
        <v>4724</v>
      </c>
      <c r="F10" s="5">
        <f aca="true" t="shared" si="1" ref="F10:F26">E10/B10</f>
        <v>0.3773464334211998</v>
      </c>
      <c r="G10" s="128">
        <v>2091</v>
      </c>
      <c r="H10" s="5">
        <f aca="true" t="shared" si="2" ref="H10:H26">G10/B10</f>
        <v>0.16702612029714833</v>
      </c>
      <c r="I10" s="128">
        <v>177</v>
      </c>
      <c r="J10" s="75">
        <f aca="true" t="shared" si="3" ref="J10:J26">I10/B10</f>
        <v>0.01413850946561227</v>
      </c>
      <c r="K10" s="128">
        <v>942</v>
      </c>
      <c r="L10" s="5">
        <f aca="true" t="shared" si="4" ref="L10:L26">K10/B10</f>
        <v>0.0752456266474958</v>
      </c>
      <c r="M10" s="128">
        <v>31</v>
      </c>
      <c r="N10" s="75">
        <f aca="true" t="shared" si="5" ref="N10:N26">M10/B10</f>
        <v>0.002476236121095934</v>
      </c>
      <c r="O10" s="128">
        <v>1191</v>
      </c>
      <c r="P10" s="16">
        <f aca="true" t="shared" si="6" ref="P10:P26">O10/B10</f>
        <v>0.09513539420081477</v>
      </c>
    </row>
    <row r="11" spans="1:16" ht="13.5" customHeight="1">
      <c r="A11" s="29" t="s">
        <v>4</v>
      </c>
      <c r="B11" s="101">
        <f>'1. Plan and Actual'!C12</f>
        <v>10427</v>
      </c>
      <c r="C11" s="128">
        <v>7366</v>
      </c>
      <c r="D11" s="5">
        <f t="shared" si="0"/>
        <v>0.7064352162654647</v>
      </c>
      <c r="E11" s="128">
        <v>1500</v>
      </c>
      <c r="F11" s="5">
        <f t="shared" si="1"/>
        <v>0.14385729356478374</v>
      </c>
      <c r="G11" s="128">
        <v>1434</v>
      </c>
      <c r="H11" s="5">
        <f t="shared" si="2"/>
        <v>0.13752757264793325</v>
      </c>
      <c r="I11" s="128">
        <v>105</v>
      </c>
      <c r="J11" s="75">
        <f t="shared" si="3"/>
        <v>0.010070010549534861</v>
      </c>
      <c r="K11" s="128">
        <v>250</v>
      </c>
      <c r="L11" s="5">
        <f t="shared" si="4"/>
        <v>0.023976215594130622</v>
      </c>
      <c r="M11" s="128">
        <v>28</v>
      </c>
      <c r="N11" s="75">
        <f t="shared" si="5"/>
        <v>0.0026853361465426296</v>
      </c>
      <c r="O11" s="128">
        <v>586</v>
      </c>
      <c r="P11" s="16">
        <f t="shared" si="6"/>
        <v>0.05620024935264218</v>
      </c>
    </row>
    <row r="12" spans="1:16" ht="13.5" customHeight="1">
      <c r="A12" s="29" t="s">
        <v>5</v>
      </c>
      <c r="B12" s="101">
        <f>'1. Plan and Actual'!C13</f>
        <v>4764</v>
      </c>
      <c r="C12" s="128">
        <v>2247</v>
      </c>
      <c r="D12" s="5">
        <f t="shared" si="0"/>
        <v>0.4716624685138539</v>
      </c>
      <c r="E12" s="128">
        <v>1594</v>
      </c>
      <c r="F12" s="5">
        <f t="shared" si="1"/>
        <v>0.33459277917716207</v>
      </c>
      <c r="G12" s="128">
        <v>437</v>
      </c>
      <c r="H12" s="5">
        <f t="shared" si="2"/>
        <v>0.0917296389588581</v>
      </c>
      <c r="I12" s="128">
        <v>57</v>
      </c>
      <c r="J12" s="75">
        <f t="shared" si="3"/>
        <v>0.011964735516372796</v>
      </c>
      <c r="K12" s="128">
        <v>101</v>
      </c>
      <c r="L12" s="5">
        <f t="shared" si="4"/>
        <v>0.02120067170445004</v>
      </c>
      <c r="M12" s="128">
        <v>10</v>
      </c>
      <c r="N12" s="75">
        <f t="shared" si="5"/>
        <v>0.0020990764063811922</v>
      </c>
      <c r="O12" s="128">
        <v>380</v>
      </c>
      <c r="P12" s="16">
        <f t="shared" si="6"/>
        <v>0.07976490344248531</v>
      </c>
    </row>
    <row r="13" spans="1:16" ht="13.5" customHeight="1">
      <c r="A13" s="29" t="s">
        <v>6</v>
      </c>
      <c r="B13" s="101">
        <f>'1. Plan and Actual'!C14</f>
        <v>2806</v>
      </c>
      <c r="C13" s="128">
        <v>2304</v>
      </c>
      <c r="D13" s="5">
        <f t="shared" si="0"/>
        <v>0.8210976478973628</v>
      </c>
      <c r="E13" s="128">
        <v>250</v>
      </c>
      <c r="F13" s="5">
        <f t="shared" si="1"/>
        <v>0.08909479686386315</v>
      </c>
      <c r="G13" s="128">
        <v>185</v>
      </c>
      <c r="H13" s="5">
        <f t="shared" si="2"/>
        <v>0.06593014967925873</v>
      </c>
      <c r="I13" s="128">
        <v>79</v>
      </c>
      <c r="J13" s="75">
        <f t="shared" si="3"/>
        <v>0.028153955808980755</v>
      </c>
      <c r="K13" s="128">
        <v>27</v>
      </c>
      <c r="L13" s="5">
        <f t="shared" si="4"/>
        <v>0.00962223806129722</v>
      </c>
      <c r="M13" s="128">
        <v>6</v>
      </c>
      <c r="N13" s="75">
        <f t="shared" si="5"/>
        <v>0.0021382751247327157</v>
      </c>
      <c r="O13" s="128">
        <v>103</v>
      </c>
      <c r="P13" s="16">
        <f t="shared" si="6"/>
        <v>0.036707056307911615</v>
      </c>
    </row>
    <row r="14" spans="1:16" ht="13.5" customHeight="1">
      <c r="A14" s="29" t="s">
        <v>7</v>
      </c>
      <c r="B14" s="101">
        <f>'1. Plan and Actual'!C15</f>
        <v>7762</v>
      </c>
      <c r="C14" s="128">
        <v>5575</v>
      </c>
      <c r="D14" s="5">
        <f t="shared" si="0"/>
        <v>0.7182427209482092</v>
      </c>
      <c r="E14" s="128">
        <v>805</v>
      </c>
      <c r="F14" s="5">
        <f t="shared" si="1"/>
        <v>0.10371038392166967</v>
      </c>
      <c r="G14" s="128">
        <v>1203</v>
      </c>
      <c r="H14" s="5">
        <f t="shared" si="2"/>
        <v>0.15498582839474362</v>
      </c>
      <c r="I14" s="128">
        <v>110</v>
      </c>
      <c r="J14" s="75">
        <f t="shared" si="3"/>
        <v>0.014171605256377222</v>
      </c>
      <c r="K14" s="128">
        <v>263</v>
      </c>
      <c r="L14" s="5">
        <f t="shared" si="4"/>
        <v>0.03388301984024736</v>
      </c>
      <c r="M14" s="128">
        <v>17</v>
      </c>
      <c r="N14" s="75">
        <f t="shared" si="5"/>
        <v>0.0021901571759855706</v>
      </c>
      <c r="O14" s="128">
        <v>397</v>
      </c>
      <c r="P14" s="16">
        <f t="shared" si="6"/>
        <v>0.05114661169801597</v>
      </c>
    </row>
    <row r="15" spans="1:16" ht="13.5" customHeight="1">
      <c r="A15" s="29" t="s">
        <v>8</v>
      </c>
      <c r="B15" s="101">
        <f>'1. Plan and Actual'!C16</f>
        <v>2901</v>
      </c>
      <c r="C15" s="128">
        <v>2493</v>
      </c>
      <c r="D15" s="5">
        <f t="shared" si="0"/>
        <v>0.859358841778697</v>
      </c>
      <c r="E15" s="128">
        <v>161</v>
      </c>
      <c r="F15" s="5">
        <f t="shared" si="1"/>
        <v>0.055498104102033784</v>
      </c>
      <c r="G15" s="128">
        <v>240</v>
      </c>
      <c r="H15" s="5">
        <f t="shared" si="2"/>
        <v>0.0827300930713547</v>
      </c>
      <c r="I15" s="128">
        <v>50</v>
      </c>
      <c r="J15" s="75">
        <f t="shared" si="3"/>
        <v>0.01723543605653223</v>
      </c>
      <c r="K15" s="128">
        <v>61</v>
      </c>
      <c r="L15" s="5">
        <f t="shared" si="4"/>
        <v>0.02102723198896932</v>
      </c>
      <c r="M15" s="128">
        <v>5</v>
      </c>
      <c r="N15" s="75">
        <f t="shared" si="5"/>
        <v>0.001723543605653223</v>
      </c>
      <c r="O15" s="128">
        <v>65</v>
      </c>
      <c r="P15" s="16">
        <f t="shared" si="6"/>
        <v>0.0224060668734919</v>
      </c>
    </row>
    <row r="16" spans="1:16" ht="13.5" customHeight="1">
      <c r="A16" s="29" t="s">
        <v>9</v>
      </c>
      <c r="B16" s="101">
        <f>'1. Plan and Actual'!C17</f>
        <v>5383</v>
      </c>
      <c r="C16" s="128">
        <v>3710</v>
      </c>
      <c r="D16" s="5">
        <f t="shared" si="0"/>
        <v>0.6892067620286085</v>
      </c>
      <c r="E16" s="128">
        <v>390</v>
      </c>
      <c r="F16" s="5">
        <f t="shared" si="1"/>
        <v>0.07245030652052759</v>
      </c>
      <c r="G16" s="128">
        <v>784</v>
      </c>
      <c r="H16" s="5">
        <f t="shared" si="2"/>
        <v>0.14564369310793238</v>
      </c>
      <c r="I16" s="128">
        <v>32</v>
      </c>
      <c r="J16" s="75">
        <f t="shared" si="3"/>
        <v>0.005944640535017648</v>
      </c>
      <c r="K16" s="128">
        <v>688</v>
      </c>
      <c r="L16" s="5">
        <f t="shared" si="4"/>
        <v>0.12780977150287945</v>
      </c>
      <c r="M16" s="128">
        <v>10</v>
      </c>
      <c r="N16" s="75">
        <f t="shared" si="5"/>
        <v>0.001857700167193015</v>
      </c>
      <c r="O16" s="128">
        <v>255</v>
      </c>
      <c r="P16" s="16">
        <f t="shared" si="6"/>
        <v>0.047371354263421886</v>
      </c>
    </row>
    <row r="17" spans="1:16" ht="13.5" customHeight="1">
      <c r="A17" s="29" t="s">
        <v>10</v>
      </c>
      <c r="B17" s="101">
        <f>'1. Plan and Actual'!C18</f>
        <v>4046</v>
      </c>
      <c r="C17" s="128">
        <v>2266</v>
      </c>
      <c r="D17" s="5">
        <f t="shared" si="0"/>
        <v>0.560059317844785</v>
      </c>
      <c r="E17" s="128">
        <v>617</v>
      </c>
      <c r="F17" s="5">
        <f t="shared" si="1"/>
        <v>0.15249629263470094</v>
      </c>
      <c r="G17" s="128">
        <v>1015</v>
      </c>
      <c r="H17" s="5">
        <f t="shared" si="2"/>
        <v>0.2508650519031142</v>
      </c>
      <c r="I17" s="128">
        <v>81</v>
      </c>
      <c r="J17" s="75">
        <f t="shared" si="3"/>
        <v>0.020019772614928325</v>
      </c>
      <c r="K17" s="128">
        <v>39</v>
      </c>
      <c r="L17" s="5">
        <f t="shared" si="4"/>
        <v>0.009639149777558082</v>
      </c>
      <c r="M17" s="128">
        <v>17</v>
      </c>
      <c r="N17" s="75">
        <f t="shared" si="5"/>
        <v>0.004201680672268907</v>
      </c>
      <c r="O17" s="128">
        <v>810</v>
      </c>
      <c r="P17" s="16">
        <f t="shared" si="6"/>
        <v>0.20019772614928324</v>
      </c>
    </row>
    <row r="18" spans="1:16" ht="13.5" customHeight="1">
      <c r="A18" s="29" t="s">
        <v>11</v>
      </c>
      <c r="B18" s="101">
        <f>'1. Plan and Actual'!C19</f>
        <v>17962</v>
      </c>
      <c r="C18" s="128">
        <v>6347</v>
      </c>
      <c r="D18" s="5">
        <f t="shared" si="0"/>
        <v>0.35335708718405523</v>
      </c>
      <c r="E18" s="128">
        <v>3000</v>
      </c>
      <c r="F18" s="5">
        <f t="shared" si="1"/>
        <v>0.16701926288831978</v>
      </c>
      <c r="G18" s="128">
        <v>8032</v>
      </c>
      <c r="H18" s="5">
        <f t="shared" si="2"/>
        <v>0.44716623983966153</v>
      </c>
      <c r="I18" s="128">
        <v>130</v>
      </c>
      <c r="J18" s="75">
        <f t="shared" si="3"/>
        <v>0.007237501391827191</v>
      </c>
      <c r="K18" s="128">
        <v>226</v>
      </c>
      <c r="L18" s="5">
        <f t="shared" si="4"/>
        <v>0.012582117804253425</v>
      </c>
      <c r="M18" s="128">
        <v>53</v>
      </c>
      <c r="N18" s="75">
        <f t="shared" si="5"/>
        <v>0.0029506736443603164</v>
      </c>
      <c r="O18" s="128">
        <v>1950</v>
      </c>
      <c r="P18" s="16">
        <f t="shared" si="6"/>
        <v>0.10856252087740786</v>
      </c>
    </row>
    <row r="19" spans="1:16" ht="13.5" customHeight="1">
      <c r="A19" s="29" t="s">
        <v>136</v>
      </c>
      <c r="B19" s="101">
        <f>'1. Plan and Actual'!C20</f>
        <v>6545</v>
      </c>
      <c r="C19" s="128">
        <v>3415</v>
      </c>
      <c r="D19" s="5">
        <f t="shared" si="0"/>
        <v>0.5217723453017571</v>
      </c>
      <c r="E19" s="128">
        <v>293</v>
      </c>
      <c r="F19" s="5">
        <f t="shared" si="1"/>
        <v>0.04476699770817418</v>
      </c>
      <c r="G19" s="128">
        <v>2858</v>
      </c>
      <c r="H19" s="5">
        <f t="shared" si="2"/>
        <v>0.4366692131398014</v>
      </c>
      <c r="I19" s="128">
        <v>25</v>
      </c>
      <c r="J19" s="75">
        <f t="shared" si="3"/>
        <v>0.0038197097020626434</v>
      </c>
      <c r="K19" s="128">
        <v>174</v>
      </c>
      <c r="L19" s="5">
        <f t="shared" si="4"/>
        <v>0.026585179526355997</v>
      </c>
      <c r="M19" s="128">
        <v>12</v>
      </c>
      <c r="N19" s="75">
        <f t="shared" si="5"/>
        <v>0.0018334606569900688</v>
      </c>
      <c r="O19" s="128">
        <v>358</v>
      </c>
      <c r="P19" s="16">
        <f t="shared" si="6"/>
        <v>0.054698242933537054</v>
      </c>
    </row>
    <row r="20" spans="1:16" ht="13.5" customHeight="1">
      <c r="A20" s="29" t="s">
        <v>12</v>
      </c>
      <c r="B20" s="101">
        <f>'1. Plan and Actual'!C21</f>
        <v>9319</v>
      </c>
      <c r="C20" s="128">
        <v>6351</v>
      </c>
      <c r="D20" s="5">
        <f t="shared" si="0"/>
        <v>0.6815108917265801</v>
      </c>
      <c r="E20" s="128">
        <v>949</v>
      </c>
      <c r="F20" s="5">
        <f t="shared" si="1"/>
        <v>0.10183496083270738</v>
      </c>
      <c r="G20" s="128">
        <v>1214</v>
      </c>
      <c r="H20" s="5">
        <f t="shared" si="2"/>
        <v>0.13027148835711985</v>
      </c>
      <c r="I20" s="128">
        <v>59</v>
      </c>
      <c r="J20" s="75">
        <f t="shared" si="3"/>
        <v>0.006331151411095611</v>
      </c>
      <c r="K20" s="128">
        <v>716</v>
      </c>
      <c r="L20" s="5">
        <f t="shared" si="4"/>
        <v>0.07683227814143148</v>
      </c>
      <c r="M20" s="128">
        <v>12</v>
      </c>
      <c r="N20" s="75">
        <f t="shared" si="5"/>
        <v>0.001287691812426226</v>
      </c>
      <c r="O20" s="128">
        <v>630</v>
      </c>
      <c r="P20" s="16">
        <f t="shared" si="6"/>
        <v>0.06760382015237687</v>
      </c>
    </row>
    <row r="21" spans="1:16" ht="13.5" customHeight="1">
      <c r="A21" s="29" t="s">
        <v>13</v>
      </c>
      <c r="B21" s="101">
        <f>'1. Plan and Actual'!C22</f>
        <v>6876</v>
      </c>
      <c r="C21" s="128">
        <v>5397</v>
      </c>
      <c r="D21" s="5">
        <f t="shared" si="0"/>
        <v>0.7849040139616056</v>
      </c>
      <c r="E21" s="128">
        <v>452</v>
      </c>
      <c r="F21" s="5">
        <f t="shared" si="1"/>
        <v>0.06573589296102385</v>
      </c>
      <c r="G21" s="128">
        <v>495</v>
      </c>
      <c r="H21" s="5">
        <f t="shared" si="2"/>
        <v>0.07198952879581152</v>
      </c>
      <c r="I21" s="128">
        <v>46</v>
      </c>
      <c r="J21" s="75">
        <f t="shared" si="3"/>
        <v>0.006689936009307737</v>
      </c>
      <c r="K21" s="128">
        <v>489</v>
      </c>
      <c r="L21" s="5">
        <f t="shared" si="4"/>
        <v>0.07111692844677138</v>
      </c>
      <c r="M21" s="128">
        <v>16</v>
      </c>
      <c r="N21" s="75">
        <f t="shared" si="5"/>
        <v>0.002326934264107039</v>
      </c>
      <c r="O21" s="128">
        <v>217</v>
      </c>
      <c r="P21" s="16">
        <f t="shared" si="6"/>
        <v>0.03155904595695171</v>
      </c>
    </row>
    <row r="22" spans="1:16" ht="13.5" customHeight="1">
      <c r="A22" s="29" t="s">
        <v>14</v>
      </c>
      <c r="B22" s="101">
        <f>'1. Plan and Actual'!C23</f>
        <v>3617</v>
      </c>
      <c r="C22" s="128">
        <v>2904</v>
      </c>
      <c r="D22" s="5">
        <f t="shared" si="0"/>
        <v>0.8028753110312413</v>
      </c>
      <c r="E22" s="128">
        <v>192</v>
      </c>
      <c r="F22" s="5">
        <f t="shared" si="1"/>
        <v>0.05308266519214819</v>
      </c>
      <c r="G22" s="128">
        <v>436</v>
      </c>
      <c r="H22" s="5">
        <f t="shared" si="2"/>
        <v>0.12054188554050319</v>
      </c>
      <c r="I22" s="128">
        <v>37</v>
      </c>
      <c r="J22" s="75">
        <f t="shared" si="3"/>
        <v>0.010229471938070224</v>
      </c>
      <c r="K22" s="128">
        <v>82</v>
      </c>
      <c r="L22" s="5">
        <f t="shared" si="4"/>
        <v>0.022670721592479955</v>
      </c>
      <c r="M22" s="128">
        <v>10</v>
      </c>
      <c r="N22" s="75">
        <f t="shared" si="5"/>
        <v>0.002764722145424385</v>
      </c>
      <c r="O22" s="128">
        <v>142</v>
      </c>
      <c r="P22" s="16">
        <f t="shared" si="6"/>
        <v>0.03925905446502626</v>
      </c>
    </row>
    <row r="23" spans="1:16" ht="13.5" customHeight="1">
      <c r="A23" s="29" t="s">
        <v>15</v>
      </c>
      <c r="B23" s="101">
        <f>'1. Plan and Actual'!C24</f>
        <v>6496</v>
      </c>
      <c r="C23" s="128">
        <v>4820</v>
      </c>
      <c r="D23" s="5">
        <f t="shared" si="0"/>
        <v>0.7419950738916257</v>
      </c>
      <c r="E23" s="128">
        <v>822</v>
      </c>
      <c r="F23" s="5">
        <f t="shared" si="1"/>
        <v>0.12653940886699508</v>
      </c>
      <c r="G23" s="128">
        <v>1199</v>
      </c>
      <c r="H23" s="5">
        <f t="shared" si="2"/>
        <v>0.18457512315270935</v>
      </c>
      <c r="I23" s="128">
        <v>52</v>
      </c>
      <c r="J23" s="75">
        <f t="shared" si="3"/>
        <v>0.008004926108374385</v>
      </c>
      <c r="K23" s="128">
        <v>210</v>
      </c>
      <c r="L23" s="5">
        <f t="shared" si="4"/>
        <v>0.032327586206896554</v>
      </c>
      <c r="M23" s="128">
        <v>13</v>
      </c>
      <c r="N23" s="75">
        <f t="shared" si="5"/>
        <v>0.0020012315270935962</v>
      </c>
      <c r="O23" s="128">
        <v>295</v>
      </c>
      <c r="P23" s="16">
        <f t="shared" si="6"/>
        <v>0.045412561576354676</v>
      </c>
    </row>
    <row r="24" spans="1:16" ht="13.5" customHeight="1">
      <c r="A24" s="29" t="s">
        <v>141</v>
      </c>
      <c r="B24" s="101">
        <f>'1. Plan and Actual'!C25</f>
        <v>7996</v>
      </c>
      <c r="C24" s="128">
        <v>5777</v>
      </c>
      <c r="D24" s="5">
        <f t="shared" si="0"/>
        <v>0.7224862431215607</v>
      </c>
      <c r="E24" s="128">
        <v>1189</v>
      </c>
      <c r="F24" s="5">
        <f t="shared" si="1"/>
        <v>0.14869934967483742</v>
      </c>
      <c r="G24" s="128">
        <v>396</v>
      </c>
      <c r="H24" s="5">
        <f t="shared" si="2"/>
        <v>0.04952476238119059</v>
      </c>
      <c r="I24" s="128">
        <v>90</v>
      </c>
      <c r="J24" s="75">
        <f t="shared" si="3"/>
        <v>0.011255627813906953</v>
      </c>
      <c r="K24" s="128">
        <v>479</v>
      </c>
      <c r="L24" s="5">
        <f t="shared" si="4"/>
        <v>0.059904952476238116</v>
      </c>
      <c r="M24" s="128">
        <v>12</v>
      </c>
      <c r="N24" s="75">
        <f t="shared" si="5"/>
        <v>0.0015007503751875938</v>
      </c>
      <c r="O24" s="128">
        <v>249</v>
      </c>
      <c r="P24" s="16">
        <f t="shared" si="6"/>
        <v>0.031140570285142572</v>
      </c>
    </row>
    <row r="25" spans="1:16" ht="12.75">
      <c r="A25" s="29" t="s">
        <v>126</v>
      </c>
      <c r="B25" s="101">
        <f>'1. Plan and Actual'!C26</f>
        <v>1973</v>
      </c>
      <c r="C25" s="4">
        <v>1428</v>
      </c>
      <c r="D25" s="5">
        <f t="shared" si="0"/>
        <v>0.7237709072478459</v>
      </c>
      <c r="E25" s="4">
        <v>183</v>
      </c>
      <c r="F25" s="5">
        <f t="shared" si="1"/>
        <v>0.0927521540800811</v>
      </c>
      <c r="G25" s="4">
        <v>238</v>
      </c>
      <c r="H25" s="5">
        <f t="shared" si="2"/>
        <v>0.12062848454130766</v>
      </c>
      <c r="I25" s="4">
        <v>13</v>
      </c>
      <c r="J25" s="75">
        <f t="shared" si="3"/>
        <v>0.006588950836289914</v>
      </c>
      <c r="K25" s="4">
        <v>117</v>
      </c>
      <c r="L25" s="5">
        <f t="shared" si="4"/>
        <v>0.059300557526609225</v>
      </c>
      <c r="M25" s="4">
        <v>1</v>
      </c>
      <c r="N25" s="75">
        <f t="shared" si="5"/>
        <v>0.0005068423720223011</v>
      </c>
      <c r="O25" s="4">
        <v>91</v>
      </c>
      <c r="P25" s="16">
        <f t="shared" si="6"/>
        <v>0.046122655854029394</v>
      </c>
    </row>
    <row r="26" spans="1:16" ht="13.5" thickBot="1">
      <c r="A26" s="30" t="s">
        <v>17</v>
      </c>
      <c r="B26" s="17">
        <f>'1. Plan and Actual'!C27</f>
        <v>108472</v>
      </c>
      <c r="C26" s="17">
        <v>65172</v>
      </c>
      <c r="D26" s="25">
        <f t="shared" si="0"/>
        <v>0.6008186444428055</v>
      </c>
      <c r="E26" s="17">
        <v>16692</v>
      </c>
      <c r="F26" s="25">
        <f t="shared" si="1"/>
        <v>0.1538830297219559</v>
      </c>
      <c r="G26" s="17">
        <v>21907</v>
      </c>
      <c r="H26" s="25">
        <f t="shared" si="2"/>
        <v>0.20195995279887896</v>
      </c>
      <c r="I26" s="17">
        <v>1122</v>
      </c>
      <c r="J26" s="109">
        <f t="shared" si="3"/>
        <v>0.010343683162475109</v>
      </c>
      <c r="K26" s="17">
        <v>4563</v>
      </c>
      <c r="L26" s="25">
        <f t="shared" si="4"/>
        <v>0.042066155321188875</v>
      </c>
      <c r="M26" s="17">
        <v>254</v>
      </c>
      <c r="N26" s="109">
        <f t="shared" si="5"/>
        <v>0.002341618113430194</v>
      </c>
      <c r="O26" s="17">
        <v>7586</v>
      </c>
      <c r="P26" s="18">
        <f t="shared" si="6"/>
        <v>0.06993509845858839</v>
      </c>
    </row>
    <row r="27" spans="1:12" ht="13.5" thickTop="1">
      <c r="A27" s="2" t="s">
        <v>31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" t="s">
        <v>144</v>
      </c>
      <c r="B28"/>
      <c r="C28"/>
      <c r="D28"/>
      <c r="E28"/>
      <c r="F28"/>
      <c r="G28"/>
      <c r="H28"/>
      <c r="I28"/>
      <c r="J28"/>
      <c r="K28"/>
      <c r="L28"/>
    </row>
    <row r="29" spans="1:12" ht="12.75" customHeight="1">
      <c r="A29" s="178" t="s">
        <v>32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</row>
    <row r="30" spans="1:12" ht="12.75" customHeight="1">
      <c r="A30" s="178" t="s">
        <v>145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</row>
    <row r="31" spans="1:16" ht="12.75">
      <c r="A31" s="160" t="s">
        <v>146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</row>
  </sheetData>
  <sheetProtection/>
  <mergeCells count="7">
    <mergeCell ref="A31:P31"/>
    <mergeCell ref="A1:P1"/>
    <mergeCell ref="A2:P2"/>
    <mergeCell ref="A3:P3"/>
    <mergeCell ref="A5:P5"/>
    <mergeCell ref="A29:L29"/>
    <mergeCell ref="A30:L30"/>
  </mergeCells>
  <printOptions horizontalCentered="1" verticalCentered="1"/>
  <pageMargins left="0.25" right="0.25" top="0.5" bottom="0.5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7">
      <selection activeCell="A28" sqref="A28"/>
    </sheetView>
  </sheetViews>
  <sheetFormatPr defaultColWidth="9.140625" defaultRowHeight="12.75"/>
  <cols>
    <col min="1" max="1" width="21.28125" style="3" customWidth="1"/>
    <col min="2" max="2" width="10.140625" style="3" customWidth="1"/>
    <col min="3" max="3" width="8.28125" style="3" customWidth="1"/>
    <col min="4" max="4" width="7.421875" style="3" customWidth="1"/>
    <col min="5" max="5" width="8.7109375" style="3" customWidth="1"/>
    <col min="6" max="6" width="6.28125" style="3" customWidth="1"/>
    <col min="7" max="7" width="8.7109375" style="3" customWidth="1"/>
    <col min="8" max="8" width="6.421875" style="3" customWidth="1"/>
    <col min="9" max="9" width="8.7109375" style="3" customWidth="1"/>
    <col min="10" max="10" width="6.421875" style="3" customWidth="1"/>
    <col min="11" max="11" width="8.7109375" style="3" customWidth="1"/>
    <col min="12" max="12" width="6.421875" style="3" customWidth="1"/>
    <col min="13" max="13" width="8.7109375" style="3" customWidth="1"/>
    <col min="14" max="14" width="6.421875" style="3" customWidth="1"/>
    <col min="15" max="16384" width="9.140625" style="3" customWidth="1"/>
  </cols>
  <sheetData>
    <row r="1" spans="1:14" ht="18.75">
      <c r="A1" s="161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4" ht="15.75">
      <c r="A2" s="162" t="str">
        <f>'1. Plan and Actual'!A2</f>
        <v>OSCCAR Summary by WDB Area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1:14" ht="15.75">
      <c r="A3" s="162" t="str">
        <f>'1. Plan and Actual'!A3</f>
        <v>FY18 Quarter Ending March 31, 2018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5" spans="1:14" ht="18.75">
      <c r="A5" s="161" t="s">
        <v>133</v>
      </c>
      <c r="B5" s="161"/>
      <c r="C5" s="161"/>
      <c r="D5" s="161"/>
      <c r="E5" s="186"/>
      <c r="F5" s="186"/>
      <c r="G5" s="186"/>
      <c r="H5" s="186"/>
      <c r="I5" s="186"/>
      <c r="J5" s="186"/>
      <c r="K5" s="186"/>
      <c r="L5" s="186"/>
      <c r="M5" s="186"/>
      <c r="N5" s="186"/>
    </row>
    <row r="6" ht="6.75" customHeight="1" thickBot="1"/>
    <row r="7" spans="1:14" ht="13.5" thickTop="1">
      <c r="A7" s="27" t="s">
        <v>1</v>
      </c>
      <c r="B7" s="14" t="s">
        <v>21</v>
      </c>
      <c r="C7" s="1" t="s">
        <v>24</v>
      </c>
      <c r="D7" s="123" t="s">
        <v>26</v>
      </c>
      <c r="E7" s="31" t="s">
        <v>28</v>
      </c>
      <c r="F7" s="14" t="s">
        <v>37</v>
      </c>
      <c r="G7" s="63" t="s">
        <v>39</v>
      </c>
      <c r="H7" s="120" t="s">
        <v>48</v>
      </c>
      <c r="I7" s="31" t="s">
        <v>50</v>
      </c>
      <c r="J7" s="14" t="s">
        <v>52</v>
      </c>
      <c r="K7" s="63" t="s">
        <v>64</v>
      </c>
      <c r="L7" s="120" t="s">
        <v>66</v>
      </c>
      <c r="M7" s="31" t="s">
        <v>77</v>
      </c>
      <c r="N7" s="15" t="s">
        <v>78</v>
      </c>
    </row>
    <row r="8" spans="1:14" s="21" customFormat="1" ht="38.25">
      <c r="A8" s="28"/>
      <c r="B8" s="8" t="s">
        <v>22</v>
      </c>
      <c r="C8" s="124" t="s">
        <v>56</v>
      </c>
      <c r="D8" s="24" t="s">
        <v>129</v>
      </c>
      <c r="E8" s="23" t="s">
        <v>67</v>
      </c>
      <c r="F8" s="8" t="s">
        <v>129</v>
      </c>
      <c r="G8" s="69" t="s">
        <v>68</v>
      </c>
      <c r="H8" s="115" t="s">
        <v>129</v>
      </c>
      <c r="I8" s="23" t="s">
        <v>69</v>
      </c>
      <c r="J8" s="8" t="s">
        <v>129</v>
      </c>
      <c r="K8" s="69" t="s">
        <v>70</v>
      </c>
      <c r="L8" s="115" t="s">
        <v>129</v>
      </c>
      <c r="M8" s="23" t="s">
        <v>71</v>
      </c>
      <c r="N8" s="24" t="s">
        <v>129</v>
      </c>
    </row>
    <row r="9" spans="1:14" ht="13.5" customHeight="1">
      <c r="A9" s="29" t="s">
        <v>2</v>
      </c>
      <c r="B9" s="110">
        <f>'1. Plan and Actual'!C10</f>
        <v>2221</v>
      </c>
      <c r="C9" s="130">
        <v>1040</v>
      </c>
      <c r="D9" s="16">
        <f>C9/B9</f>
        <v>0.46825754164790634</v>
      </c>
      <c r="E9" s="131">
        <v>78</v>
      </c>
      <c r="F9" s="118">
        <f>E9/B9</f>
        <v>0.035119315623592974</v>
      </c>
      <c r="G9" s="132">
        <v>110</v>
      </c>
      <c r="H9" s="121">
        <f>G9/B9</f>
        <v>0.049527239981990094</v>
      </c>
      <c r="I9" s="131">
        <v>1033</v>
      </c>
      <c r="J9" s="118">
        <f>I9/B9</f>
        <v>0.465105808194507</v>
      </c>
      <c r="K9" s="132">
        <v>441</v>
      </c>
      <c r="L9" s="121">
        <f>K9/B9</f>
        <v>0.1985592075641603</v>
      </c>
      <c r="M9" s="131">
        <v>559</v>
      </c>
      <c r="N9" s="16">
        <f>M9/B9</f>
        <v>0.25168842863574964</v>
      </c>
    </row>
    <row r="10" spans="1:14" ht="13.5" customHeight="1">
      <c r="A10" s="29" t="s">
        <v>3</v>
      </c>
      <c r="B10" s="110">
        <f>'1. Plan and Actual'!C11</f>
        <v>12519</v>
      </c>
      <c r="C10" s="130">
        <v>6461</v>
      </c>
      <c r="D10" s="16">
        <f aca="true" t="shared" si="0" ref="D10:D24">C10/B10</f>
        <v>0.5160955347871236</v>
      </c>
      <c r="E10" s="131">
        <v>133</v>
      </c>
      <c r="F10" s="118">
        <f aca="true" t="shared" si="1" ref="F10:F26">E10/B10</f>
        <v>0.010623851745347072</v>
      </c>
      <c r="G10" s="132">
        <v>396</v>
      </c>
      <c r="H10" s="121">
        <f aca="true" t="shared" si="2" ref="H10:H26">G10/B10</f>
        <v>0.03163191948238677</v>
      </c>
      <c r="I10" s="131">
        <v>7396</v>
      </c>
      <c r="J10" s="118">
        <f aca="true" t="shared" si="3" ref="J10:J26">I10/B10</f>
        <v>0.590782011342759</v>
      </c>
      <c r="K10" s="132">
        <v>2378</v>
      </c>
      <c r="L10" s="121">
        <f aca="true" t="shared" si="4" ref="L10:L26">K10/B10</f>
        <v>0.1899512740634236</v>
      </c>
      <c r="M10" s="131">
        <v>2216</v>
      </c>
      <c r="N10" s="16">
        <f aca="true" t="shared" si="5" ref="N10:N26">M10/B10</f>
        <v>0.17701094336608356</v>
      </c>
    </row>
    <row r="11" spans="1:14" ht="13.5" customHeight="1">
      <c r="A11" s="29" t="s">
        <v>4</v>
      </c>
      <c r="B11" s="110">
        <f>'1. Plan and Actual'!C12</f>
        <v>10427</v>
      </c>
      <c r="C11" s="130">
        <v>4635</v>
      </c>
      <c r="D11" s="16">
        <f t="shared" si="0"/>
        <v>0.44451903711518176</v>
      </c>
      <c r="E11" s="131">
        <v>381</v>
      </c>
      <c r="F11" s="118">
        <f t="shared" si="1"/>
        <v>0.036539752565455066</v>
      </c>
      <c r="G11" s="132">
        <v>514</v>
      </c>
      <c r="H11" s="121">
        <f t="shared" si="2"/>
        <v>0.04929509926153256</v>
      </c>
      <c r="I11" s="131">
        <v>5459</v>
      </c>
      <c r="J11" s="118">
        <f t="shared" si="3"/>
        <v>0.5235446437134362</v>
      </c>
      <c r="K11" s="132">
        <v>1925</v>
      </c>
      <c r="L11" s="121">
        <f t="shared" si="4"/>
        <v>0.1846168600748058</v>
      </c>
      <c r="M11" s="131">
        <v>2148</v>
      </c>
      <c r="N11" s="16">
        <f t="shared" si="5"/>
        <v>0.2060036443847703</v>
      </c>
    </row>
    <row r="12" spans="1:14" ht="13.5" customHeight="1">
      <c r="A12" s="29" t="s">
        <v>5</v>
      </c>
      <c r="B12" s="110">
        <f>'1. Plan and Actual'!C13</f>
        <v>4764</v>
      </c>
      <c r="C12" s="130">
        <v>2327</v>
      </c>
      <c r="D12" s="16">
        <f t="shared" si="0"/>
        <v>0.48845507976490343</v>
      </c>
      <c r="E12" s="131">
        <v>45</v>
      </c>
      <c r="F12" s="118">
        <f t="shared" si="1"/>
        <v>0.009445843828715366</v>
      </c>
      <c r="G12" s="132">
        <v>132</v>
      </c>
      <c r="H12" s="121">
        <f t="shared" si="2"/>
        <v>0.027707808564231738</v>
      </c>
      <c r="I12" s="131">
        <v>2488</v>
      </c>
      <c r="J12" s="118">
        <f t="shared" si="3"/>
        <v>0.5222502099076406</v>
      </c>
      <c r="K12" s="132">
        <v>1024</v>
      </c>
      <c r="L12" s="121">
        <f t="shared" si="4"/>
        <v>0.21494542401343408</v>
      </c>
      <c r="M12" s="131">
        <v>1075</v>
      </c>
      <c r="N12" s="16">
        <f t="shared" si="5"/>
        <v>0.22565071368597817</v>
      </c>
    </row>
    <row r="13" spans="1:14" ht="13.5" customHeight="1">
      <c r="A13" s="29" t="s">
        <v>6</v>
      </c>
      <c r="B13" s="110">
        <f>'1. Plan and Actual'!C14</f>
        <v>2806</v>
      </c>
      <c r="C13" s="130">
        <v>1483</v>
      </c>
      <c r="D13" s="16">
        <f t="shared" si="0"/>
        <v>0.5285103349964362</v>
      </c>
      <c r="E13" s="131">
        <v>76</v>
      </c>
      <c r="F13" s="118">
        <f t="shared" si="1"/>
        <v>0.0270848182466144</v>
      </c>
      <c r="G13" s="132">
        <v>77</v>
      </c>
      <c r="H13" s="121">
        <f t="shared" si="2"/>
        <v>0.02744119743406985</v>
      </c>
      <c r="I13" s="131">
        <v>1007</v>
      </c>
      <c r="J13" s="118">
        <f t="shared" si="3"/>
        <v>0.35887384176764076</v>
      </c>
      <c r="K13" s="132">
        <v>569</v>
      </c>
      <c r="L13" s="121">
        <f t="shared" si="4"/>
        <v>0.20277975766215253</v>
      </c>
      <c r="M13" s="131">
        <v>1077</v>
      </c>
      <c r="N13" s="16">
        <f t="shared" si="5"/>
        <v>0.38382038488952247</v>
      </c>
    </row>
    <row r="14" spans="1:14" ht="13.5" customHeight="1">
      <c r="A14" s="29" t="s">
        <v>7</v>
      </c>
      <c r="B14" s="110">
        <f>'1. Plan and Actual'!C15</f>
        <v>7762</v>
      </c>
      <c r="C14" s="130">
        <v>3441</v>
      </c>
      <c r="D14" s="16">
        <f t="shared" si="0"/>
        <v>0.4433135789744911</v>
      </c>
      <c r="E14" s="131">
        <v>123</v>
      </c>
      <c r="F14" s="118">
        <f t="shared" si="1"/>
        <v>0.015846431332130893</v>
      </c>
      <c r="G14" s="132">
        <v>283</v>
      </c>
      <c r="H14" s="121">
        <f t="shared" si="2"/>
        <v>0.03645967534140685</v>
      </c>
      <c r="I14" s="131">
        <v>3830</v>
      </c>
      <c r="J14" s="118">
        <f t="shared" si="3"/>
        <v>0.4934295284720433</v>
      </c>
      <c r="K14" s="132">
        <v>1654</v>
      </c>
      <c r="L14" s="121">
        <f t="shared" si="4"/>
        <v>0.21308940994589023</v>
      </c>
      <c r="M14" s="131">
        <v>1872</v>
      </c>
      <c r="N14" s="16">
        <f t="shared" si="5"/>
        <v>0.24117495490852872</v>
      </c>
    </row>
    <row r="15" spans="1:14" ht="13.5" customHeight="1">
      <c r="A15" s="29" t="s">
        <v>8</v>
      </c>
      <c r="B15" s="110">
        <f>'1. Plan and Actual'!C16</f>
        <v>2901</v>
      </c>
      <c r="C15" s="130">
        <v>1286</v>
      </c>
      <c r="D15" s="16">
        <f t="shared" si="0"/>
        <v>0.44329541537400896</v>
      </c>
      <c r="E15" s="131">
        <v>58</v>
      </c>
      <c r="F15" s="118">
        <f t="shared" si="1"/>
        <v>0.01999310582557739</v>
      </c>
      <c r="G15" s="132">
        <v>124</v>
      </c>
      <c r="H15" s="121">
        <f t="shared" si="2"/>
        <v>0.04274388142019993</v>
      </c>
      <c r="I15" s="131">
        <v>1276</v>
      </c>
      <c r="J15" s="118">
        <f t="shared" si="3"/>
        <v>0.43984832816270253</v>
      </c>
      <c r="K15" s="132">
        <v>560</v>
      </c>
      <c r="L15" s="121">
        <f t="shared" si="4"/>
        <v>0.19303688383316098</v>
      </c>
      <c r="M15" s="131">
        <v>883</v>
      </c>
      <c r="N15" s="16">
        <f t="shared" si="5"/>
        <v>0.3043778007583592</v>
      </c>
    </row>
    <row r="16" spans="1:14" ht="13.5" customHeight="1">
      <c r="A16" s="29" t="s">
        <v>9</v>
      </c>
      <c r="B16" s="110">
        <f>'1. Plan and Actual'!C17</f>
        <v>5383</v>
      </c>
      <c r="C16" s="130">
        <v>2500</v>
      </c>
      <c r="D16" s="16">
        <f t="shared" si="0"/>
        <v>0.4644250417982538</v>
      </c>
      <c r="E16" s="131">
        <v>171</v>
      </c>
      <c r="F16" s="118">
        <f t="shared" si="1"/>
        <v>0.031766672859000554</v>
      </c>
      <c r="G16" s="132">
        <v>183</v>
      </c>
      <c r="H16" s="121">
        <f t="shared" si="2"/>
        <v>0.03399591305963218</v>
      </c>
      <c r="I16" s="131">
        <v>2419</v>
      </c>
      <c r="J16" s="118">
        <f t="shared" si="3"/>
        <v>0.44937767044399035</v>
      </c>
      <c r="K16" s="132">
        <v>1223</v>
      </c>
      <c r="L16" s="121">
        <f t="shared" si="4"/>
        <v>0.22719673044770575</v>
      </c>
      <c r="M16" s="131">
        <v>1387</v>
      </c>
      <c r="N16" s="16">
        <f t="shared" si="5"/>
        <v>0.25766301318967116</v>
      </c>
    </row>
    <row r="17" spans="1:14" ht="13.5" customHeight="1">
      <c r="A17" s="29" t="s">
        <v>10</v>
      </c>
      <c r="B17" s="110">
        <f>'1. Plan and Actual'!C18</f>
        <v>4046</v>
      </c>
      <c r="C17" s="130">
        <v>2101</v>
      </c>
      <c r="D17" s="16">
        <f t="shared" si="0"/>
        <v>0.5192782995551162</v>
      </c>
      <c r="E17" s="131">
        <v>401</v>
      </c>
      <c r="F17" s="118">
        <f t="shared" si="1"/>
        <v>0.09911023232822541</v>
      </c>
      <c r="G17" s="132">
        <v>227</v>
      </c>
      <c r="H17" s="121">
        <f t="shared" si="2"/>
        <v>0.05610479485912012</v>
      </c>
      <c r="I17" s="131">
        <v>2192</v>
      </c>
      <c r="J17" s="118">
        <f t="shared" si="3"/>
        <v>0.541769649036085</v>
      </c>
      <c r="K17" s="132">
        <v>592</v>
      </c>
      <c r="L17" s="121">
        <f t="shared" si="4"/>
        <v>0.1463173504695996</v>
      </c>
      <c r="M17" s="131">
        <v>634</v>
      </c>
      <c r="N17" s="16">
        <f t="shared" si="5"/>
        <v>0.15669797330696986</v>
      </c>
    </row>
    <row r="18" spans="1:14" ht="13.5" customHeight="1">
      <c r="A18" s="29" t="s">
        <v>11</v>
      </c>
      <c r="B18" s="110">
        <f>'1. Plan and Actual'!C19</f>
        <v>17962</v>
      </c>
      <c r="C18" s="130">
        <v>8873</v>
      </c>
      <c r="D18" s="16">
        <f t="shared" si="0"/>
        <v>0.49398730653602047</v>
      </c>
      <c r="E18" s="131">
        <v>1377</v>
      </c>
      <c r="F18" s="118">
        <f t="shared" si="1"/>
        <v>0.07666184166573878</v>
      </c>
      <c r="G18" s="132">
        <v>1278</v>
      </c>
      <c r="H18" s="121">
        <f t="shared" si="2"/>
        <v>0.07115020599042422</v>
      </c>
      <c r="I18" s="131">
        <v>10103</v>
      </c>
      <c r="J18" s="118">
        <f t="shared" si="3"/>
        <v>0.5624652043202316</v>
      </c>
      <c r="K18" s="132">
        <v>2653</v>
      </c>
      <c r="L18" s="121">
        <f t="shared" si="4"/>
        <v>0.14770070148090414</v>
      </c>
      <c r="M18" s="131">
        <v>2551</v>
      </c>
      <c r="N18" s="16">
        <f t="shared" si="5"/>
        <v>0.14202204654270126</v>
      </c>
    </row>
    <row r="19" spans="1:14" ht="13.5" customHeight="1">
      <c r="A19" s="29" t="s">
        <v>136</v>
      </c>
      <c r="B19" s="110">
        <f>'1. Plan and Actual'!C20</f>
        <v>6545</v>
      </c>
      <c r="C19" s="130">
        <v>3173</v>
      </c>
      <c r="D19" s="16">
        <f t="shared" si="0"/>
        <v>0.48479755538579067</v>
      </c>
      <c r="E19" s="131">
        <v>156</v>
      </c>
      <c r="F19" s="118">
        <f t="shared" si="1"/>
        <v>0.023834988540870895</v>
      </c>
      <c r="G19" s="132">
        <v>352</v>
      </c>
      <c r="H19" s="121">
        <f t="shared" si="2"/>
        <v>0.05378151260504202</v>
      </c>
      <c r="I19" s="131">
        <v>2940</v>
      </c>
      <c r="J19" s="118">
        <f t="shared" si="3"/>
        <v>0.44919786096256686</v>
      </c>
      <c r="K19" s="132">
        <v>1381</v>
      </c>
      <c r="L19" s="121">
        <f t="shared" si="4"/>
        <v>0.21100076394194042</v>
      </c>
      <c r="M19" s="131">
        <v>1716</v>
      </c>
      <c r="N19" s="16">
        <f t="shared" si="5"/>
        <v>0.26218487394957984</v>
      </c>
    </row>
    <row r="20" spans="1:14" ht="13.5" customHeight="1">
      <c r="A20" s="29" t="s">
        <v>12</v>
      </c>
      <c r="B20" s="110">
        <f>'1. Plan and Actual'!C21</f>
        <v>9319</v>
      </c>
      <c r="C20" s="130">
        <v>4467</v>
      </c>
      <c r="D20" s="16">
        <f t="shared" si="0"/>
        <v>0.4793432771756626</v>
      </c>
      <c r="E20" s="131">
        <v>172</v>
      </c>
      <c r="F20" s="118">
        <f t="shared" si="1"/>
        <v>0.01845691597810924</v>
      </c>
      <c r="G20" s="132">
        <v>147</v>
      </c>
      <c r="H20" s="121">
        <f t="shared" si="2"/>
        <v>0.015774224702221267</v>
      </c>
      <c r="I20" s="131">
        <v>3887</v>
      </c>
      <c r="J20" s="118">
        <f t="shared" si="3"/>
        <v>0.4171048395750617</v>
      </c>
      <c r="K20" s="132">
        <v>2156</v>
      </c>
      <c r="L20" s="121">
        <f t="shared" si="4"/>
        <v>0.2313552956325786</v>
      </c>
      <c r="M20" s="131">
        <v>2957</v>
      </c>
      <c r="N20" s="16">
        <f t="shared" si="5"/>
        <v>0.3173087241120292</v>
      </c>
    </row>
    <row r="21" spans="1:14" ht="13.5" customHeight="1">
      <c r="A21" s="29" t="s">
        <v>13</v>
      </c>
      <c r="B21" s="110">
        <f>'1. Plan and Actual'!C22</f>
        <v>6876</v>
      </c>
      <c r="C21" s="130">
        <v>3237</v>
      </c>
      <c r="D21" s="16">
        <f t="shared" si="0"/>
        <v>0.4707678883071553</v>
      </c>
      <c r="E21" s="131">
        <v>83</v>
      </c>
      <c r="F21" s="118">
        <f t="shared" si="1"/>
        <v>0.012070971495055264</v>
      </c>
      <c r="G21" s="132">
        <v>97</v>
      </c>
      <c r="H21" s="121">
        <f t="shared" si="2"/>
        <v>0.014107038976148924</v>
      </c>
      <c r="I21" s="131">
        <v>2472</v>
      </c>
      <c r="J21" s="118">
        <f t="shared" si="3"/>
        <v>0.35951134380453753</v>
      </c>
      <c r="K21" s="132">
        <v>1798</v>
      </c>
      <c r="L21" s="121">
        <f t="shared" si="4"/>
        <v>0.2614892379290285</v>
      </c>
      <c r="M21" s="131">
        <v>2426</v>
      </c>
      <c r="N21" s="16">
        <f t="shared" si="5"/>
        <v>0.3528214077952298</v>
      </c>
    </row>
    <row r="22" spans="1:14" ht="13.5" customHeight="1">
      <c r="A22" s="29" t="s">
        <v>14</v>
      </c>
      <c r="B22" s="110">
        <f>'1. Plan and Actual'!C23</f>
        <v>3617</v>
      </c>
      <c r="C22" s="130">
        <v>1659</v>
      </c>
      <c r="D22" s="16">
        <f t="shared" si="0"/>
        <v>0.45866740392590544</v>
      </c>
      <c r="E22" s="131">
        <v>43</v>
      </c>
      <c r="F22" s="118">
        <f t="shared" si="1"/>
        <v>0.011888305225324854</v>
      </c>
      <c r="G22" s="132">
        <v>92</v>
      </c>
      <c r="H22" s="121">
        <f t="shared" si="2"/>
        <v>0.02543544373790434</v>
      </c>
      <c r="I22" s="131">
        <v>1443</v>
      </c>
      <c r="J22" s="118">
        <f t="shared" si="3"/>
        <v>0.39894940558473874</v>
      </c>
      <c r="K22" s="132">
        <v>841</v>
      </c>
      <c r="L22" s="121">
        <f t="shared" si="4"/>
        <v>0.23251313243019076</v>
      </c>
      <c r="M22" s="131">
        <v>1198</v>
      </c>
      <c r="N22" s="16">
        <f t="shared" si="5"/>
        <v>0.3312137130218413</v>
      </c>
    </row>
    <row r="23" spans="1:14" ht="13.5" customHeight="1">
      <c r="A23" s="29" t="s">
        <v>15</v>
      </c>
      <c r="B23" s="110">
        <f>'1. Plan and Actual'!C24</f>
        <v>6496</v>
      </c>
      <c r="C23" s="130">
        <v>3157</v>
      </c>
      <c r="D23" s="16">
        <f t="shared" si="0"/>
        <v>0.4859913793103448</v>
      </c>
      <c r="E23" s="131">
        <v>227</v>
      </c>
      <c r="F23" s="118">
        <f t="shared" si="1"/>
        <v>0.03494458128078818</v>
      </c>
      <c r="G23" s="132">
        <v>209</v>
      </c>
      <c r="H23" s="121">
        <f t="shared" si="2"/>
        <v>0.03217364532019704</v>
      </c>
      <c r="I23" s="131">
        <v>2994</v>
      </c>
      <c r="J23" s="118">
        <f t="shared" si="3"/>
        <v>0.4608990147783251</v>
      </c>
      <c r="K23" s="132">
        <v>1340</v>
      </c>
      <c r="L23" s="121">
        <f t="shared" si="4"/>
        <v>0.2062807881773399</v>
      </c>
      <c r="M23" s="131">
        <v>1726</v>
      </c>
      <c r="N23" s="16">
        <f t="shared" si="5"/>
        <v>0.26570197044334976</v>
      </c>
    </row>
    <row r="24" spans="1:17" ht="13.5" customHeight="1">
      <c r="A24" s="29" t="s">
        <v>141</v>
      </c>
      <c r="B24" s="110">
        <f>'1. Plan and Actual'!C25</f>
        <v>7996</v>
      </c>
      <c r="C24" s="130">
        <v>3878</v>
      </c>
      <c r="D24" s="16">
        <f t="shared" si="0"/>
        <v>0.48499249624812407</v>
      </c>
      <c r="E24" s="131">
        <v>128</v>
      </c>
      <c r="F24" s="118">
        <f t="shared" si="1"/>
        <v>0.016008004002001</v>
      </c>
      <c r="G24" s="132">
        <v>138</v>
      </c>
      <c r="H24" s="121">
        <f t="shared" si="2"/>
        <v>0.01725862931465733</v>
      </c>
      <c r="I24" s="131">
        <v>3344</v>
      </c>
      <c r="J24" s="118">
        <f t="shared" si="3"/>
        <v>0.4182091045522761</v>
      </c>
      <c r="K24" s="132">
        <v>1927</v>
      </c>
      <c r="L24" s="121">
        <f t="shared" si="4"/>
        <v>0.24099549774887444</v>
      </c>
      <c r="M24" s="131">
        <v>2459</v>
      </c>
      <c r="N24" s="16">
        <f t="shared" si="5"/>
        <v>0.3075287643821911</v>
      </c>
      <c r="Q24" s="22"/>
    </row>
    <row r="25" spans="1:14" ht="12.75">
      <c r="A25" s="29" t="s">
        <v>126</v>
      </c>
      <c r="B25" s="111">
        <f>'1. Plan and Actual'!C26</f>
        <v>1973</v>
      </c>
      <c r="C25" s="125">
        <v>1009</v>
      </c>
      <c r="D25" s="16">
        <f>C25/B25</f>
        <v>0.5114039533705018</v>
      </c>
      <c r="E25" s="113">
        <v>8</v>
      </c>
      <c r="F25" s="118">
        <f>E25/B25</f>
        <v>0.0040547389761784085</v>
      </c>
      <c r="G25" s="116">
        <v>29</v>
      </c>
      <c r="H25" s="121">
        <f t="shared" si="2"/>
        <v>0.01469842878864673</v>
      </c>
      <c r="I25" s="113">
        <v>618</v>
      </c>
      <c r="J25" s="118">
        <f t="shared" si="3"/>
        <v>0.31322858590978203</v>
      </c>
      <c r="K25" s="116">
        <v>503</v>
      </c>
      <c r="L25" s="121">
        <f t="shared" si="4"/>
        <v>0.2549417131272174</v>
      </c>
      <c r="M25" s="113">
        <v>815</v>
      </c>
      <c r="N25" s="16">
        <f t="shared" si="5"/>
        <v>0.4130765331981754</v>
      </c>
    </row>
    <row r="26" spans="1:14" ht="13.5" thickBot="1">
      <c r="A26" s="30" t="s">
        <v>17</v>
      </c>
      <c r="B26" s="112">
        <f>'1. Plan and Actual'!C27</f>
        <v>108472</v>
      </c>
      <c r="C26" s="126">
        <v>52213</v>
      </c>
      <c r="D26" s="18">
        <f>C26/B26</f>
        <v>0.48135002581311304</v>
      </c>
      <c r="E26" s="114">
        <v>3704</v>
      </c>
      <c r="F26" s="119">
        <f t="shared" si="1"/>
        <v>0.034147060992698576</v>
      </c>
      <c r="G26" s="117">
        <v>4389</v>
      </c>
      <c r="H26" s="122">
        <f t="shared" si="2"/>
        <v>0.04046205472379969</v>
      </c>
      <c r="I26" s="114">
        <v>52749</v>
      </c>
      <c r="J26" s="119">
        <f t="shared" si="3"/>
        <v>0.4862913931705878</v>
      </c>
      <c r="K26" s="117">
        <v>21662</v>
      </c>
      <c r="L26" s="122">
        <f t="shared" si="4"/>
        <v>0.1997013054060034</v>
      </c>
      <c r="M26" s="114">
        <v>25968</v>
      </c>
      <c r="N26" s="18">
        <f t="shared" si="5"/>
        <v>0.23939818570691054</v>
      </c>
    </row>
    <row r="27" spans="1:12" ht="13.5" thickTop="1">
      <c r="A27" s="2" t="s">
        <v>31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" t="s">
        <v>144</v>
      </c>
      <c r="B28"/>
      <c r="C28"/>
      <c r="D28"/>
      <c r="E28"/>
      <c r="F28"/>
      <c r="G28"/>
      <c r="H28"/>
      <c r="I28"/>
      <c r="J28"/>
      <c r="K28"/>
      <c r="L28"/>
    </row>
    <row r="29" spans="1:12" ht="12.75" customHeight="1">
      <c r="A29" s="178" t="s">
        <v>32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</row>
    <row r="30" spans="1:12" ht="12.75" customHeight="1">
      <c r="A30" s="178" t="s">
        <v>145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</row>
    <row r="31" spans="1:16" ht="12.75">
      <c r="A31" s="160" t="s">
        <v>146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</row>
  </sheetData>
  <sheetProtection/>
  <mergeCells count="7">
    <mergeCell ref="A31:P31"/>
    <mergeCell ref="A1:N1"/>
    <mergeCell ref="A2:N2"/>
    <mergeCell ref="A3:N3"/>
    <mergeCell ref="A5:N5"/>
    <mergeCell ref="A29:L29"/>
    <mergeCell ref="A30:L30"/>
  </mergeCells>
  <printOptions horizontalCentered="1" verticalCentered="1"/>
  <pageMargins left="0.5" right="0.5" top="0.75" bottom="0.75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7">
      <selection activeCell="O9" sqref="O9:O26"/>
    </sheetView>
  </sheetViews>
  <sheetFormatPr defaultColWidth="9.140625" defaultRowHeight="12.75"/>
  <cols>
    <col min="1" max="1" width="21.28125" style="22" customWidth="1"/>
    <col min="2" max="2" width="9.421875" style="22" customWidth="1"/>
    <col min="3" max="3" width="8.28125" style="22" customWidth="1"/>
    <col min="4" max="4" width="5.140625" style="22" customWidth="1"/>
    <col min="5" max="5" width="8.7109375" style="22" customWidth="1"/>
    <col min="6" max="6" width="5.140625" style="22" customWidth="1"/>
    <col min="7" max="7" width="9.421875" style="22" customWidth="1"/>
    <col min="8" max="8" width="5.140625" style="22" customWidth="1"/>
    <col min="9" max="9" width="8.7109375" style="22" customWidth="1"/>
    <col min="10" max="10" width="5.140625" style="22" customWidth="1"/>
    <col min="11" max="11" width="9.140625" style="22" customWidth="1"/>
    <col min="12" max="12" width="5.140625" style="22" customWidth="1"/>
    <col min="13" max="13" width="8.7109375" style="22" customWidth="1"/>
    <col min="14" max="14" width="5.140625" style="22" customWidth="1"/>
    <col min="15" max="15" width="10.7109375" style="22" customWidth="1"/>
    <col min="16" max="16" width="5.140625" style="22" customWidth="1"/>
    <col min="17" max="16384" width="9.140625" style="22" customWidth="1"/>
  </cols>
  <sheetData>
    <row r="1" spans="1:16" ht="18.75">
      <c r="A1" s="161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5.75">
      <c r="A2" s="162" t="str">
        <f>'1. Plan and Actual'!A2</f>
        <v>OSCCAR Summary by WDB Area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spans="1:16" ht="15.75">
      <c r="A3" s="188" t="str">
        <f>'1. Plan and Actual'!A3</f>
        <v>FY18 Quarter Ending March 31, 2018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9"/>
    </row>
    <row r="5" spans="1:16" ht="18.75">
      <c r="A5" s="161" t="s">
        <v>131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</row>
    <row r="6" ht="6.75" customHeight="1" thickBot="1"/>
    <row r="7" spans="1:16" ht="13.5" thickTop="1">
      <c r="A7" s="34" t="s">
        <v>1</v>
      </c>
      <c r="B7" s="13" t="s">
        <v>21</v>
      </c>
      <c r="C7" s="103" t="s">
        <v>24</v>
      </c>
      <c r="D7" s="103" t="s">
        <v>26</v>
      </c>
      <c r="E7" s="103" t="s">
        <v>28</v>
      </c>
      <c r="F7" s="103" t="s">
        <v>37</v>
      </c>
      <c r="G7" s="103" t="s">
        <v>39</v>
      </c>
      <c r="H7" s="103" t="s">
        <v>48</v>
      </c>
      <c r="I7" s="103" t="s">
        <v>50</v>
      </c>
      <c r="J7" s="103" t="s">
        <v>52</v>
      </c>
      <c r="K7" s="103" t="s">
        <v>64</v>
      </c>
      <c r="L7" s="103" t="s">
        <v>66</v>
      </c>
      <c r="M7" s="103" t="s">
        <v>77</v>
      </c>
      <c r="N7" s="103" t="s">
        <v>78</v>
      </c>
      <c r="O7" s="103" t="s">
        <v>80</v>
      </c>
      <c r="P7" s="39" t="s">
        <v>81</v>
      </c>
    </row>
    <row r="8" spans="1:16" s="38" customFormat="1" ht="51">
      <c r="A8" s="35"/>
      <c r="B8" s="6" t="s">
        <v>22</v>
      </c>
      <c r="C8" s="104" t="s">
        <v>72</v>
      </c>
      <c r="D8" s="104" t="s">
        <v>129</v>
      </c>
      <c r="E8" s="104" t="s">
        <v>73</v>
      </c>
      <c r="F8" s="104" t="s">
        <v>129</v>
      </c>
      <c r="G8" s="104" t="s">
        <v>74</v>
      </c>
      <c r="H8" s="104" t="s">
        <v>129</v>
      </c>
      <c r="I8" s="104" t="s">
        <v>75</v>
      </c>
      <c r="J8" s="104" t="s">
        <v>129</v>
      </c>
      <c r="K8" s="104" t="s">
        <v>76</v>
      </c>
      <c r="L8" s="104" t="s">
        <v>129</v>
      </c>
      <c r="M8" s="104" t="s">
        <v>79</v>
      </c>
      <c r="N8" s="104" t="s">
        <v>129</v>
      </c>
      <c r="O8" s="104" t="s">
        <v>65</v>
      </c>
      <c r="P8" s="40" t="s">
        <v>129</v>
      </c>
    </row>
    <row r="9" spans="1:16" ht="13.5" customHeight="1">
      <c r="A9" s="36" t="s">
        <v>2</v>
      </c>
      <c r="B9" s="101">
        <f>'1. Plan and Actual'!C10</f>
        <v>2221</v>
      </c>
      <c r="C9" s="128">
        <v>223</v>
      </c>
      <c r="D9" s="5">
        <f>C9/B9</f>
        <v>0.10040522287257991</v>
      </c>
      <c r="E9" s="128">
        <v>817</v>
      </c>
      <c r="F9" s="5">
        <f>E9/B9</f>
        <v>0.3678523187753264</v>
      </c>
      <c r="G9" s="128">
        <v>324</v>
      </c>
      <c r="H9" s="5">
        <f>G9/B9</f>
        <v>0.14588023412877082</v>
      </c>
      <c r="I9" s="128">
        <v>199</v>
      </c>
      <c r="J9" s="5">
        <f>I9/B9</f>
        <v>0.08959927960378208</v>
      </c>
      <c r="K9" s="128">
        <v>225</v>
      </c>
      <c r="L9" s="5">
        <f>K9/B9</f>
        <v>0.10130571814497974</v>
      </c>
      <c r="M9" s="128">
        <v>124</v>
      </c>
      <c r="N9" s="5">
        <f>M9/B9</f>
        <v>0.055830706888788835</v>
      </c>
      <c r="O9" s="128">
        <v>308</v>
      </c>
      <c r="P9" s="16">
        <f>O9/B9</f>
        <v>0.13867627194957227</v>
      </c>
    </row>
    <row r="10" spans="1:16" ht="13.5" customHeight="1">
      <c r="A10" s="36" t="s">
        <v>3</v>
      </c>
      <c r="B10" s="101">
        <f>'1. Plan and Actual'!C11</f>
        <v>12519</v>
      </c>
      <c r="C10" s="128">
        <v>925</v>
      </c>
      <c r="D10" s="5">
        <f aca="true" t="shared" si="0" ref="D10:D26">C10/B10</f>
        <v>0.07388769071012062</v>
      </c>
      <c r="E10" s="128">
        <v>3616</v>
      </c>
      <c r="F10" s="5">
        <f aca="true" t="shared" si="1" ref="F10:F26">E10/B10</f>
        <v>0.288840961738158</v>
      </c>
      <c r="G10" s="128">
        <v>1943</v>
      </c>
      <c r="H10" s="5">
        <f aca="true" t="shared" si="2" ref="H10:H26">G10/B10</f>
        <v>0.15520408978352904</v>
      </c>
      <c r="I10" s="128">
        <v>827</v>
      </c>
      <c r="J10" s="5">
        <f aca="true" t="shared" si="3" ref="J10:J26">I10/B10</f>
        <v>0.0660595894240754</v>
      </c>
      <c r="K10" s="128">
        <v>2843</v>
      </c>
      <c r="L10" s="5">
        <f aca="true" t="shared" si="4" ref="L10:L26">K10/B10</f>
        <v>0.2270948158798626</v>
      </c>
      <c r="M10" s="128">
        <v>1757</v>
      </c>
      <c r="N10" s="5">
        <f aca="true" t="shared" si="5" ref="N10:N26">M10/B10</f>
        <v>0.14034667305695342</v>
      </c>
      <c r="O10" s="128">
        <v>598</v>
      </c>
      <c r="P10" s="16">
        <f aca="true" t="shared" si="6" ref="P10:P26">O10/B10</f>
        <v>0.04776739356178609</v>
      </c>
    </row>
    <row r="11" spans="1:16" ht="13.5" customHeight="1">
      <c r="A11" s="36" t="s">
        <v>4</v>
      </c>
      <c r="B11" s="101">
        <f>'1. Plan and Actual'!C12</f>
        <v>10427</v>
      </c>
      <c r="C11" s="128">
        <v>1396</v>
      </c>
      <c r="D11" s="5">
        <f t="shared" si="0"/>
        <v>0.1338831878776254</v>
      </c>
      <c r="E11" s="128">
        <v>4150</v>
      </c>
      <c r="F11" s="5">
        <f t="shared" si="1"/>
        <v>0.3980051788625683</v>
      </c>
      <c r="G11" s="128">
        <v>1557</v>
      </c>
      <c r="H11" s="5">
        <f t="shared" si="2"/>
        <v>0.14932387072024553</v>
      </c>
      <c r="I11" s="128">
        <v>979</v>
      </c>
      <c r="J11" s="5">
        <f t="shared" si="3"/>
        <v>0.09389086026661551</v>
      </c>
      <c r="K11" s="128">
        <v>1386</v>
      </c>
      <c r="L11" s="5">
        <f t="shared" si="4"/>
        <v>0.13292413925386018</v>
      </c>
      <c r="M11" s="128">
        <v>549</v>
      </c>
      <c r="N11" s="5">
        <f t="shared" si="5"/>
        <v>0.052651769444710846</v>
      </c>
      <c r="O11" s="128">
        <v>404</v>
      </c>
      <c r="P11" s="16">
        <f t="shared" si="6"/>
        <v>0.03874556440011508</v>
      </c>
    </row>
    <row r="12" spans="1:16" ht="13.5" customHeight="1">
      <c r="A12" s="36" t="s">
        <v>5</v>
      </c>
      <c r="B12" s="101">
        <f>'1. Plan and Actual'!C13</f>
        <v>4764</v>
      </c>
      <c r="C12" s="128">
        <v>388</v>
      </c>
      <c r="D12" s="5">
        <f t="shared" si="0"/>
        <v>0.08144416456759027</v>
      </c>
      <c r="E12" s="128">
        <v>1753</v>
      </c>
      <c r="F12" s="5">
        <f t="shared" si="1"/>
        <v>0.367968094038623</v>
      </c>
      <c r="G12" s="128">
        <v>908</v>
      </c>
      <c r="H12" s="5">
        <f t="shared" si="2"/>
        <v>0.19059613769941225</v>
      </c>
      <c r="I12" s="128">
        <v>442</v>
      </c>
      <c r="J12" s="5">
        <f t="shared" si="3"/>
        <v>0.0927791771620487</v>
      </c>
      <c r="K12" s="128">
        <v>843</v>
      </c>
      <c r="L12" s="5">
        <f t="shared" si="4"/>
        <v>0.1769521410579345</v>
      </c>
      <c r="M12" s="128">
        <v>335</v>
      </c>
      <c r="N12" s="5">
        <f t="shared" si="5"/>
        <v>0.07031905961376994</v>
      </c>
      <c r="O12" s="128">
        <v>90</v>
      </c>
      <c r="P12" s="16">
        <f t="shared" si="6"/>
        <v>0.018891687657430732</v>
      </c>
    </row>
    <row r="13" spans="1:16" ht="13.5" customHeight="1">
      <c r="A13" s="36" t="s">
        <v>6</v>
      </c>
      <c r="B13" s="101">
        <f>'1. Plan and Actual'!C14</f>
        <v>2806</v>
      </c>
      <c r="C13" s="128">
        <v>214</v>
      </c>
      <c r="D13" s="5">
        <f t="shared" si="0"/>
        <v>0.07626514611546685</v>
      </c>
      <c r="E13" s="128">
        <v>728</v>
      </c>
      <c r="F13" s="5">
        <f t="shared" si="1"/>
        <v>0.2594440484675695</v>
      </c>
      <c r="G13" s="128">
        <v>530</v>
      </c>
      <c r="H13" s="5">
        <f t="shared" si="2"/>
        <v>0.18888096935138987</v>
      </c>
      <c r="I13" s="128">
        <v>311</v>
      </c>
      <c r="J13" s="5">
        <f t="shared" si="3"/>
        <v>0.11083392729864576</v>
      </c>
      <c r="K13" s="128">
        <v>656</v>
      </c>
      <c r="L13" s="5">
        <f t="shared" si="4"/>
        <v>0.23378474697077692</v>
      </c>
      <c r="M13" s="128">
        <v>298</v>
      </c>
      <c r="N13" s="5">
        <f t="shared" si="5"/>
        <v>0.10620099786172488</v>
      </c>
      <c r="O13" s="128">
        <v>60</v>
      </c>
      <c r="P13" s="16">
        <f t="shared" si="6"/>
        <v>0.021382751247327157</v>
      </c>
    </row>
    <row r="14" spans="1:16" ht="13.5" customHeight="1">
      <c r="A14" s="36" t="s">
        <v>7</v>
      </c>
      <c r="B14" s="101">
        <f>'1. Plan and Actual'!C15</f>
        <v>7762</v>
      </c>
      <c r="C14" s="128">
        <v>606</v>
      </c>
      <c r="D14" s="5">
        <f t="shared" si="0"/>
        <v>0.0780726616851327</v>
      </c>
      <c r="E14" s="128">
        <v>2479</v>
      </c>
      <c r="F14" s="5">
        <f t="shared" si="1"/>
        <v>0.3193764493687194</v>
      </c>
      <c r="G14" s="128">
        <v>1393</v>
      </c>
      <c r="H14" s="5">
        <f t="shared" si="2"/>
        <v>0.17946405565575882</v>
      </c>
      <c r="I14" s="128">
        <v>772</v>
      </c>
      <c r="J14" s="5">
        <f t="shared" si="3"/>
        <v>0.0994589023447565</v>
      </c>
      <c r="K14" s="128">
        <v>1594</v>
      </c>
      <c r="L14" s="5">
        <f t="shared" si="4"/>
        <v>0.20535944344241175</v>
      </c>
      <c r="M14" s="128">
        <v>723</v>
      </c>
      <c r="N14" s="5">
        <f t="shared" si="5"/>
        <v>0.09314609636691575</v>
      </c>
      <c r="O14" s="128">
        <v>187</v>
      </c>
      <c r="P14" s="16">
        <f t="shared" si="6"/>
        <v>0.02409172893584128</v>
      </c>
    </row>
    <row r="15" spans="1:16" ht="13.5" customHeight="1">
      <c r="A15" s="36" t="s">
        <v>8</v>
      </c>
      <c r="B15" s="101">
        <f>'1. Plan and Actual'!C16</f>
        <v>2901</v>
      </c>
      <c r="C15" s="128">
        <v>216</v>
      </c>
      <c r="D15" s="5">
        <f t="shared" si="0"/>
        <v>0.07445708376421924</v>
      </c>
      <c r="E15" s="128">
        <v>939</v>
      </c>
      <c r="F15" s="5">
        <f t="shared" si="1"/>
        <v>0.32368148914167527</v>
      </c>
      <c r="G15" s="128">
        <v>434</v>
      </c>
      <c r="H15" s="5">
        <f t="shared" si="2"/>
        <v>0.14960358497069975</v>
      </c>
      <c r="I15" s="128">
        <v>273</v>
      </c>
      <c r="J15" s="5">
        <f t="shared" si="3"/>
        <v>0.09410548086866598</v>
      </c>
      <c r="K15" s="128">
        <v>490</v>
      </c>
      <c r="L15" s="5">
        <f t="shared" si="4"/>
        <v>0.16890727335401587</v>
      </c>
      <c r="M15" s="128">
        <v>265</v>
      </c>
      <c r="N15" s="5">
        <f t="shared" si="5"/>
        <v>0.09134781109962083</v>
      </c>
      <c r="O15" s="128">
        <v>284</v>
      </c>
      <c r="P15" s="16">
        <f t="shared" si="6"/>
        <v>0.09789727680110306</v>
      </c>
    </row>
    <row r="16" spans="1:16" ht="13.5" customHeight="1">
      <c r="A16" s="36" t="s">
        <v>9</v>
      </c>
      <c r="B16" s="101">
        <f>'1. Plan and Actual'!C17</f>
        <v>5383</v>
      </c>
      <c r="C16" s="128">
        <v>440</v>
      </c>
      <c r="D16" s="5">
        <f t="shared" si="0"/>
        <v>0.08173880735649267</v>
      </c>
      <c r="E16" s="128">
        <v>1322</v>
      </c>
      <c r="F16" s="5">
        <f t="shared" si="1"/>
        <v>0.24558796210291658</v>
      </c>
      <c r="G16" s="128">
        <v>943</v>
      </c>
      <c r="H16" s="5">
        <f t="shared" si="2"/>
        <v>0.17518112576630132</v>
      </c>
      <c r="I16" s="128">
        <v>425</v>
      </c>
      <c r="J16" s="5">
        <f t="shared" si="3"/>
        <v>0.07895225710570314</v>
      </c>
      <c r="K16" s="128">
        <v>1324</v>
      </c>
      <c r="L16" s="5">
        <f t="shared" si="4"/>
        <v>0.2459595021363552</v>
      </c>
      <c r="M16" s="128">
        <v>730</v>
      </c>
      <c r="N16" s="5">
        <f t="shared" si="5"/>
        <v>0.1356121122050901</v>
      </c>
      <c r="O16" s="128">
        <v>196</v>
      </c>
      <c r="P16" s="16">
        <f t="shared" si="6"/>
        <v>0.036410923276983094</v>
      </c>
    </row>
    <row r="17" spans="1:16" ht="13.5" customHeight="1">
      <c r="A17" s="36" t="s">
        <v>10</v>
      </c>
      <c r="B17" s="101">
        <f>'1. Plan and Actual'!C18</f>
        <v>4046</v>
      </c>
      <c r="C17" s="128">
        <v>946</v>
      </c>
      <c r="D17" s="5">
        <f t="shared" si="0"/>
        <v>0.2338111715274345</v>
      </c>
      <c r="E17" s="128">
        <v>1665</v>
      </c>
      <c r="F17" s="5">
        <f t="shared" si="1"/>
        <v>0.4115175481957489</v>
      </c>
      <c r="G17" s="128">
        <v>567</v>
      </c>
      <c r="H17" s="5">
        <f t="shared" si="2"/>
        <v>0.14013840830449828</v>
      </c>
      <c r="I17" s="128">
        <v>270</v>
      </c>
      <c r="J17" s="5">
        <f t="shared" si="3"/>
        <v>0.06673257538309442</v>
      </c>
      <c r="K17" s="128">
        <v>344</v>
      </c>
      <c r="L17" s="5">
        <f t="shared" si="4"/>
        <v>0.08502224419179437</v>
      </c>
      <c r="M17" s="128">
        <v>137</v>
      </c>
      <c r="N17" s="5">
        <f t="shared" si="5"/>
        <v>0.033860603064755315</v>
      </c>
      <c r="O17" s="128">
        <v>111</v>
      </c>
      <c r="P17" s="16">
        <f t="shared" si="6"/>
        <v>0.027434503213049927</v>
      </c>
    </row>
    <row r="18" spans="1:16" ht="13.5" customHeight="1">
      <c r="A18" s="36" t="s">
        <v>11</v>
      </c>
      <c r="B18" s="101">
        <f>'1. Plan and Actual'!C19</f>
        <v>17962</v>
      </c>
      <c r="C18" s="128">
        <v>3651</v>
      </c>
      <c r="D18" s="5">
        <f t="shared" si="0"/>
        <v>0.2032624429350852</v>
      </c>
      <c r="E18" s="128">
        <v>6307</v>
      </c>
      <c r="F18" s="5">
        <f t="shared" si="1"/>
        <v>0.3511301636788776</v>
      </c>
      <c r="G18" s="128">
        <v>2722</v>
      </c>
      <c r="H18" s="5">
        <f t="shared" si="2"/>
        <v>0.1515421445273355</v>
      </c>
      <c r="I18" s="128">
        <v>1172</v>
      </c>
      <c r="J18" s="5">
        <f t="shared" si="3"/>
        <v>0.06524885870170359</v>
      </c>
      <c r="K18" s="128">
        <v>1307</v>
      </c>
      <c r="L18" s="5">
        <f t="shared" si="4"/>
        <v>0.07276472553167798</v>
      </c>
      <c r="M18" s="128">
        <v>608</v>
      </c>
      <c r="N18" s="5">
        <f t="shared" si="5"/>
        <v>0.03384923727869948</v>
      </c>
      <c r="O18" s="128">
        <v>2187</v>
      </c>
      <c r="P18" s="16">
        <f t="shared" si="6"/>
        <v>0.12175704264558512</v>
      </c>
    </row>
    <row r="19" spans="1:16" ht="13.5" customHeight="1">
      <c r="A19" s="36" t="s">
        <v>136</v>
      </c>
      <c r="B19" s="101">
        <f>'1. Plan and Actual'!C20</f>
        <v>6545</v>
      </c>
      <c r="C19" s="128">
        <v>753</v>
      </c>
      <c r="D19" s="5">
        <f t="shared" si="0"/>
        <v>0.11504965622612681</v>
      </c>
      <c r="E19" s="128">
        <v>2298</v>
      </c>
      <c r="F19" s="5">
        <f t="shared" si="1"/>
        <v>0.3511077158135982</v>
      </c>
      <c r="G19" s="128">
        <v>910</v>
      </c>
      <c r="H19" s="5">
        <f t="shared" si="2"/>
        <v>0.13903743315508021</v>
      </c>
      <c r="I19" s="128">
        <v>539</v>
      </c>
      <c r="J19" s="5">
        <f t="shared" si="3"/>
        <v>0.08235294117647059</v>
      </c>
      <c r="K19" s="128">
        <v>1208</v>
      </c>
      <c r="L19" s="5">
        <f t="shared" si="4"/>
        <v>0.18456837280366692</v>
      </c>
      <c r="M19" s="128">
        <v>559</v>
      </c>
      <c r="N19" s="5">
        <f t="shared" si="5"/>
        <v>0.0854087089381207</v>
      </c>
      <c r="O19" s="128">
        <v>278</v>
      </c>
      <c r="P19" s="16">
        <f t="shared" si="6"/>
        <v>0.04247517188693659</v>
      </c>
    </row>
    <row r="20" spans="1:16" ht="13.5" customHeight="1">
      <c r="A20" s="36" t="s">
        <v>12</v>
      </c>
      <c r="B20" s="101">
        <f>'1. Plan and Actual'!C21</f>
        <v>9319</v>
      </c>
      <c r="C20" s="128">
        <v>633</v>
      </c>
      <c r="D20" s="5">
        <f t="shared" si="0"/>
        <v>0.06792574310548342</v>
      </c>
      <c r="E20" s="128">
        <v>1829</v>
      </c>
      <c r="F20" s="5">
        <f t="shared" si="1"/>
        <v>0.19626569374396394</v>
      </c>
      <c r="G20" s="128">
        <v>1044</v>
      </c>
      <c r="H20" s="5">
        <f t="shared" si="2"/>
        <v>0.11202918768108167</v>
      </c>
      <c r="I20" s="128">
        <v>782</v>
      </c>
      <c r="J20" s="5">
        <f t="shared" si="3"/>
        <v>0.08391458310977573</v>
      </c>
      <c r="K20" s="128">
        <v>2899</v>
      </c>
      <c r="L20" s="5">
        <f t="shared" si="4"/>
        <v>0.3110848803519691</v>
      </c>
      <c r="M20" s="128">
        <v>2016</v>
      </c>
      <c r="N20" s="5">
        <f t="shared" si="5"/>
        <v>0.21633222448760597</v>
      </c>
      <c r="O20" s="128">
        <v>113</v>
      </c>
      <c r="P20" s="16">
        <f t="shared" si="6"/>
        <v>0.012125764567013628</v>
      </c>
    </row>
    <row r="21" spans="1:16" ht="13.5" customHeight="1">
      <c r="A21" s="36" t="s">
        <v>13</v>
      </c>
      <c r="B21" s="101">
        <f>'1. Plan and Actual'!C22</f>
        <v>6876</v>
      </c>
      <c r="C21" s="128">
        <v>250</v>
      </c>
      <c r="D21" s="5">
        <f t="shared" si="0"/>
        <v>0.036358347876672484</v>
      </c>
      <c r="E21" s="128">
        <v>1086</v>
      </c>
      <c r="F21" s="5">
        <f t="shared" si="1"/>
        <v>0.15794066317626526</v>
      </c>
      <c r="G21" s="128">
        <v>811</v>
      </c>
      <c r="H21" s="5">
        <f t="shared" si="2"/>
        <v>0.11794648051192554</v>
      </c>
      <c r="I21" s="128">
        <v>607</v>
      </c>
      <c r="J21" s="5">
        <f t="shared" si="3"/>
        <v>0.0882780686445608</v>
      </c>
      <c r="K21" s="128">
        <v>2463</v>
      </c>
      <c r="L21" s="5">
        <f t="shared" si="4"/>
        <v>0.35820244328097733</v>
      </c>
      <c r="M21" s="128">
        <v>1616</v>
      </c>
      <c r="N21" s="5">
        <f t="shared" si="5"/>
        <v>0.23502036067481094</v>
      </c>
      <c r="O21" s="128">
        <v>39</v>
      </c>
      <c r="P21" s="16">
        <f t="shared" si="6"/>
        <v>0.005671902268760907</v>
      </c>
    </row>
    <row r="22" spans="1:16" ht="13.5" customHeight="1">
      <c r="A22" s="36" t="s">
        <v>14</v>
      </c>
      <c r="B22" s="101">
        <f>'1. Plan and Actual'!C23</f>
        <v>3617</v>
      </c>
      <c r="C22" s="128">
        <v>225</v>
      </c>
      <c r="D22" s="5">
        <f t="shared" si="0"/>
        <v>0.06220624827204866</v>
      </c>
      <c r="E22" s="128">
        <v>1256</v>
      </c>
      <c r="F22" s="5">
        <f t="shared" si="1"/>
        <v>0.34724910146530275</v>
      </c>
      <c r="G22" s="128">
        <v>644</v>
      </c>
      <c r="H22" s="5">
        <f t="shared" si="2"/>
        <v>0.17804810616533037</v>
      </c>
      <c r="I22" s="128">
        <v>384</v>
      </c>
      <c r="J22" s="5">
        <f t="shared" si="3"/>
        <v>0.10616533038429637</v>
      </c>
      <c r="K22" s="128">
        <v>752</v>
      </c>
      <c r="L22" s="5">
        <f t="shared" si="4"/>
        <v>0.20790710533591375</v>
      </c>
      <c r="M22" s="128">
        <v>324</v>
      </c>
      <c r="N22" s="5">
        <f t="shared" si="5"/>
        <v>0.08957699751175006</v>
      </c>
      <c r="O22" s="128">
        <v>32</v>
      </c>
      <c r="P22" s="16">
        <f t="shared" si="6"/>
        <v>0.008847110865358032</v>
      </c>
    </row>
    <row r="23" spans="1:16" ht="13.5" customHeight="1">
      <c r="A23" s="36" t="s">
        <v>15</v>
      </c>
      <c r="B23" s="101">
        <f>'1. Plan and Actual'!C24</f>
        <v>6496</v>
      </c>
      <c r="C23" s="128">
        <v>744</v>
      </c>
      <c r="D23" s="5">
        <f t="shared" si="0"/>
        <v>0.1145320197044335</v>
      </c>
      <c r="E23" s="128">
        <v>2105</v>
      </c>
      <c r="F23" s="5">
        <f t="shared" si="1"/>
        <v>0.3240455665024631</v>
      </c>
      <c r="G23" s="128">
        <v>850</v>
      </c>
      <c r="H23" s="5">
        <f t="shared" si="2"/>
        <v>0.1308497536945813</v>
      </c>
      <c r="I23" s="128">
        <v>667</v>
      </c>
      <c r="J23" s="5">
        <f t="shared" si="3"/>
        <v>0.10267857142857142</v>
      </c>
      <c r="K23" s="128">
        <v>1467</v>
      </c>
      <c r="L23" s="5">
        <f t="shared" si="4"/>
        <v>0.22583128078817735</v>
      </c>
      <c r="M23" s="128">
        <v>609</v>
      </c>
      <c r="N23" s="5">
        <f t="shared" si="5"/>
        <v>0.09375</v>
      </c>
      <c r="O23" s="128">
        <v>51</v>
      </c>
      <c r="P23" s="16">
        <f t="shared" si="6"/>
        <v>0.007850985221674878</v>
      </c>
    </row>
    <row r="24" spans="1:16" ht="13.5" customHeight="1">
      <c r="A24" s="36" t="s">
        <v>141</v>
      </c>
      <c r="B24" s="101">
        <f>'1. Plan and Actual'!C25</f>
        <v>7996</v>
      </c>
      <c r="C24" s="128">
        <v>393</v>
      </c>
      <c r="D24" s="5">
        <f t="shared" si="0"/>
        <v>0.0491495747873937</v>
      </c>
      <c r="E24" s="128">
        <v>2144</v>
      </c>
      <c r="F24" s="5">
        <f t="shared" si="1"/>
        <v>0.2681340670335168</v>
      </c>
      <c r="G24" s="128">
        <v>1241</v>
      </c>
      <c r="H24" s="5">
        <f t="shared" si="2"/>
        <v>0.15520260130065033</v>
      </c>
      <c r="I24" s="128">
        <v>855</v>
      </c>
      <c r="J24" s="5">
        <f t="shared" si="3"/>
        <v>0.10692846423211606</v>
      </c>
      <c r="K24" s="128">
        <v>2236</v>
      </c>
      <c r="L24" s="5">
        <f t="shared" si="4"/>
        <v>0.27963981990995496</v>
      </c>
      <c r="M24" s="128">
        <v>935</v>
      </c>
      <c r="N24" s="5">
        <f t="shared" si="5"/>
        <v>0.11693346673336669</v>
      </c>
      <c r="O24" s="128">
        <v>180</v>
      </c>
      <c r="P24" s="16">
        <f t="shared" si="6"/>
        <v>0.022511255627813906</v>
      </c>
    </row>
    <row r="25" spans="1:16" ht="12.75">
      <c r="A25" s="36" t="s">
        <v>126</v>
      </c>
      <c r="B25" s="4">
        <f>'1. Plan and Actual'!C26</f>
        <v>1973</v>
      </c>
      <c r="C25" s="4">
        <v>110</v>
      </c>
      <c r="D25" s="5">
        <f t="shared" si="0"/>
        <v>0.055752660922453116</v>
      </c>
      <c r="E25" s="4">
        <v>874</v>
      </c>
      <c r="F25" s="5">
        <f t="shared" si="1"/>
        <v>0.44298023314749113</v>
      </c>
      <c r="G25" s="4">
        <v>219</v>
      </c>
      <c r="H25" s="5">
        <f t="shared" si="2"/>
        <v>0.11099847947288394</v>
      </c>
      <c r="I25" s="4">
        <v>199</v>
      </c>
      <c r="J25" s="5">
        <f t="shared" si="3"/>
        <v>0.1008616320324379</v>
      </c>
      <c r="K25" s="4">
        <v>302</v>
      </c>
      <c r="L25" s="5">
        <f t="shared" si="4"/>
        <v>0.15306639635073493</v>
      </c>
      <c r="M25" s="4">
        <v>115</v>
      </c>
      <c r="N25" s="5">
        <f t="shared" si="5"/>
        <v>0.05828687278256462</v>
      </c>
      <c r="O25" s="4">
        <v>153</v>
      </c>
      <c r="P25" s="16">
        <f t="shared" si="6"/>
        <v>0.07754688291941206</v>
      </c>
    </row>
    <row r="26" spans="1:16" ht="13.5" thickBot="1">
      <c r="A26" s="37" t="s">
        <v>17</v>
      </c>
      <c r="B26" s="17">
        <f>'1. Plan and Actual'!C27</f>
        <v>108472</v>
      </c>
      <c r="C26" s="17">
        <v>11987</v>
      </c>
      <c r="D26" s="25">
        <f t="shared" si="0"/>
        <v>0.11050778080979423</v>
      </c>
      <c r="E26" s="17">
        <v>33957</v>
      </c>
      <c r="F26" s="25">
        <f t="shared" si="1"/>
        <v>0.3130485286525555</v>
      </c>
      <c r="G26" s="17">
        <v>16228</v>
      </c>
      <c r="H26" s="25">
        <f t="shared" si="2"/>
        <v>0.14960542812891806</v>
      </c>
      <c r="I26" s="17">
        <v>9199</v>
      </c>
      <c r="J26" s="25">
        <f t="shared" si="3"/>
        <v>0.08480529537576517</v>
      </c>
      <c r="K26" s="17">
        <v>20918</v>
      </c>
      <c r="L26" s="25">
        <f t="shared" si="4"/>
        <v>0.19284239250682203</v>
      </c>
      <c r="M26" s="17">
        <v>10890</v>
      </c>
      <c r="N26" s="25">
        <f t="shared" si="5"/>
        <v>0.10039457187108194</v>
      </c>
      <c r="O26" s="17">
        <v>5214</v>
      </c>
      <c r="P26" s="18">
        <f t="shared" si="6"/>
        <v>0.048067704107972564</v>
      </c>
    </row>
    <row r="27" spans="1:12" s="3" customFormat="1" ht="13.5" thickTop="1">
      <c r="A27" s="2" t="s">
        <v>31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s="3" customFormat="1" ht="12.75">
      <c r="A28" s="2" t="s">
        <v>144</v>
      </c>
      <c r="B28"/>
      <c r="C28"/>
      <c r="D28"/>
      <c r="E28"/>
      <c r="F28"/>
      <c r="G28"/>
      <c r="H28"/>
      <c r="I28"/>
      <c r="J28"/>
      <c r="K28"/>
      <c r="L28"/>
    </row>
    <row r="29" spans="1:12" s="3" customFormat="1" ht="12.75" customHeight="1">
      <c r="A29" s="178" t="s">
        <v>32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</row>
    <row r="30" spans="1:12" s="3" customFormat="1" ht="12.75" customHeight="1">
      <c r="A30" s="178" t="s">
        <v>145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</row>
    <row r="31" spans="1:16" s="3" customFormat="1" ht="12.75">
      <c r="A31" s="160" t="s">
        <v>146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</row>
  </sheetData>
  <sheetProtection/>
  <mergeCells count="7">
    <mergeCell ref="A31:P31"/>
    <mergeCell ref="A1:P1"/>
    <mergeCell ref="A2:P2"/>
    <mergeCell ref="A3:P3"/>
    <mergeCell ref="A5:P5"/>
    <mergeCell ref="A29:L29"/>
    <mergeCell ref="A30:L30"/>
  </mergeCells>
  <printOptions horizontalCentered="1" verticalCentered="1"/>
  <pageMargins left="0.5" right="0.5" top="0.75" bottom="0.75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4">
      <selection activeCell="A31" sqref="A31"/>
    </sheetView>
  </sheetViews>
  <sheetFormatPr defaultColWidth="9.140625" defaultRowHeight="12.75"/>
  <cols>
    <col min="1" max="1" width="29.8515625" style="0" customWidth="1"/>
    <col min="2" max="13" width="8.28125" style="0" customWidth="1"/>
  </cols>
  <sheetData>
    <row r="1" spans="1:13" ht="18.75">
      <c r="A1" s="161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ht="15.75">
      <c r="A2" s="162" t="str">
        <f>'1. Plan and Actual'!A2</f>
        <v>OSCCAR Summary by WDB Area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3" spans="1:13" ht="15.75">
      <c r="A3" s="162" t="str">
        <f>'1. Plan and Actual'!A3</f>
        <v>FY18 Quarter Ending March 31, 2018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</row>
    <row r="4" spans="1:13" ht="1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18.75">
      <c r="A5" s="161" t="s">
        <v>90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</row>
    <row r="6" ht="6.75" customHeight="1" thickBot="1"/>
    <row r="7" spans="1:13" s="3" customFormat="1" ht="13.5" thickTop="1">
      <c r="A7" s="41" t="s">
        <v>1</v>
      </c>
      <c r="B7" s="13" t="s">
        <v>21</v>
      </c>
      <c r="C7" s="13" t="s">
        <v>24</v>
      </c>
      <c r="D7" s="13" t="s">
        <v>26</v>
      </c>
      <c r="E7" s="13" t="s">
        <v>28</v>
      </c>
      <c r="F7" s="13" t="s">
        <v>37</v>
      </c>
      <c r="G7" s="13" t="s">
        <v>39</v>
      </c>
      <c r="H7" s="13" t="s">
        <v>48</v>
      </c>
      <c r="I7" s="13" t="s">
        <v>50</v>
      </c>
      <c r="J7" s="13" t="s">
        <v>52</v>
      </c>
      <c r="K7" s="13" t="s">
        <v>64</v>
      </c>
      <c r="L7" s="13" t="s">
        <v>66</v>
      </c>
      <c r="M7" s="15" t="s">
        <v>77</v>
      </c>
    </row>
    <row r="8" spans="1:13" s="60" customFormat="1" ht="10.5">
      <c r="A8" s="42"/>
      <c r="B8" s="61" t="s">
        <v>95</v>
      </c>
      <c r="C8" s="61" t="s">
        <v>96</v>
      </c>
      <c r="D8" s="61" t="s">
        <v>97</v>
      </c>
      <c r="E8" s="61" t="s">
        <v>98</v>
      </c>
      <c r="F8" s="61" t="s">
        <v>99</v>
      </c>
      <c r="G8" s="61" t="s">
        <v>100</v>
      </c>
      <c r="H8" s="61" t="s">
        <v>101</v>
      </c>
      <c r="I8" s="61" t="s">
        <v>102</v>
      </c>
      <c r="J8" s="61" t="s">
        <v>103</v>
      </c>
      <c r="K8" s="61" t="s">
        <v>104</v>
      </c>
      <c r="L8" s="61" t="s">
        <v>105</v>
      </c>
      <c r="M8" s="143" t="s">
        <v>106</v>
      </c>
    </row>
    <row r="9" spans="1:13" ht="14.25">
      <c r="A9" s="43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144"/>
    </row>
    <row r="10" spans="1:13" ht="12.75">
      <c r="A10" s="76" t="s">
        <v>82</v>
      </c>
      <c r="B10" s="4">
        <v>24007</v>
      </c>
      <c r="C10" s="4">
        <v>39012</v>
      </c>
      <c r="D10" s="4">
        <v>49523</v>
      </c>
      <c r="E10" s="4">
        <v>59999</v>
      </c>
      <c r="F10" s="4">
        <v>70241</v>
      </c>
      <c r="G10" s="4">
        <v>79188</v>
      </c>
      <c r="H10" s="4">
        <v>89512</v>
      </c>
      <c r="I10" s="4">
        <v>99049</v>
      </c>
      <c r="J10" s="4">
        <v>108472</v>
      </c>
      <c r="K10" s="4"/>
      <c r="L10" s="4"/>
      <c r="M10" s="145"/>
    </row>
    <row r="11" spans="1:15" ht="12.75">
      <c r="A11" s="76" t="s">
        <v>83</v>
      </c>
      <c r="B11" s="4">
        <v>24007</v>
      </c>
      <c r="C11" s="4">
        <v>25942</v>
      </c>
      <c r="D11" s="4">
        <v>22832</v>
      </c>
      <c r="E11" s="4">
        <v>22604</v>
      </c>
      <c r="F11" s="4">
        <v>23238</v>
      </c>
      <c r="G11" s="4">
        <v>22049</v>
      </c>
      <c r="H11" s="4">
        <v>24049</v>
      </c>
      <c r="I11" s="4">
        <v>23748</v>
      </c>
      <c r="J11" s="4">
        <v>24798</v>
      </c>
      <c r="K11" s="107"/>
      <c r="L11" s="4"/>
      <c r="M11" s="145"/>
      <c r="O11" s="142"/>
    </row>
    <row r="12" spans="1:13" ht="12.75">
      <c r="A12" s="76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145"/>
    </row>
    <row r="13" spans="1:13" ht="12.75">
      <c r="A13" s="76" t="s">
        <v>84</v>
      </c>
      <c r="B13" s="4">
        <v>22209</v>
      </c>
      <c r="C13" s="4">
        <v>36081</v>
      </c>
      <c r="D13" s="4">
        <v>45801</v>
      </c>
      <c r="E13" s="4">
        <v>55502</v>
      </c>
      <c r="F13" s="4">
        <v>65078</v>
      </c>
      <c r="G13" s="4">
        <v>73393</v>
      </c>
      <c r="H13" s="4">
        <v>83076</v>
      </c>
      <c r="I13" s="4">
        <v>91885</v>
      </c>
      <c r="J13" s="4">
        <v>100695</v>
      </c>
      <c r="K13" s="4"/>
      <c r="L13" s="4"/>
      <c r="M13" s="145"/>
    </row>
    <row r="14" spans="1:14" ht="12.75">
      <c r="A14" s="76" t="s">
        <v>85</v>
      </c>
      <c r="B14" s="75">
        <f>B13/B10</f>
        <v>0.9251051776565169</v>
      </c>
      <c r="C14" s="75">
        <f>C13/C10</f>
        <v>0.9248692709935404</v>
      </c>
      <c r="D14" s="75">
        <f>D13/D10</f>
        <v>0.9248430022413828</v>
      </c>
      <c r="E14" s="75">
        <f>E13/E10</f>
        <v>0.9250487508125136</v>
      </c>
      <c r="F14" s="75">
        <f aca="true" t="shared" si="0" ref="F14:M14">F13/F10</f>
        <v>0.9264959211856323</v>
      </c>
      <c r="G14" s="75">
        <f t="shared" si="0"/>
        <v>0.9268197201596201</v>
      </c>
      <c r="H14" s="75">
        <f>H13/H10</f>
        <v>0.9280990258289391</v>
      </c>
      <c r="I14" s="75">
        <f t="shared" si="0"/>
        <v>0.9276721622631223</v>
      </c>
      <c r="J14" s="75">
        <f t="shared" si="0"/>
        <v>0.9283040784718637</v>
      </c>
      <c r="K14" s="75" t="e">
        <f t="shared" si="0"/>
        <v>#DIV/0!</v>
      </c>
      <c r="L14" s="75" t="e">
        <f t="shared" si="0"/>
        <v>#DIV/0!</v>
      </c>
      <c r="M14" s="152" t="e">
        <f t="shared" si="0"/>
        <v>#DIV/0!</v>
      </c>
      <c r="N14" s="60"/>
    </row>
    <row r="15" spans="1:13" ht="12.75">
      <c r="A15" s="7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45"/>
    </row>
    <row r="16" spans="1:13" ht="12.75">
      <c r="A16" s="76" t="s">
        <v>86</v>
      </c>
      <c r="B16" s="4">
        <v>1841</v>
      </c>
      <c r="C16" s="4">
        <v>2904</v>
      </c>
      <c r="D16" s="4">
        <v>3612</v>
      </c>
      <c r="E16" s="4">
        <v>4228</v>
      </c>
      <c r="F16" s="4">
        <v>4805</v>
      </c>
      <c r="G16" s="4">
        <v>5272</v>
      </c>
      <c r="H16" s="4">
        <v>5839</v>
      </c>
      <c r="I16" s="4">
        <v>6391</v>
      </c>
      <c r="J16" s="4">
        <v>6944</v>
      </c>
      <c r="K16" s="4"/>
      <c r="L16" s="4"/>
      <c r="M16" s="145"/>
    </row>
    <row r="17" spans="1:14" ht="12.75">
      <c r="A17" s="76" t="s">
        <v>85</v>
      </c>
      <c r="B17" s="75">
        <f>B16/B13</f>
        <v>0.0828943221216624</v>
      </c>
      <c r="C17" s="75">
        <f>C16/C13</f>
        <v>0.08048557412488568</v>
      </c>
      <c r="D17" s="75">
        <f>D16/D13</f>
        <v>0.07886290692342962</v>
      </c>
      <c r="E17" s="75">
        <f>E16/E13</f>
        <v>0.07617743504738568</v>
      </c>
      <c r="F17" s="75">
        <f aca="true" t="shared" si="1" ref="F17:M17">F16/F13</f>
        <v>0.07383447555241403</v>
      </c>
      <c r="G17" s="75">
        <f t="shared" si="1"/>
        <v>0.07183246358644557</v>
      </c>
      <c r="H17" s="75">
        <f t="shared" si="1"/>
        <v>0.07028504020415041</v>
      </c>
      <c r="I17" s="75">
        <f t="shared" si="1"/>
        <v>0.06955433422212548</v>
      </c>
      <c r="J17" s="75">
        <f t="shared" si="1"/>
        <v>0.06896072297532152</v>
      </c>
      <c r="K17" s="75" t="e">
        <f t="shared" si="1"/>
        <v>#DIV/0!</v>
      </c>
      <c r="L17" s="75" t="e">
        <f t="shared" si="1"/>
        <v>#DIV/0!</v>
      </c>
      <c r="M17" s="152" t="e">
        <f t="shared" si="1"/>
        <v>#DIV/0!</v>
      </c>
      <c r="N17" s="151"/>
    </row>
    <row r="18" spans="1:13" ht="12.75">
      <c r="A18" s="7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45"/>
    </row>
    <row r="19" spans="1:13" ht="12.75">
      <c r="A19" s="76" t="s">
        <v>87</v>
      </c>
      <c r="B19" s="4">
        <v>14202</v>
      </c>
      <c r="C19" s="4">
        <v>23395</v>
      </c>
      <c r="D19" s="4">
        <v>29989</v>
      </c>
      <c r="E19" s="4">
        <v>36405</v>
      </c>
      <c r="F19" s="4">
        <v>42790</v>
      </c>
      <c r="G19" s="4">
        <v>48704</v>
      </c>
      <c r="H19" s="4">
        <v>55918</v>
      </c>
      <c r="I19" s="4">
        <v>62261</v>
      </c>
      <c r="J19" s="4">
        <v>68524</v>
      </c>
      <c r="K19" s="4"/>
      <c r="L19" s="4"/>
      <c r="M19" s="145"/>
    </row>
    <row r="20" spans="1:13" ht="12.75">
      <c r="A20" s="76" t="s">
        <v>85</v>
      </c>
      <c r="B20" s="75">
        <f>B19/B10</f>
        <v>0.5915774565751656</v>
      </c>
      <c r="C20" s="75">
        <f>C19/C10</f>
        <v>0.599687275710038</v>
      </c>
      <c r="D20" s="75">
        <f>D19/D10</f>
        <v>0.6055570139127274</v>
      </c>
      <c r="E20" s="75">
        <f>E19/E10</f>
        <v>0.6067601126685445</v>
      </c>
      <c r="F20" s="75">
        <f aca="true" t="shared" si="2" ref="F20:M20">F19/F10</f>
        <v>0.60918836576928</v>
      </c>
      <c r="G20" s="75">
        <f t="shared" si="2"/>
        <v>0.6150426832348336</v>
      </c>
      <c r="H20" s="75">
        <f t="shared" si="2"/>
        <v>0.6246983644650996</v>
      </c>
      <c r="I20" s="75">
        <f t="shared" si="2"/>
        <v>0.6285878706498803</v>
      </c>
      <c r="J20" s="75">
        <f t="shared" si="2"/>
        <v>0.6317206283649237</v>
      </c>
      <c r="K20" s="75" t="e">
        <f t="shared" si="2"/>
        <v>#DIV/0!</v>
      </c>
      <c r="L20" s="75" t="e">
        <f t="shared" si="2"/>
        <v>#DIV/0!</v>
      </c>
      <c r="M20" s="152" t="e">
        <f t="shared" si="2"/>
        <v>#DIV/0!</v>
      </c>
    </row>
    <row r="21" spans="1:13" ht="12.75">
      <c r="A21" s="7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45"/>
    </row>
    <row r="22" spans="1:13" ht="12.75">
      <c r="A22" s="76" t="s">
        <v>88</v>
      </c>
      <c r="B22" s="4">
        <v>1279</v>
      </c>
      <c r="C22" s="4">
        <v>1989</v>
      </c>
      <c r="D22" s="4">
        <v>2481</v>
      </c>
      <c r="E22" s="4">
        <v>3002</v>
      </c>
      <c r="F22" s="4">
        <v>3523</v>
      </c>
      <c r="G22" s="4">
        <v>3940</v>
      </c>
      <c r="H22" s="4">
        <v>4404</v>
      </c>
      <c r="I22" s="4">
        <v>4811</v>
      </c>
      <c r="J22" s="4">
        <v>5242</v>
      </c>
      <c r="K22" s="4"/>
      <c r="L22" s="4"/>
      <c r="M22" s="145"/>
    </row>
    <row r="23" spans="1:13" ht="12.75">
      <c r="A23" s="76" t="s">
        <v>85</v>
      </c>
      <c r="B23" s="75">
        <f>B22/B10</f>
        <v>0.05327612779605948</v>
      </c>
      <c r="C23" s="75">
        <f>C22/C10</f>
        <v>0.050984312519224854</v>
      </c>
      <c r="D23" s="75">
        <f>D22/D10</f>
        <v>0.05009793429315672</v>
      </c>
      <c r="E23" s="75">
        <f>E22/E10</f>
        <v>0.0500341672361206</v>
      </c>
      <c r="F23" s="75">
        <f aca="true" t="shared" si="3" ref="F23:M23">F22/F10</f>
        <v>0.05015589185803163</v>
      </c>
      <c r="G23" s="75">
        <f t="shared" si="3"/>
        <v>0.04975501338586655</v>
      </c>
      <c r="H23" s="75">
        <f t="shared" si="3"/>
        <v>0.049200107248190184</v>
      </c>
      <c r="I23" s="75">
        <f t="shared" si="3"/>
        <v>0.048571918949206955</v>
      </c>
      <c r="J23" s="75">
        <f t="shared" si="3"/>
        <v>0.04832583523858692</v>
      </c>
      <c r="K23" s="75" t="e">
        <f t="shared" si="3"/>
        <v>#DIV/0!</v>
      </c>
      <c r="L23" s="75" t="e">
        <f t="shared" si="3"/>
        <v>#DIV/0!</v>
      </c>
      <c r="M23" s="152" t="e">
        <f t="shared" si="3"/>
        <v>#DIV/0!</v>
      </c>
    </row>
    <row r="24" spans="1:13" ht="12.75">
      <c r="A24" s="77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145"/>
    </row>
    <row r="25" spans="1:13" ht="12.75">
      <c r="A25" s="77" t="s">
        <v>89</v>
      </c>
      <c r="B25" s="4">
        <v>250</v>
      </c>
      <c r="C25" s="4">
        <v>281</v>
      </c>
      <c r="D25" s="4">
        <v>448</v>
      </c>
      <c r="E25" s="4">
        <v>712</v>
      </c>
      <c r="F25" s="4">
        <v>1000</v>
      </c>
      <c r="G25" s="4">
        <v>1215</v>
      </c>
      <c r="H25" s="4">
        <v>1512</v>
      </c>
      <c r="I25" s="4">
        <v>1786</v>
      </c>
      <c r="J25" s="4">
        <v>1973</v>
      </c>
      <c r="K25" s="4"/>
      <c r="L25" s="4"/>
      <c r="M25" s="145"/>
    </row>
    <row r="26" spans="1:13" ht="12.75">
      <c r="A26" s="76" t="s">
        <v>85</v>
      </c>
      <c r="B26" s="75">
        <f>B25/B10</f>
        <v>0.010413629358103886</v>
      </c>
      <c r="C26" s="75">
        <f>C25/C10</f>
        <v>0.00720291192453604</v>
      </c>
      <c r="D26" s="75">
        <f>D25/D10</f>
        <v>0.009046301718393475</v>
      </c>
      <c r="E26" s="75">
        <f>E25/E10</f>
        <v>0.011866864447740795</v>
      </c>
      <c r="F26" s="75">
        <f aca="true" t="shared" si="4" ref="F26:M26">F25/F10</f>
        <v>0.01423669936361954</v>
      </c>
      <c r="G26" s="75">
        <f t="shared" si="4"/>
        <v>0.015343233823306561</v>
      </c>
      <c r="H26" s="75">
        <f t="shared" si="4"/>
        <v>0.016891589954419518</v>
      </c>
      <c r="I26" s="75">
        <f t="shared" si="4"/>
        <v>0.018031479368797263</v>
      </c>
      <c r="J26" s="75">
        <f t="shared" si="4"/>
        <v>0.01818902573936131</v>
      </c>
      <c r="K26" s="75" t="e">
        <f t="shared" si="4"/>
        <v>#DIV/0!</v>
      </c>
      <c r="L26" s="75" t="e">
        <f t="shared" si="4"/>
        <v>#DIV/0!</v>
      </c>
      <c r="M26" s="152" t="e">
        <f t="shared" si="4"/>
        <v>#DIV/0!</v>
      </c>
    </row>
    <row r="27" spans="1:13" ht="13.5" thickBot="1">
      <c r="A27" s="78"/>
      <c r="B27" s="17"/>
      <c r="C27" s="17"/>
      <c r="D27" s="25"/>
      <c r="E27" s="17"/>
      <c r="F27" s="17"/>
      <c r="G27" s="17"/>
      <c r="H27" s="17"/>
      <c r="I27" s="17"/>
      <c r="J27" s="17"/>
      <c r="K27" s="17"/>
      <c r="L27" s="17"/>
      <c r="M27" s="153"/>
    </row>
    <row r="28" ht="13.5" thickTop="1"/>
    <row r="29" spans="1:5" ht="12.75">
      <c r="A29" s="190" t="s">
        <v>137</v>
      </c>
      <c r="B29" s="191"/>
      <c r="C29" s="187"/>
      <c r="D29" s="187"/>
      <c r="E29" s="187"/>
    </row>
  </sheetData>
  <sheetProtection/>
  <mergeCells count="5">
    <mergeCell ref="A29:E29"/>
    <mergeCell ref="A1:M1"/>
    <mergeCell ref="A2:M2"/>
    <mergeCell ref="A3:M3"/>
    <mergeCell ref="A5:M5"/>
  </mergeCells>
  <printOptions horizontalCentered="1" verticalCentered="1"/>
  <pageMargins left="0.5" right="0.5" top="0.5" bottom="0.5" header="0.5" footer="0.5"/>
  <pageSetup errors="blank"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P39"/>
  <sheetViews>
    <sheetView zoomScalePageLayoutView="0" workbookViewId="0" topLeftCell="A22">
      <selection activeCell="A41" sqref="A41"/>
    </sheetView>
  </sheetViews>
  <sheetFormatPr defaultColWidth="9.140625" defaultRowHeight="12.75"/>
  <cols>
    <col min="1" max="1" width="24.28125" style="2" customWidth="1"/>
    <col min="2" max="5" width="15.57421875" style="2" customWidth="1"/>
    <col min="6" max="6" width="19.140625" style="2" customWidth="1"/>
    <col min="7" max="7" width="17.00390625" style="2" customWidth="1"/>
    <col min="8" max="16384" width="9.140625" style="2" customWidth="1"/>
  </cols>
  <sheetData>
    <row r="1" ht="18.75" customHeight="1"/>
    <row r="2" spans="1:7" ht="15.75" customHeight="1">
      <c r="A2" s="161" t="s">
        <v>0</v>
      </c>
      <c r="B2" s="195"/>
      <c r="C2" s="195"/>
      <c r="D2" s="195"/>
      <c r="E2" s="195"/>
      <c r="F2" s="195"/>
      <c r="G2" s="195"/>
    </row>
    <row r="3" spans="1:7" ht="15.75" customHeight="1">
      <c r="A3" s="162" t="str">
        <f>'1. Plan and Actual'!A2</f>
        <v>OSCCAR Summary by WDB Area</v>
      </c>
      <c r="B3" s="193"/>
      <c r="C3" s="193"/>
      <c r="D3" s="193"/>
      <c r="E3" s="193"/>
      <c r="F3" s="193"/>
      <c r="G3" s="193"/>
    </row>
    <row r="4" spans="1:16" ht="15.75" customHeight="1">
      <c r="A4" s="188" t="str">
        <f>'1. Plan and Actual'!A3</f>
        <v>FY18 Quarter Ending March 31, 2018</v>
      </c>
      <c r="B4" s="188"/>
      <c r="C4" s="188"/>
      <c r="D4" s="188"/>
      <c r="E4" s="188"/>
      <c r="F4" s="188"/>
      <c r="G4" s="188"/>
      <c r="H4" s="10"/>
      <c r="I4" s="10"/>
      <c r="J4" s="10"/>
      <c r="K4" s="10"/>
      <c r="L4" s="10"/>
      <c r="M4" s="10"/>
      <c r="N4" s="10"/>
      <c r="O4" s="10"/>
      <c r="P4" s="10"/>
    </row>
    <row r="5" ht="6.75" customHeight="1"/>
    <row r="6" spans="1:7" ht="18.75">
      <c r="A6" s="161" t="s">
        <v>134</v>
      </c>
      <c r="B6" s="194"/>
      <c r="C6" s="194"/>
      <c r="D6" s="194"/>
      <c r="E6" s="194"/>
      <c r="F6" s="194"/>
      <c r="G6" s="194"/>
    </row>
    <row r="7" spans="1:7" ht="6.75" customHeight="1" thickBot="1">
      <c r="A7" s="9"/>
      <c r="B7" s="45"/>
      <c r="C7" s="45"/>
      <c r="D7" s="45"/>
      <c r="E7" s="45"/>
      <c r="F7" s="45"/>
      <c r="G7" s="45"/>
    </row>
    <row r="8" spans="1:7" s="3" customFormat="1" ht="13.5" thickTop="1">
      <c r="A8" s="1" t="s">
        <v>1</v>
      </c>
      <c r="B8" s="27" t="s">
        <v>21</v>
      </c>
      <c r="C8" s="15" t="s">
        <v>24</v>
      </c>
      <c r="D8" s="74" t="s">
        <v>26</v>
      </c>
      <c r="E8" s="26" t="s">
        <v>28</v>
      </c>
      <c r="F8" s="27" t="s">
        <v>37</v>
      </c>
      <c r="G8" s="15" t="s">
        <v>39</v>
      </c>
    </row>
    <row r="9" spans="1:7" ht="15.75" customHeight="1">
      <c r="A9" s="199"/>
      <c r="B9" s="198" t="s">
        <v>152</v>
      </c>
      <c r="C9" s="171"/>
      <c r="D9" s="201" t="s">
        <v>153</v>
      </c>
      <c r="E9" s="202"/>
      <c r="F9" s="198" t="s">
        <v>125</v>
      </c>
      <c r="G9" s="171"/>
    </row>
    <row r="10" spans="1:7" ht="30.75" customHeight="1" thickBot="1">
      <c r="A10" s="200"/>
      <c r="B10" s="134" t="s">
        <v>151</v>
      </c>
      <c r="C10" s="135" t="s">
        <v>124</v>
      </c>
      <c r="D10" s="136" t="s">
        <v>150</v>
      </c>
      <c r="E10" s="137" t="s">
        <v>124</v>
      </c>
      <c r="F10" s="134" t="s">
        <v>147</v>
      </c>
      <c r="G10" s="135" t="s">
        <v>127</v>
      </c>
    </row>
    <row r="11" spans="1:7" ht="17.25" customHeight="1">
      <c r="A11" s="64" t="s">
        <v>107</v>
      </c>
      <c r="B11" s="150">
        <v>120079</v>
      </c>
      <c r="C11" s="138">
        <f aca="true" t="shared" si="0" ref="C11:C18">B11/$B$11</f>
        <v>1</v>
      </c>
      <c r="D11" s="139">
        <v>108472</v>
      </c>
      <c r="E11" s="140">
        <f>D11/$D$11</f>
        <v>1</v>
      </c>
      <c r="F11" s="141">
        <f aca="true" t="shared" si="1" ref="F11:F18">D11-B11</f>
        <v>-11607</v>
      </c>
      <c r="G11" s="138">
        <f aca="true" t="shared" si="2" ref="G11:G18">F11/B11</f>
        <v>-0.09666136460163725</v>
      </c>
    </row>
    <row r="12" spans="1:7" ht="13.5">
      <c r="A12" s="65" t="s">
        <v>108</v>
      </c>
      <c r="B12" s="147">
        <v>7499</v>
      </c>
      <c r="C12" s="88">
        <f t="shared" si="0"/>
        <v>0.06245055338568776</v>
      </c>
      <c r="D12" s="89">
        <v>6944</v>
      </c>
      <c r="E12" s="90">
        <f>D12/$D$11</f>
        <v>0.06401652039235932</v>
      </c>
      <c r="F12" s="91">
        <f t="shared" si="1"/>
        <v>-555</v>
      </c>
      <c r="G12" s="88">
        <f t="shared" si="2"/>
        <v>-0.07400986798239766</v>
      </c>
    </row>
    <row r="13" spans="1:7" ht="13.5">
      <c r="A13" s="65" t="s">
        <v>38</v>
      </c>
      <c r="B13" s="147">
        <v>76441</v>
      </c>
      <c r="C13" s="88">
        <f t="shared" si="0"/>
        <v>0.6365892454134362</v>
      </c>
      <c r="D13" s="89">
        <v>68524</v>
      </c>
      <c r="E13" s="90">
        <f>D13/$D$11</f>
        <v>0.6317206283649237</v>
      </c>
      <c r="F13" s="91">
        <f t="shared" si="1"/>
        <v>-7917</v>
      </c>
      <c r="G13" s="88">
        <f t="shared" si="2"/>
        <v>-0.10357007365157442</v>
      </c>
    </row>
    <row r="14" spans="1:7" ht="13.5">
      <c r="A14" s="65" t="s">
        <v>29</v>
      </c>
      <c r="B14" s="147">
        <v>5980</v>
      </c>
      <c r="C14" s="88">
        <f t="shared" si="0"/>
        <v>0.049800547972584715</v>
      </c>
      <c r="D14" s="89">
        <v>5242</v>
      </c>
      <c r="E14" s="90">
        <f>D14/$D$11</f>
        <v>0.04832583523858692</v>
      </c>
      <c r="F14" s="91">
        <f t="shared" si="1"/>
        <v>-738</v>
      </c>
      <c r="G14" s="88">
        <f t="shared" si="2"/>
        <v>-0.1234113712374582</v>
      </c>
    </row>
    <row r="15" spans="1:7" ht="13.5">
      <c r="A15" s="65" t="s">
        <v>109</v>
      </c>
      <c r="B15" s="147">
        <v>112041</v>
      </c>
      <c r="C15" s="88">
        <f t="shared" si="0"/>
        <v>0.9330607350161144</v>
      </c>
      <c r="D15" s="89">
        <v>100695</v>
      </c>
      <c r="E15" s="90">
        <f>D15/$D$11</f>
        <v>0.9283040784718637</v>
      </c>
      <c r="F15" s="91">
        <f t="shared" si="1"/>
        <v>-11346</v>
      </c>
      <c r="G15" s="88">
        <f t="shared" si="2"/>
        <v>-0.10126650065600985</v>
      </c>
    </row>
    <row r="16" spans="1:7" ht="13.5">
      <c r="A16" s="66" t="s">
        <v>110</v>
      </c>
      <c r="B16" s="148"/>
      <c r="C16" s="71"/>
      <c r="D16" s="93"/>
      <c r="E16" s="94"/>
      <c r="F16" s="95">
        <f t="shared" si="1"/>
        <v>0</v>
      </c>
      <c r="G16" s="108" t="e">
        <f t="shared" si="2"/>
        <v>#DIV/0!</v>
      </c>
    </row>
    <row r="17" spans="1:7" ht="13.5">
      <c r="A17" s="65" t="s">
        <v>55</v>
      </c>
      <c r="B17" s="147">
        <v>63747</v>
      </c>
      <c r="C17" s="88">
        <f t="shared" si="0"/>
        <v>0.5308755069579194</v>
      </c>
      <c r="D17" s="89">
        <v>56250</v>
      </c>
      <c r="E17" s="90">
        <f>D17/$D$11</f>
        <v>0.5185670034663323</v>
      </c>
      <c r="F17" s="91">
        <f t="shared" si="1"/>
        <v>-7497</v>
      </c>
      <c r="G17" s="88">
        <f t="shared" si="2"/>
        <v>-0.11760553437808838</v>
      </c>
    </row>
    <row r="18" spans="1:7" ht="13.5">
      <c r="A18" s="65" t="s">
        <v>56</v>
      </c>
      <c r="B18" s="147">
        <v>56327</v>
      </c>
      <c r="C18" s="88">
        <f t="shared" si="0"/>
        <v>0.46908285378792297</v>
      </c>
      <c r="D18" s="89">
        <v>52213</v>
      </c>
      <c r="E18" s="90">
        <f>D18/$D$11</f>
        <v>0.48135002581311304</v>
      </c>
      <c r="F18" s="91">
        <f t="shared" si="1"/>
        <v>-4114</v>
      </c>
      <c r="G18" s="88">
        <f t="shared" si="2"/>
        <v>-0.07303779714879187</v>
      </c>
    </row>
    <row r="19" spans="1:7" ht="13.5">
      <c r="A19" s="66" t="s">
        <v>111</v>
      </c>
      <c r="B19" s="148"/>
      <c r="C19" s="71"/>
      <c r="D19" s="93"/>
      <c r="E19" s="94"/>
      <c r="F19" s="92"/>
      <c r="G19" s="70"/>
    </row>
    <row r="20" spans="1:7" ht="13.5">
      <c r="A20" s="65" t="s">
        <v>57</v>
      </c>
      <c r="B20" s="147">
        <v>74390</v>
      </c>
      <c r="C20" s="88">
        <f aca="true" t="shared" si="3" ref="C20:C27">B20/$B$11</f>
        <v>0.619508823357956</v>
      </c>
      <c r="D20" s="89">
        <v>65172</v>
      </c>
      <c r="E20" s="90">
        <f aca="true" t="shared" si="4" ref="E20:E27">D20/$D$11</f>
        <v>0.6008186444428055</v>
      </c>
      <c r="F20" s="91">
        <f aca="true" t="shared" si="5" ref="F20:F27">D20-B20</f>
        <v>-9218</v>
      </c>
      <c r="G20" s="88">
        <f aca="true" t="shared" si="6" ref="G20:G27">F20/B20</f>
        <v>-0.12391450463772012</v>
      </c>
    </row>
    <row r="21" spans="1:7" ht="13.5">
      <c r="A21" s="65" t="s">
        <v>113</v>
      </c>
      <c r="B21" s="147">
        <v>17644</v>
      </c>
      <c r="C21" s="88">
        <f t="shared" si="3"/>
        <v>0.14693660007161952</v>
      </c>
      <c r="D21" s="89">
        <v>16692</v>
      </c>
      <c r="E21" s="90">
        <f t="shared" si="4"/>
        <v>0.1538830297219559</v>
      </c>
      <c r="F21" s="91">
        <f t="shared" si="5"/>
        <v>-952</v>
      </c>
      <c r="G21" s="88">
        <f t="shared" si="6"/>
        <v>-0.053956019043300836</v>
      </c>
    </row>
    <row r="22" spans="1:7" ht="13.5">
      <c r="A22" s="65" t="s">
        <v>112</v>
      </c>
      <c r="B22" s="147">
        <v>22515</v>
      </c>
      <c r="C22" s="88">
        <f t="shared" si="3"/>
        <v>0.18750156147203093</v>
      </c>
      <c r="D22" s="89">
        <v>21907</v>
      </c>
      <c r="E22" s="90">
        <f t="shared" si="4"/>
        <v>0.20195995279887896</v>
      </c>
      <c r="F22" s="91">
        <f t="shared" si="5"/>
        <v>-608</v>
      </c>
      <c r="G22" s="88">
        <f t="shared" si="6"/>
        <v>-0.0270042194092827</v>
      </c>
    </row>
    <row r="23" spans="1:7" ht="13.5">
      <c r="A23" s="65" t="s">
        <v>114</v>
      </c>
      <c r="B23" s="147">
        <v>1225</v>
      </c>
      <c r="C23" s="88">
        <f t="shared" si="3"/>
        <v>0.010201617268631485</v>
      </c>
      <c r="D23" s="89">
        <v>1122</v>
      </c>
      <c r="E23" s="90">
        <f t="shared" si="4"/>
        <v>0.010343683162475109</v>
      </c>
      <c r="F23" s="91">
        <f t="shared" si="5"/>
        <v>-103</v>
      </c>
      <c r="G23" s="88">
        <f t="shared" si="6"/>
        <v>-0.08408163265306122</v>
      </c>
    </row>
    <row r="24" spans="1:7" ht="13.5">
      <c r="A24" s="65" t="s">
        <v>61</v>
      </c>
      <c r="B24" s="147">
        <v>5159</v>
      </c>
      <c r="C24" s="88">
        <f t="shared" si="3"/>
        <v>0.042963382439893734</v>
      </c>
      <c r="D24" s="89">
        <v>4563</v>
      </c>
      <c r="E24" s="90">
        <f t="shared" si="4"/>
        <v>0.042066155321188875</v>
      </c>
      <c r="F24" s="91">
        <f t="shared" si="5"/>
        <v>-596</v>
      </c>
      <c r="G24" s="88">
        <f t="shared" si="6"/>
        <v>-0.11552626477999613</v>
      </c>
    </row>
    <row r="25" spans="1:7" ht="13.5">
      <c r="A25" s="65" t="s">
        <v>115</v>
      </c>
      <c r="B25" s="147">
        <v>266</v>
      </c>
      <c r="C25" s="88">
        <f t="shared" si="3"/>
        <v>0.0022152083211885508</v>
      </c>
      <c r="D25" s="89">
        <v>254</v>
      </c>
      <c r="E25" s="90">
        <f t="shared" si="4"/>
        <v>0.002341618113430194</v>
      </c>
      <c r="F25" s="91">
        <f t="shared" si="5"/>
        <v>-12</v>
      </c>
      <c r="G25" s="88">
        <f t="shared" si="6"/>
        <v>-0.045112781954887216</v>
      </c>
    </row>
    <row r="26" spans="1:7" ht="13.5">
      <c r="A26" s="65" t="s">
        <v>63</v>
      </c>
      <c r="B26" s="147">
        <v>7784</v>
      </c>
      <c r="C26" s="88">
        <f t="shared" si="3"/>
        <v>0.06482399087267549</v>
      </c>
      <c r="D26" s="89">
        <v>7586</v>
      </c>
      <c r="E26" s="90">
        <f t="shared" si="4"/>
        <v>0.06993509845858839</v>
      </c>
      <c r="F26" s="91">
        <f t="shared" si="5"/>
        <v>-198</v>
      </c>
      <c r="G26" s="88">
        <f t="shared" si="6"/>
        <v>-0.025436793422404933</v>
      </c>
    </row>
    <row r="27" spans="1:7" ht="13.5">
      <c r="A27" s="65" t="s">
        <v>116</v>
      </c>
      <c r="B27" s="147">
        <v>16357</v>
      </c>
      <c r="C27" s="88">
        <f t="shared" si="3"/>
        <v>0.1362186560514328</v>
      </c>
      <c r="D27" s="89">
        <v>15802</v>
      </c>
      <c r="E27" s="90">
        <f t="shared" si="4"/>
        <v>0.1456781473559997</v>
      </c>
      <c r="F27" s="91">
        <f t="shared" si="5"/>
        <v>-555</v>
      </c>
      <c r="G27" s="88">
        <f t="shared" si="6"/>
        <v>-0.03393042733997677</v>
      </c>
    </row>
    <row r="28" spans="1:7" ht="13.5">
      <c r="A28" s="66" t="s">
        <v>117</v>
      </c>
      <c r="B28" s="148"/>
      <c r="C28" s="71"/>
      <c r="D28" s="93"/>
      <c r="E28" s="94"/>
      <c r="F28" s="92"/>
      <c r="G28" s="70"/>
    </row>
    <row r="29" spans="1:7" ht="13.5">
      <c r="A29" s="65" t="s">
        <v>118</v>
      </c>
      <c r="B29" s="147">
        <v>14157</v>
      </c>
      <c r="C29" s="88">
        <f aca="true" t="shared" si="7" ref="C29:C35">B29/$B$11</f>
        <v>0.11789738422205381</v>
      </c>
      <c r="D29" s="89">
        <v>11987</v>
      </c>
      <c r="E29" s="90">
        <f aca="true" t="shared" si="8" ref="E29:E35">D29/$D$11</f>
        <v>0.11050778080979423</v>
      </c>
      <c r="F29" s="91">
        <f aca="true" t="shared" si="9" ref="F29:F35">D29-B29</f>
        <v>-2170</v>
      </c>
      <c r="G29" s="88">
        <f aca="true" t="shared" si="10" ref="G29:G35">F29/B29</f>
        <v>-0.15328106237197145</v>
      </c>
    </row>
    <row r="30" spans="1:7" ht="13.5">
      <c r="A30" s="65" t="s">
        <v>119</v>
      </c>
      <c r="B30" s="147">
        <v>36573</v>
      </c>
      <c r="C30" s="88">
        <f t="shared" si="7"/>
        <v>0.30457448846176266</v>
      </c>
      <c r="D30" s="89">
        <v>33957</v>
      </c>
      <c r="E30" s="90">
        <f t="shared" si="8"/>
        <v>0.3130485286525555</v>
      </c>
      <c r="F30" s="91">
        <f t="shared" si="9"/>
        <v>-2616</v>
      </c>
      <c r="G30" s="88">
        <f t="shared" si="10"/>
        <v>-0.071528176523665</v>
      </c>
    </row>
    <row r="31" spans="1:7" ht="13.5">
      <c r="A31" s="65" t="s">
        <v>120</v>
      </c>
      <c r="B31" s="147">
        <v>17781</v>
      </c>
      <c r="C31" s="88">
        <f t="shared" si="7"/>
        <v>0.14807751563553995</v>
      </c>
      <c r="D31" s="89">
        <v>16228</v>
      </c>
      <c r="E31" s="90">
        <f t="shared" si="8"/>
        <v>0.14960542812891806</v>
      </c>
      <c r="F31" s="91">
        <f t="shared" si="9"/>
        <v>-1553</v>
      </c>
      <c r="G31" s="88">
        <f t="shared" si="10"/>
        <v>-0.08734041954895676</v>
      </c>
    </row>
    <row r="32" spans="1:7" ht="13.5">
      <c r="A32" s="65" t="s">
        <v>121</v>
      </c>
      <c r="B32" s="147">
        <v>9830</v>
      </c>
      <c r="C32" s="88">
        <f t="shared" si="7"/>
        <v>0.08186277367399795</v>
      </c>
      <c r="D32" s="89">
        <v>9199</v>
      </c>
      <c r="E32" s="90">
        <f t="shared" si="8"/>
        <v>0.08480529537576517</v>
      </c>
      <c r="F32" s="91">
        <f t="shared" si="9"/>
        <v>-631</v>
      </c>
      <c r="G32" s="88">
        <f t="shared" si="10"/>
        <v>-0.0641912512716175</v>
      </c>
    </row>
    <row r="33" spans="1:7" ht="13.5">
      <c r="A33" s="65" t="s">
        <v>122</v>
      </c>
      <c r="B33" s="147">
        <v>22698</v>
      </c>
      <c r="C33" s="88">
        <f t="shared" si="7"/>
        <v>0.189025558174202</v>
      </c>
      <c r="D33" s="89">
        <v>20918</v>
      </c>
      <c r="E33" s="90">
        <f t="shared" si="8"/>
        <v>0.19284239250682203</v>
      </c>
      <c r="F33" s="91">
        <f t="shared" si="9"/>
        <v>-1780</v>
      </c>
      <c r="G33" s="88">
        <f t="shared" si="10"/>
        <v>-0.0784210062560578</v>
      </c>
    </row>
    <row r="34" spans="1:7" ht="13.5">
      <c r="A34" s="65" t="s">
        <v>123</v>
      </c>
      <c r="B34" s="147">
        <v>11688</v>
      </c>
      <c r="C34" s="88">
        <f t="shared" si="7"/>
        <v>0.09733592051899166</v>
      </c>
      <c r="D34" s="89">
        <v>10890</v>
      </c>
      <c r="E34" s="90">
        <f t="shared" si="8"/>
        <v>0.10039457187108194</v>
      </c>
      <c r="F34" s="91">
        <f t="shared" si="9"/>
        <v>-798</v>
      </c>
      <c r="G34" s="88">
        <f t="shared" si="10"/>
        <v>-0.06827515400410678</v>
      </c>
    </row>
    <row r="35" spans="1:7" ht="13.5">
      <c r="A35" s="67" t="s">
        <v>116</v>
      </c>
      <c r="B35" s="147">
        <v>7252</v>
      </c>
      <c r="C35" s="88">
        <f t="shared" si="7"/>
        <v>0.06039357423029839</v>
      </c>
      <c r="D35" s="89">
        <v>5214</v>
      </c>
      <c r="E35" s="90">
        <f t="shared" si="8"/>
        <v>0.048067704107972564</v>
      </c>
      <c r="F35" s="91">
        <f t="shared" si="9"/>
        <v>-2038</v>
      </c>
      <c r="G35" s="88">
        <f t="shared" si="10"/>
        <v>-0.28102592388306674</v>
      </c>
    </row>
    <row r="36" spans="1:7" ht="13.5">
      <c r="A36" s="68" t="s">
        <v>16</v>
      </c>
      <c r="B36" s="148"/>
      <c r="C36" s="71"/>
      <c r="D36" s="93"/>
      <c r="E36" s="94"/>
      <c r="F36" s="92"/>
      <c r="G36" s="70"/>
    </row>
    <row r="37" spans="1:7" ht="14.25" thickBot="1">
      <c r="A37" s="37"/>
      <c r="B37" s="149">
        <v>2043</v>
      </c>
      <c r="C37" s="73">
        <f>B37/$B$11</f>
        <v>0.017013799248827854</v>
      </c>
      <c r="D37" s="97">
        <v>1973</v>
      </c>
      <c r="E37" s="98">
        <f>D37/$D$11</f>
        <v>0.01818902573936131</v>
      </c>
      <c r="F37" s="96">
        <f>D37-B37</f>
        <v>-70</v>
      </c>
      <c r="G37" s="72">
        <f>F37/B37</f>
        <v>-0.034263338228095935</v>
      </c>
    </row>
    <row r="38" spans="1:7" ht="15.75" customHeight="1" thickTop="1">
      <c r="A38" s="196"/>
      <c r="B38" s="197"/>
      <c r="C38" s="197"/>
      <c r="D38" s="197"/>
      <c r="E38" s="197"/>
      <c r="F38" s="197"/>
      <c r="G38" s="197"/>
    </row>
    <row r="39" spans="1:4" ht="12.75">
      <c r="A39" s="190" t="s">
        <v>137</v>
      </c>
      <c r="B39" s="191"/>
      <c r="C39" s="187"/>
      <c r="D39" s="187"/>
    </row>
  </sheetData>
  <sheetProtection/>
  <mergeCells count="10">
    <mergeCell ref="A39:D39"/>
    <mergeCell ref="A2:G2"/>
    <mergeCell ref="A3:G3"/>
    <mergeCell ref="A4:G4"/>
    <mergeCell ref="A6:G6"/>
    <mergeCell ref="A38:G38"/>
    <mergeCell ref="B9:C9"/>
    <mergeCell ref="A9:A10"/>
    <mergeCell ref="D9:E9"/>
    <mergeCell ref="F9:G9"/>
  </mergeCells>
  <printOptions horizontalCentered="1" verticalCentered="1"/>
  <pageMargins left="0.5" right="0.5" top="0.5" bottom="0.5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Job Seeker Summary</dc:title>
  <dc:subject/>
  <dc:creator>TBruce</dc:creator>
  <cp:keywords/>
  <dc:description/>
  <cp:lastModifiedBy>Boucher, Joan (EOL)</cp:lastModifiedBy>
  <cp:lastPrinted>2014-06-17T14:36:20Z</cp:lastPrinted>
  <dcterms:created xsi:type="dcterms:W3CDTF">2005-11-01T20:57:08Z</dcterms:created>
  <dcterms:modified xsi:type="dcterms:W3CDTF">2018-05-16T15:39:44Z</dcterms:modified>
  <cp:category/>
  <cp:version/>
  <cp:contentType/>
  <cp:contentStatus/>
</cp:coreProperties>
</file>