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91" windowWidth="23505" windowHeight="12195" tabRatio="899" activeTab="0"/>
  </bookViews>
  <sheets>
    <sheet name="Cover" sheetId="1" r:id="rId1"/>
    <sheet name="1- Populations in Cohort" sheetId="2" r:id="rId2"/>
    <sheet name="2 - Job Seeker" sheetId="3" r:id="rId3"/>
    <sheet name="3 - UI Claimant" sheetId="4" r:id="rId4"/>
    <sheet name="4 - Veteran" sheetId="5" r:id="rId5"/>
    <sheet name="5 - Disabled Veteran" sheetId="6" r:id="rId6"/>
    <sheet name="6 - DVOP Disabled Veteran" sheetId="7" r:id="rId7"/>
    <sheet name="7 - DVOP Veteran" sheetId="8" r:id="rId8"/>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s>
  <calcPr fullCalcOnLoad="1"/>
</workbook>
</file>

<file path=xl/sharedStrings.xml><?xml version="1.0" encoding="utf-8"?>
<sst xmlns="http://schemas.openxmlformats.org/spreadsheetml/2006/main" count="327" uniqueCount="88">
  <si>
    <t>Boston</t>
  </si>
  <si>
    <t>Metro North</t>
  </si>
  <si>
    <t>Metro South/West</t>
  </si>
  <si>
    <t>Greater New Bedford</t>
  </si>
  <si>
    <t>Cape Cod &amp; Islands</t>
  </si>
  <si>
    <t>Franklin/Hampshire</t>
  </si>
  <si>
    <t>STATE TOTALS</t>
  </si>
  <si>
    <t>B</t>
  </si>
  <si>
    <t>A</t>
  </si>
  <si>
    <t>C</t>
  </si>
  <si>
    <t>E</t>
  </si>
  <si>
    <t>F</t>
  </si>
  <si>
    <t>G</t>
  </si>
  <si>
    <t>I</t>
  </si>
  <si>
    <t>K</t>
  </si>
  <si>
    <t>Veterans</t>
  </si>
  <si>
    <t>Greater Lowell</t>
  </si>
  <si>
    <t>North Central Mass</t>
  </si>
  <si>
    <t>Central Mass</t>
  </si>
  <si>
    <t>Berkshire</t>
  </si>
  <si>
    <t>Bristol</t>
  </si>
  <si>
    <t>Brockton</t>
  </si>
  <si>
    <t>Hampden</t>
  </si>
  <si>
    <t>North Shore</t>
  </si>
  <si>
    <t>Merrimack Valley</t>
  </si>
  <si>
    <t>COHORT SUMMARY</t>
  </si>
  <si>
    <t>Total</t>
  </si>
  <si>
    <t>Job</t>
  </si>
  <si>
    <t>Seekers</t>
  </si>
  <si>
    <t>Claimants</t>
  </si>
  <si>
    <t>UI</t>
  </si>
  <si>
    <t>As a % of</t>
  </si>
  <si>
    <t>Total Job</t>
  </si>
  <si>
    <t>Disabled</t>
  </si>
  <si>
    <t>Served by</t>
  </si>
  <si>
    <t>DVOP</t>
  </si>
  <si>
    <t xml:space="preserve">TAB 10 - LABOR EXCHANGE PERFORMANCE SUMMARY </t>
  </si>
  <si>
    <t>D=C/B</t>
  </si>
  <si>
    <t>F=E/B</t>
  </si>
  <si>
    <t>Chart 3 - UI Claimant Outcome Summary</t>
  </si>
  <si>
    <t>Chart 4 - Veteran Outcome Summary</t>
  </si>
  <si>
    <t>Chart 5 - Disabled Veteran Outcome Summary</t>
  </si>
  <si>
    <t>Chart 1 - Populations in the Performance Cohort</t>
  </si>
  <si>
    <t>CHART  1 - POPULATIONS IN THE PERFORMANCE COHORT</t>
  </si>
  <si>
    <t>J</t>
  </si>
  <si>
    <t>M</t>
  </si>
  <si>
    <t xml:space="preserve">Cape Cod </t>
  </si>
  <si>
    <t>Frankl/Hampsh</t>
  </si>
  <si>
    <t xml:space="preserve">North Central </t>
  </si>
  <si>
    <t xml:space="preserve">Merrimack </t>
  </si>
  <si>
    <t>Gtr Lowell</t>
  </si>
  <si>
    <t>Gtr NBedford</t>
  </si>
  <si>
    <t>TOTAL</t>
  </si>
  <si>
    <t>Chart 2 - Job Seeker Outcome Summary</t>
  </si>
  <si>
    <t>H=G/F</t>
  </si>
  <si>
    <t>Chart 6 - DVOP Disabled Veteran Outcome Summary</t>
  </si>
  <si>
    <t>South Shore</t>
  </si>
  <si>
    <t>Compiled by Massachusetts Department of Career Services</t>
  </si>
  <si>
    <t>Intensive</t>
  </si>
  <si>
    <t>Services</t>
  </si>
  <si>
    <t>N=M/I</t>
  </si>
  <si>
    <t>Q2 Entered
Employment
Denominator</t>
  </si>
  <si>
    <t>Q2 Entered
Employment
Numerator</t>
  </si>
  <si>
    <t>Q2 Entered
Employment
Rate</t>
  </si>
  <si>
    <t>Q4 Entered
Employment
Denominator</t>
  </si>
  <si>
    <t>Q4 Entered
Employment
Rate</t>
  </si>
  <si>
    <t>Q4 Entered
Employment
Numerator</t>
  </si>
  <si>
    <t>% of State Goal*</t>
  </si>
  <si>
    <t>Q2 Median
Earnings</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</si>
  <si>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</si>
  <si>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WORKFORCE
AREA</t>
  </si>
  <si>
    <t>WORKFORCE 
AREA</t>
  </si>
  <si>
    <t>% of State
Goal*</t>
  </si>
  <si>
    <t>Metro SW</t>
  </si>
  <si>
    <t>Chart 7 - DVOP Veteran Outcome Summary</t>
  </si>
  <si>
    <t>Data Source:  Labor Exchange Quarterly Report Data (ETA 9170 PIRL)</t>
  </si>
  <si>
    <t>*State Labor Exchange Goals:   Q2 EE Rate = 64%    Q4 EE Rate = 62%    Median Earnings = $5,500</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</si>
  <si>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</si>
  <si>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</si>
  <si>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</si>
  <si>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</si>
  <si>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</si>
  <si>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</si>
  <si>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</si>
  <si>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H=G/E</t>
  </si>
  <si>
    <t>J=I/E</t>
  </si>
  <si>
    <t>L=K/G</t>
  </si>
  <si>
    <t>FY18 QUARTER ENDING MARCH 31, 2018</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</si>
</sst>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_(* #,##0.0_);_(* \(#,##0.0\);_(* &quot;-&quot;??_);_(@_)"/>
    <numFmt numFmtId="175" formatCode="_(* #,##0_);_(* \(#,##0\);_(* &quot;-&quot;??_);_(@_)"/>
    <numFmt numFmtId="176" formatCode="0.0000%"/>
    <numFmt numFmtId="177" formatCode="_(* #,##0.000_);_(* \(#,##0.000\);_(* &quot;-&quot;??_);_(@_)"/>
    <numFmt numFmtId="178" formatCode="_(* #,##0.0000_);_(* \(#,##0.0000\);_(* &quot;-&quot;??_);_(@_)"/>
    <numFmt numFmtId="179" formatCode="0.00000000000%"/>
    <numFmt numFmtId="180" formatCode="&quot;$&quot;#,##0.0_);\(&quot;$&quot;#,##0.0\)"/>
    <numFmt numFmtId="181" formatCode="&quot;Yes&quot;;&quot;Yes&quot;;&quot;No&quot;"/>
    <numFmt numFmtId="182" formatCode="&quot;True&quot;;&quot;True&quot;;&quot;False&quot;"/>
    <numFmt numFmtId="183" formatCode="&quot;On&quot;;&quot;On&quot;;&quot;Off&quot;"/>
    <numFmt numFmtId="184" formatCode="[$€-2]\ #,##0.00_);[Red]\([$€-2]\ #,##0.00\)"/>
    <numFmt numFmtId="185" formatCode="0[$%-409]"/>
    <numFmt numFmtId="186" formatCode="0.0[$%-409]"/>
    <numFmt numFmtId="187" formatCode="[$$-409]#,##0"/>
  </numFmts>
  <fonts count="53">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b/>
      <sz val="11"/>
      <name val="Times New Roman"/>
      <family val="1"/>
    </font>
    <font>
      <sz val="11"/>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2"/>
      </left>
      <right>
        <color indexed="63"/>
      </right>
      <top>
        <color indexed="63"/>
      </top>
      <bottom>
        <color indexed="63"/>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medium"/>
      <right style="medium"/>
      <top>
        <color indexed="63"/>
      </top>
      <bottom style="thin"/>
    </border>
    <border>
      <left style="medium"/>
      <right style="thin"/>
      <top>
        <color indexed="63"/>
      </top>
      <bottom style="thin"/>
    </border>
    <border>
      <left style="thin"/>
      <right style="double"/>
      <top>
        <color indexed="63"/>
      </top>
      <bottom style="thin"/>
    </border>
    <border>
      <left style="medium"/>
      <right style="medium"/>
      <top style="thin"/>
      <bottom style="thin"/>
    </border>
    <border>
      <left style="medium"/>
      <right style="medium"/>
      <top style="thin"/>
      <bottom>
        <color indexed="63"/>
      </bottom>
    </border>
    <border>
      <left style="medium"/>
      <right style="thin"/>
      <top>
        <color indexed="63"/>
      </top>
      <bottom>
        <color indexed="63"/>
      </bottom>
    </border>
    <border>
      <left style="thin"/>
      <right style="double"/>
      <top>
        <color indexed="63"/>
      </top>
      <bottom>
        <color indexed="63"/>
      </bottom>
    </border>
    <border>
      <left style="medium"/>
      <right style="medium"/>
      <top style="medium"/>
      <bottom style="medium"/>
    </border>
    <border>
      <left style="medium"/>
      <right style="thin"/>
      <top style="medium"/>
      <bottom style="medium"/>
    </border>
    <border>
      <left style="thin"/>
      <right style="double"/>
      <top style="medium"/>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style="medium"/>
      <top>
        <color indexed="63"/>
      </top>
      <bottom>
        <color indexed="63"/>
      </bottom>
    </border>
    <border>
      <left style="medium"/>
      <right style="medium"/>
      <top style="medium"/>
      <bottom style="thin"/>
    </border>
    <border>
      <left>
        <color indexed="63"/>
      </left>
      <right style="thin"/>
      <top>
        <color indexed="63"/>
      </top>
      <bottom style="medium"/>
    </border>
    <border>
      <left style="thin"/>
      <right style="thin"/>
      <top style="medium"/>
      <bottom style="medium"/>
    </border>
    <border>
      <left style="thin"/>
      <right style="thin"/>
      <top style="medium"/>
      <bottom style="thin"/>
    </border>
    <border>
      <left style="thin"/>
      <right style="thin"/>
      <top>
        <color indexed="63"/>
      </top>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double"/>
      <right>
        <color indexed="63"/>
      </right>
      <top style="medium"/>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style="double"/>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double"/>
      <top style="medium"/>
      <bottom style="thin"/>
    </border>
    <border>
      <left style="double"/>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style="thin"/>
      <top style="medium"/>
      <bottom style="medium"/>
    </border>
    <border>
      <left style="thin"/>
      <right style="medium"/>
      <top style="medium"/>
      <bottom style="thin"/>
    </border>
    <border>
      <left style="thin"/>
      <right style="medium"/>
      <top>
        <color indexed="63"/>
      </top>
      <bottom>
        <color indexed="63"/>
      </bottom>
    </border>
    <border>
      <left style="double"/>
      <right>
        <color indexed="63"/>
      </right>
      <top style="thin"/>
      <bottom>
        <color indexed="63"/>
      </bottom>
    </border>
    <border>
      <left style="medium"/>
      <right style="thin"/>
      <top style="medium"/>
      <bottom style="thin"/>
    </border>
    <border>
      <left style="thick">
        <color rgb="FF0000FF"/>
      </left>
      <right>
        <color indexed="63"/>
      </right>
      <top>
        <color indexed="63"/>
      </top>
      <bottom>
        <color indexed="63"/>
      </bottom>
    </border>
    <border>
      <left style="thin"/>
      <right style="thin"/>
      <top style="thin"/>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35" fillId="0" borderId="0">
      <alignment vertical="top"/>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3">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3" fontId="0" fillId="0" borderId="0" xfId="0" applyNumberFormat="1" applyFont="1" applyAlignment="1">
      <alignment/>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center"/>
    </xf>
    <xf numFmtId="0" fontId="8" fillId="0" borderId="0" xfId="0" applyFont="1" applyAlignment="1">
      <alignment/>
    </xf>
    <xf numFmtId="0" fontId="8" fillId="0" borderId="0" xfId="0" applyFont="1" applyBorder="1" applyAlignment="1">
      <alignment/>
    </xf>
    <xf numFmtId="0" fontId="6" fillId="0" borderId="10" xfId="0" applyFont="1" applyBorder="1" applyAlignment="1">
      <alignment/>
    </xf>
    <xf numFmtId="0" fontId="8" fillId="0" borderId="10" xfId="0" applyFont="1" applyBorder="1" applyAlignment="1">
      <alignment horizontal="left" indent="15"/>
    </xf>
    <xf numFmtId="0" fontId="5" fillId="0" borderId="10" xfId="0" applyFont="1" applyBorder="1" applyAlignment="1">
      <alignment horizontal="left" indent="1"/>
    </xf>
    <xf numFmtId="0" fontId="6" fillId="0" borderId="11" xfId="0" applyFont="1" applyBorder="1" applyAlignment="1">
      <alignment horizontal="center"/>
    </xf>
    <xf numFmtId="0" fontId="9" fillId="0" borderId="12" xfId="0" applyFont="1" applyBorder="1" applyAlignment="1">
      <alignment/>
    </xf>
    <xf numFmtId="0" fontId="5" fillId="0" borderId="13" xfId="0" applyFont="1" applyBorder="1" applyAlignment="1">
      <alignment vertical="center"/>
    </xf>
    <xf numFmtId="3" fontId="5" fillId="0" borderId="14" xfId="0" applyNumberFormat="1" applyFont="1" applyFill="1" applyBorder="1" applyAlignment="1">
      <alignment horizontal="center" vertical="center"/>
    </xf>
    <xf numFmtId="9" fontId="5" fillId="0" borderId="15" xfId="64" applyFont="1" applyFill="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3" fontId="5" fillId="0" borderId="18" xfId="0" applyNumberFormat="1" applyFont="1" applyFill="1" applyBorder="1" applyAlignment="1">
      <alignment horizontal="center" vertical="center"/>
    </xf>
    <xf numFmtId="9" fontId="5" fillId="0" borderId="19" xfId="64" applyFont="1" applyFill="1" applyBorder="1" applyAlignment="1">
      <alignment horizontal="center" vertical="center"/>
    </xf>
    <xf numFmtId="0" fontId="10" fillId="0" borderId="20" xfId="0" applyFont="1" applyBorder="1" applyAlignment="1">
      <alignment vertical="center"/>
    </xf>
    <xf numFmtId="3" fontId="10" fillId="0" borderId="21" xfId="0" applyNumberFormat="1" applyFont="1" applyFill="1" applyBorder="1" applyAlignment="1">
      <alignment horizontal="center" vertical="center"/>
    </xf>
    <xf numFmtId="9" fontId="10" fillId="0" borderId="22" xfId="64" applyFont="1" applyFill="1" applyBorder="1" applyAlignment="1">
      <alignment horizontal="center" vertical="center"/>
    </xf>
    <xf numFmtId="0" fontId="5" fillId="0" borderId="0" xfId="0" applyFont="1" applyAlignment="1">
      <alignment/>
    </xf>
    <xf numFmtId="0" fontId="5" fillId="0" borderId="23" xfId="0" applyFont="1" applyBorder="1" applyAlignment="1">
      <alignment/>
    </xf>
    <xf numFmtId="0" fontId="5" fillId="0" borderId="24" xfId="0" applyFont="1" applyBorder="1" applyAlignment="1">
      <alignment/>
    </xf>
    <xf numFmtId="0" fontId="11" fillId="0" borderId="12"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25" xfId="0" applyFont="1" applyBorder="1" applyAlignment="1">
      <alignment/>
    </xf>
    <xf numFmtId="0" fontId="5" fillId="0" borderId="26" xfId="0" applyFont="1" applyBorder="1" applyAlignment="1">
      <alignment/>
    </xf>
    <xf numFmtId="0" fontId="11" fillId="0" borderId="27" xfId="0" applyFont="1" applyBorder="1" applyAlignment="1">
      <alignment/>
    </xf>
    <xf numFmtId="3" fontId="5" fillId="0" borderId="28" xfId="0" applyNumberFormat="1" applyFont="1" applyFill="1" applyBorder="1" applyAlignment="1">
      <alignment horizontal="center" vertical="center"/>
    </xf>
    <xf numFmtId="9" fontId="5" fillId="0" borderId="29" xfId="64" applyNumberFormat="1" applyFont="1" applyFill="1" applyBorder="1" applyAlignment="1">
      <alignment horizontal="center" vertical="center"/>
    </xf>
    <xf numFmtId="9" fontId="5" fillId="0" borderId="29" xfId="64" applyFont="1" applyFill="1" applyBorder="1" applyAlignment="1">
      <alignment horizontal="center" vertical="center"/>
    </xf>
    <xf numFmtId="3" fontId="5" fillId="0" borderId="30"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9" fontId="10" fillId="0" borderId="32" xfId="64" applyFont="1" applyFill="1" applyBorder="1" applyAlignment="1">
      <alignment horizontal="center" vertical="center"/>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5" fillId="0" borderId="37"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horizontal="left" indent="15"/>
    </xf>
    <xf numFmtId="3" fontId="5" fillId="0" borderId="38" xfId="0" applyNumberFormat="1" applyFont="1" applyFill="1" applyBorder="1" applyAlignment="1">
      <alignment horizontal="center" vertical="center"/>
    </xf>
    <xf numFmtId="3" fontId="10" fillId="0" borderId="39" xfId="0" applyNumberFormat="1" applyFont="1" applyFill="1" applyBorder="1" applyAlignment="1">
      <alignment horizontal="center" vertical="center"/>
    </xf>
    <xf numFmtId="3" fontId="5" fillId="0" borderId="40" xfId="0" applyNumberFormat="1" applyFont="1" applyFill="1" applyBorder="1" applyAlignment="1">
      <alignment horizontal="center" vertical="center"/>
    </xf>
    <xf numFmtId="3" fontId="5" fillId="0" borderId="41" xfId="0" applyNumberFormat="1" applyFont="1" applyFill="1" applyBorder="1" applyAlignment="1">
      <alignment horizontal="center" vertical="center"/>
    </xf>
    <xf numFmtId="0" fontId="5" fillId="0" borderId="3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0" xfId="0" applyFont="1" applyBorder="1" applyAlignment="1">
      <alignment horizontal="left"/>
    </xf>
    <xf numFmtId="9" fontId="5" fillId="0" borderId="47" xfId="64" applyNumberFormat="1" applyFont="1" applyFill="1" applyBorder="1" applyAlignment="1">
      <alignment horizontal="center" vertical="center"/>
    </xf>
    <xf numFmtId="9" fontId="5" fillId="0" borderId="0" xfId="64" applyNumberFormat="1" applyFont="1" applyFill="1" applyBorder="1" applyAlignment="1">
      <alignment horizontal="center" vertical="center"/>
    </xf>
    <xf numFmtId="9" fontId="5" fillId="0" borderId="48" xfId="64" applyFont="1" applyFill="1" applyBorder="1" applyAlignment="1">
      <alignment horizontal="center" vertical="center"/>
    </xf>
    <xf numFmtId="9" fontId="5" fillId="0" borderId="49" xfId="64" applyFont="1" applyFill="1" applyBorder="1" applyAlignment="1">
      <alignment horizontal="center" vertical="center"/>
    </xf>
    <xf numFmtId="0" fontId="0" fillId="0" borderId="33" xfId="0" applyFont="1" applyBorder="1" applyAlignment="1">
      <alignment vertical="center"/>
    </xf>
    <xf numFmtId="0" fontId="4" fillId="0" borderId="33" xfId="0" applyFont="1" applyBorder="1" applyAlignment="1">
      <alignment vertical="center"/>
    </xf>
    <xf numFmtId="0" fontId="5" fillId="0" borderId="4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165" fontId="5" fillId="0" borderId="48" xfId="44" applyNumberFormat="1" applyFont="1" applyFill="1" applyBorder="1" applyAlignment="1">
      <alignment horizontal="center" vertical="center"/>
    </xf>
    <xf numFmtId="165" fontId="5" fillId="0" borderId="53" xfId="44"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0" borderId="54"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3" fontId="5" fillId="0" borderId="57" xfId="0" applyNumberFormat="1" applyFont="1" applyFill="1" applyBorder="1" applyAlignment="1">
      <alignment horizontal="center" vertical="center"/>
    </xf>
    <xf numFmtId="3" fontId="5" fillId="0" borderId="58" xfId="0" applyNumberFormat="1" applyFont="1" applyFill="1" applyBorder="1" applyAlignment="1">
      <alignment horizontal="center" vertical="center"/>
    </xf>
    <xf numFmtId="9" fontId="5" fillId="0" borderId="40" xfId="64" applyFont="1" applyFill="1" applyBorder="1" applyAlignment="1">
      <alignment horizontal="center" vertical="center"/>
    </xf>
    <xf numFmtId="9" fontId="5" fillId="0" borderId="41" xfId="64" applyFont="1" applyFill="1" applyBorder="1" applyAlignment="1">
      <alignment horizontal="center" vertical="center"/>
    </xf>
    <xf numFmtId="9" fontId="5" fillId="0" borderId="58" xfId="64" applyFont="1" applyFill="1" applyBorder="1" applyAlignment="1">
      <alignment horizontal="center" vertical="center"/>
    </xf>
    <xf numFmtId="9" fontId="10" fillId="0" borderId="39" xfId="64" applyFont="1" applyFill="1" applyBorder="1" applyAlignment="1">
      <alignment horizontal="center" vertical="center"/>
    </xf>
    <xf numFmtId="0" fontId="12" fillId="0" borderId="59"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5" fillId="0" borderId="40" xfId="0" applyFont="1" applyBorder="1" applyAlignment="1">
      <alignment horizontal="center" vertical="center"/>
    </xf>
    <xf numFmtId="0" fontId="5" fillId="0" borderId="65" xfId="0" applyFont="1" applyBorder="1" applyAlignment="1">
      <alignment horizontal="center" vertical="center"/>
    </xf>
    <xf numFmtId="0" fontId="12" fillId="0" borderId="35" xfId="0" applyFont="1" applyBorder="1" applyAlignment="1">
      <alignment horizontal="center" vertical="center" wrapText="1"/>
    </xf>
    <xf numFmtId="0" fontId="12" fillId="0" borderId="66" xfId="0" applyFont="1" applyBorder="1" applyAlignment="1">
      <alignment horizontal="center" vertical="center" wrapText="1"/>
    </xf>
    <xf numFmtId="3" fontId="12" fillId="0" borderId="49" xfId="0" applyNumberFormat="1" applyFont="1" applyBorder="1" applyAlignment="1">
      <alignment horizontal="center" vertical="center" wrapText="1"/>
    </xf>
    <xf numFmtId="3" fontId="12" fillId="0" borderId="67" xfId="0" applyNumberFormat="1" applyFont="1" applyBorder="1" applyAlignment="1">
      <alignment horizontal="center" vertical="center" wrapText="1"/>
    </xf>
    <xf numFmtId="0" fontId="12" fillId="0" borderId="51" xfId="0" applyFont="1" applyBorder="1" applyAlignment="1">
      <alignment horizontal="center" vertical="center" wrapText="1"/>
    </xf>
    <xf numFmtId="0" fontId="13" fillId="0" borderId="20" xfId="0" applyFont="1" applyBorder="1" applyAlignment="1">
      <alignment vertical="center"/>
    </xf>
    <xf numFmtId="165" fontId="5" fillId="0" borderId="67" xfId="44"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68"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 fillId="0" borderId="0" xfId="0" applyFont="1" applyAlignment="1">
      <alignment horizontal="left" wrapText="1"/>
    </xf>
    <xf numFmtId="9" fontId="10" fillId="0" borderId="39" xfId="64" applyNumberFormat="1" applyFont="1" applyFill="1" applyBorder="1" applyAlignment="1">
      <alignment horizontal="center" vertical="center"/>
    </xf>
    <xf numFmtId="0" fontId="8" fillId="0" borderId="26" xfId="0" applyFont="1" applyBorder="1" applyAlignment="1">
      <alignment/>
    </xf>
    <xf numFmtId="0" fontId="8" fillId="0" borderId="0" xfId="0" applyFont="1" applyBorder="1" applyAlignment="1">
      <alignment/>
    </xf>
    <xf numFmtId="0" fontId="5" fillId="0" borderId="69" xfId="0" applyFont="1" applyBorder="1" applyAlignment="1">
      <alignment vertical="center"/>
    </xf>
    <xf numFmtId="3" fontId="10" fillId="0" borderId="70" xfId="0" applyNumberFormat="1" applyFont="1" applyFill="1" applyBorder="1" applyAlignment="1">
      <alignment horizontal="center" vertical="center"/>
    </xf>
    <xf numFmtId="165" fontId="10" fillId="0" borderId="70" xfId="44" applyNumberFormat="1" applyFont="1" applyFill="1" applyBorder="1" applyAlignment="1">
      <alignment horizontal="center" vertical="center"/>
    </xf>
    <xf numFmtId="9" fontId="5" fillId="0" borderId="71" xfId="64" applyFont="1" applyFill="1" applyBorder="1" applyAlignment="1">
      <alignment horizontal="center" vertical="center"/>
    </xf>
    <xf numFmtId="0" fontId="5" fillId="0" borderId="0" xfId="0" applyFont="1" applyBorder="1" applyAlignment="1">
      <alignment horizontal="right"/>
    </xf>
    <xf numFmtId="9" fontId="5" fillId="0" borderId="72" xfId="64" applyNumberFormat="1" applyFont="1" applyFill="1" applyBorder="1" applyAlignment="1">
      <alignment horizontal="center" vertical="center"/>
    </xf>
    <xf numFmtId="9" fontId="10" fillId="0" borderId="32" xfId="64" applyNumberFormat="1" applyFont="1" applyFill="1" applyBorder="1" applyAlignment="1">
      <alignment horizontal="center" vertical="center"/>
    </xf>
    <xf numFmtId="0" fontId="5" fillId="0" borderId="73" xfId="0" applyFont="1" applyBorder="1" applyAlignment="1">
      <alignment horizontal="center" vertical="center" wrapText="1"/>
    </xf>
    <xf numFmtId="3" fontId="5" fillId="0" borderId="74" xfId="0" applyNumberFormat="1" applyFont="1" applyFill="1" applyBorder="1" applyAlignment="1">
      <alignment horizontal="center" vertical="center"/>
    </xf>
    <xf numFmtId="3" fontId="5" fillId="0" borderId="55" xfId="0" applyNumberFormat="1" applyFont="1" applyFill="1" applyBorder="1" applyAlignment="1">
      <alignment horizontal="center" vertical="center"/>
    </xf>
    <xf numFmtId="9" fontId="5" fillId="0" borderId="56" xfId="64" applyFont="1" applyFill="1" applyBorder="1" applyAlignment="1">
      <alignment horizontal="center" vertical="center"/>
    </xf>
    <xf numFmtId="9" fontId="5" fillId="0" borderId="65" xfId="64" applyFont="1" applyFill="1" applyBorder="1" applyAlignment="1">
      <alignment horizontal="center" vertical="center"/>
    </xf>
    <xf numFmtId="9" fontId="5" fillId="0" borderId="42" xfId="64" applyNumberFormat="1" applyFont="1" applyFill="1" applyBorder="1" applyAlignment="1">
      <alignment horizontal="center" vertical="center"/>
    </xf>
    <xf numFmtId="165" fontId="5" fillId="0" borderId="56" xfId="44" applyNumberFormat="1" applyFont="1" applyFill="1" applyBorder="1" applyAlignment="1">
      <alignment horizontal="center" vertical="center"/>
    </xf>
    <xf numFmtId="9" fontId="5" fillId="0" borderId="71" xfId="64" applyNumberFormat="1" applyFont="1" applyFill="1" applyBorder="1" applyAlignment="1">
      <alignment horizontal="center" vertical="center"/>
    </xf>
    <xf numFmtId="0" fontId="8" fillId="0" borderId="10" xfId="0" applyFont="1" applyBorder="1" applyAlignment="1">
      <alignment/>
    </xf>
    <xf numFmtId="0" fontId="17" fillId="0" borderId="0" xfId="0" applyFont="1" applyBorder="1" applyAlignment="1">
      <alignment/>
    </xf>
    <xf numFmtId="0" fontId="5" fillId="0" borderId="75" xfId="0" applyFont="1" applyBorder="1" applyAlignment="1">
      <alignment horizontal="left" indent="1"/>
    </xf>
    <xf numFmtId="9" fontId="5" fillId="0" borderId="57" xfId="64" applyFont="1" applyFill="1" applyBorder="1" applyAlignment="1">
      <alignment horizontal="center" vertical="center"/>
    </xf>
    <xf numFmtId="9" fontId="5" fillId="0" borderId="76" xfId="64" applyFont="1" applyFill="1" applyBorder="1" applyAlignment="1">
      <alignment horizontal="center" vertic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8" fillId="0" borderId="77" xfId="0" applyFont="1" applyBorder="1" applyAlignment="1">
      <alignment horizontal="center" vertical="center"/>
    </xf>
    <xf numFmtId="0" fontId="8" fillId="0" borderId="59" xfId="0" applyFont="1" applyBorder="1" applyAlignment="1">
      <alignment horizontal="center" vertical="center"/>
    </xf>
    <xf numFmtId="0" fontId="8" fillId="0" borderId="64"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60" xfId="0" applyFont="1" applyBorder="1" applyAlignment="1">
      <alignment horizontal="center" vertical="center"/>
    </xf>
    <xf numFmtId="0" fontId="8" fillId="0" borderId="78" xfId="0" applyFont="1" applyBorder="1" applyAlignment="1">
      <alignment horizontal="center"/>
    </xf>
    <xf numFmtId="0" fontId="8" fillId="0" borderId="68" xfId="0" applyFont="1" applyBorder="1" applyAlignment="1">
      <alignment horizontal="center"/>
    </xf>
    <xf numFmtId="0" fontId="8" fillId="0" borderId="79" xfId="0" applyFont="1" applyBorder="1" applyAlignment="1">
      <alignment horizontal="center"/>
    </xf>
    <xf numFmtId="0" fontId="13" fillId="0" borderId="17"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6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35" xfId="0" applyFont="1" applyBorder="1" applyAlignment="1">
      <alignment horizontal="center" vertical="center"/>
    </xf>
    <xf numFmtId="0" fontId="5" fillId="0" borderId="66" xfId="0" applyFont="1" applyBorder="1" applyAlignment="1">
      <alignment horizontal="center" vertical="center"/>
    </xf>
    <xf numFmtId="0" fontId="8" fillId="0" borderId="78" xfId="0" applyFont="1" applyBorder="1" applyAlignment="1">
      <alignment horizontal="center" vertical="center"/>
    </xf>
    <xf numFmtId="0" fontId="0" fillId="0" borderId="68" xfId="0" applyBorder="1" applyAlignment="1">
      <alignment horizontal="center" vertical="center"/>
    </xf>
    <xf numFmtId="0" fontId="0" fillId="0" borderId="79"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15" fillId="0" borderId="33" xfId="0" applyFont="1" applyBorder="1" applyAlignment="1">
      <alignment horizontal="center" vertical="center"/>
    </xf>
    <xf numFmtId="0" fontId="16" fillId="0" borderId="0" xfId="0" applyFont="1" applyBorder="1" applyAlignment="1">
      <alignment horizontal="center" vertical="center"/>
    </xf>
    <xf numFmtId="0" fontId="16" fillId="0" borderId="60" xfId="0" applyFont="1" applyBorder="1" applyAlignment="1">
      <alignment horizontal="center" vertical="center"/>
    </xf>
    <xf numFmtId="0" fontId="5" fillId="0" borderId="77" xfId="0" applyFont="1" applyBorder="1" applyAlignment="1">
      <alignment horizontal="left" vertical="center" wrapText="1"/>
    </xf>
    <xf numFmtId="0" fontId="5" fillId="0" borderId="59" xfId="0" applyFont="1" applyBorder="1" applyAlignment="1">
      <alignment horizontal="left" vertical="center" wrapText="1"/>
    </xf>
    <xf numFmtId="0" fontId="5" fillId="0" borderId="64" xfId="0" applyFont="1" applyBorder="1" applyAlignment="1">
      <alignment horizontal="left" vertical="center" wrapText="1"/>
    </xf>
    <xf numFmtId="0" fontId="10" fillId="0" borderId="78" xfId="0" applyFont="1" applyBorder="1" applyAlignment="1">
      <alignment horizontal="left" vertical="center"/>
    </xf>
    <xf numFmtId="0" fontId="4" fillId="0" borderId="68" xfId="0" applyFont="1" applyBorder="1" applyAlignment="1">
      <alignment horizontal="left" vertical="center"/>
    </xf>
    <xf numFmtId="0" fontId="4" fillId="0" borderId="60" xfId="0" applyFont="1" applyBorder="1" applyAlignment="1">
      <alignment vertical="center"/>
    </xf>
    <xf numFmtId="0" fontId="10" fillId="0" borderId="1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61"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77" xfId="0" applyFont="1" applyBorder="1" applyAlignment="1">
      <alignment horizontal="center" vertical="center" wrapText="1"/>
    </xf>
    <xf numFmtId="0" fontId="4" fillId="0" borderId="79" xfId="0" applyFont="1" applyBorder="1" applyAlignment="1">
      <alignment vertical="center"/>
    </xf>
    <xf numFmtId="0" fontId="10" fillId="0" borderId="78" xfId="0" applyFont="1" applyBorder="1" applyAlignment="1">
      <alignment horizontal="center" vertical="center"/>
    </xf>
    <xf numFmtId="0" fontId="10" fillId="0" borderId="68" xfId="0" applyFont="1" applyBorder="1" applyAlignment="1">
      <alignment horizontal="center" vertical="center"/>
    </xf>
    <xf numFmtId="0" fontId="10" fillId="0" borderId="79" xfId="0" applyFont="1" applyBorder="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10" fillId="0" borderId="60" xfId="0" applyFont="1" applyBorder="1" applyAlignment="1">
      <alignment horizontal="center" vertical="center"/>
    </xf>
    <xf numFmtId="0" fontId="10" fillId="0" borderId="77" xfId="0" applyFont="1" applyBorder="1" applyAlignment="1">
      <alignment horizontal="center" vertical="center"/>
    </xf>
    <xf numFmtId="0" fontId="10" fillId="0" borderId="59" xfId="0" applyFont="1" applyBorder="1" applyAlignment="1">
      <alignment horizontal="center" vertical="center"/>
    </xf>
    <xf numFmtId="0" fontId="10" fillId="0" borderId="64" xfId="0" applyFont="1" applyBorder="1" applyAlignment="1">
      <alignment horizontal="center" vertical="center"/>
    </xf>
    <xf numFmtId="0" fontId="10" fillId="0" borderId="68" xfId="0" applyFont="1" applyBorder="1" applyAlignment="1">
      <alignment horizontal="left" vertical="center"/>
    </xf>
    <xf numFmtId="0" fontId="10" fillId="0" borderId="79" xfId="0" applyFont="1" applyBorder="1" applyAlignment="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35"/>
  <sheetViews>
    <sheetView tabSelected="1" zoomScalePageLayoutView="0" workbookViewId="0" topLeftCell="A1">
      <selection activeCell="A34" sqref="A34"/>
    </sheetView>
  </sheetViews>
  <sheetFormatPr defaultColWidth="9.140625" defaultRowHeight="12.75"/>
  <cols>
    <col min="9" max="9" width="9.28125" style="0" customWidth="1"/>
  </cols>
  <sheetData>
    <row r="1" spans="1:13" ht="19.5" thickBot="1">
      <c r="A1" s="11"/>
      <c r="B1" s="29"/>
      <c r="C1" s="29"/>
      <c r="D1" s="29"/>
      <c r="E1" s="29"/>
      <c r="F1" s="29"/>
      <c r="G1" s="29"/>
      <c r="H1" s="29"/>
      <c r="I1" s="29"/>
      <c r="J1" s="29"/>
      <c r="K1" s="29"/>
      <c r="L1" s="29"/>
      <c r="M1" s="29"/>
    </row>
    <row r="2" spans="1:13" ht="19.5" thickTop="1">
      <c r="A2" s="17"/>
      <c r="B2" s="30"/>
      <c r="C2" s="30"/>
      <c r="D2" s="30"/>
      <c r="E2" s="30"/>
      <c r="F2" s="30"/>
      <c r="G2" s="30"/>
      <c r="H2" s="30"/>
      <c r="I2" s="30"/>
      <c r="J2" s="30"/>
      <c r="K2" s="30"/>
      <c r="L2" s="30"/>
      <c r="M2" s="31"/>
    </row>
    <row r="3" spans="1:13" ht="20.25" customHeight="1">
      <c r="A3" s="144"/>
      <c r="B3" s="145"/>
      <c r="C3" s="145"/>
      <c r="D3" s="145"/>
      <c r="E3" s="145"/>
      <c r="F3" s="145"/>
      <c r="G3" s="145"/>
      <c r="H3" s="145"/>
      <c r="I3" s="145"/>
      <c r="J3" s="145"/>
      <c r="K3" s="145"/>
      <c r="L3" s="145"/>
      <c r="M3" s="146"/>
    </row>
    <row r="4" spans="1:13" ht="18.75">
      <c r="A4" s="147" t="s">
        <v>36</v>
      </c>
      <c r="B4" s="148"/>
      <c r="C4" s="148"/>
      <c r="D4" s="148"/>
      <c r="E4" s="148"/>
      <c r="F4" s="148"/>
      <c r="G4" s="148"/>
      <c r="H4" s="148"/>
      <c r="I4" s="148"/>
      <c r="J4" s="148"/>
      <c r="K4" s="148"/>
      <c r="L4" s="148"/>
      <c r="M4" s="149"/>
    </row>
    <row r="5" spans="1:13" ht="18.75">
      <c r="A5" s="147" t="s">
        <v>87</v>
      </c>
      <c r="B5" s="148"/>
      <c r="C5" s="148"/>
      <c r="D5" s="148"/>
      <c r="E5" s="148"/>
      <c r="F5" s="148"/>
      <c r="G5" s="148"/>
      <c r="H5" s="148"/>
      <c r="I5" s="148"/>
      <c r="J5" s="148"/>
      <c r="K5" s="148"/>
      <c r="L5" s="148"/>
      <c r="M5" s="149"/>
    </row>
    <row r="6" spans="1:13" ht="18.75">
      <c r="A6" s="14"/>
      <c r="B6" s="34"/>
      <c r="C6" s="34"/>
      <c r="D6" s="34"/>
      <c r="E6" s="34"/>
      <c r="F6" s="34"/>
      <c r="G6" s="34"/>
      <c r="H6" s="34"/>
      <c r="I6" s="34"/>
      <c r="J6" s="34"/>
      <c r="K6" s="34"/>
      <c r="L6" s="34"/>
      <c r="M6" s="32"/>
    </row>
    <row r="7" spans="1:13" ht="12.75">
      <c r="A7" s="33"/>
      <c r="B7" s="34"/>
      <c r="C7" s="34"/>
      <c r="F7" s="34"/>
      <c r="G7" s="34"/>
      <c r="H7" s="34"/>
      <c r="I7" s="34"/>
      <c r="J7" s="34"/>
      <c r="K7" s="34"/>
      <c r="L7" s="34"/>
      <c r="M7" s="32"/>
    </row>
    <row r="8" spans="1:13" ht="18.75">
      <c r="A8" s="15"/>
      <c r="B8" s="34"/>
      <c r="C8" s="34"/>
      <c r="D8" s="66" t="s">
        <v>25</v>
      </c>
      <c r="E8" s="34"/>
      <c r="F8" s="34"/>
      <c r="G8" s="34"/>
      <c r="H8" s="34"/>
      <c r="I8" s="34"/>
      <c r="J8" s="34"/>
      <c r="K8" s="34"/>
      <c r="L8" s="34"/>
      <c r="M8" s="32"/>
    </row>
    <row r="9" spans="1:13" ht="15.75">
      <c r="A9" s="33"/>
      <c r="B9" s="34"/>
      <c r="C9" s="34"/>
      <c r="D9" s="34"/>
      <c r="E9" s="34"/>
      <c r="F9" s="13"/>
      <c r="G9" s="13"/>
      <c r="H9" s="13"/>
      <c r="I9" s="13"/>
      <c r="J9" s="13"/>
      <c r="K9" s="13"/>
      <c r="L9" s="13"/>
      <c r="M9" s="18"/>
    </row>
    <row r="10" spans="1:14" ht="15.75">
      <c r="A10" s="15"/>
      <c r="B10" s="34"/>
      <c r="C10" s="34"/>
      <c r="D10" s="34"/>
      <c r="E10" s="13" t="s">
        <v>42</v>
      </c>
      <c r="F10" s="34"/>
      <c r="G10" s="34"/>
      <c r="H10" s="34"/>
      <c r="I10" s="34"/>
      <c r="J10" s="34"/>
      <c r="K10" s="34"/>
      <c r="L10" s="34"/>
      <c r="M10" s="32"/>
      <c r="N10" s="12"/>
    </row>
    <row r="11" spans="1:13" ht="12.75">
      <c r="A11" s="33"/>
      <c r="B11" s="34"/>
      <c r="C11" s="34"/>
      <c r="D11" s="34"/>
      <c r="E11" s="34"/>
      <c r="F11" s="34"/>
      <c r="G11" s="34"/>
      <c r="H11" s="34"/>
      <c r="I11" s="34"/>
      <c r="J11" s="34"/>
      <c r="K11" s="34"/>
      <c r="L11" s="34"/>
      <c r="M11" s="32"/>
    </row>
    <row r="12" spans="1:13" ht="18.75">
      <c r="A12" s="15"/>
      <c r="B12" s="34"/>
      <c r="C12" s="34"/>
      <c r="D12" s="66" t="s">
        <v>77</v>
      </c>
      <c r="E12" s="34"/>
      <c r="F12" s="34"/>
      <c r="G12" s="34"/>
      <c r="H12" s="34"/>
      <c r="I12" s="34"/>
      <c r="J12" s="34"/>
      <c r="K12" s="34"/>
      <c r="L12" s="34"/>
      <c r="M12" s="32"/>
    </row>
    <row r="13" spans="1:13" ht="15.75" customHeight="1">
      <c r="A13" s="33"/>
      <c r="B13" s="50"/>
      <c r="C13" s="50"/>
      <c r="D13" s="140"/>
      <c r="E13" s="34"/>
      <c r="F13" s="50"/>
      <c r="G13" s="34"/>
      <c r="H13" s="34"/>
      <c r="I13" s="34"/>
      <c r="J13" s="34"/>
      <c r="K13" s="34"/>
      <c r="L13" s="34"/>
      <c r="M13" s="32"/>
    </row>
    <row r="14" spans="1:13" ht="12.75" customHeight="1">
      <c r="A14" s="33"/>
      <c r="B14" s="50"/>
      <c r="C14" s="50"/>
      <c r="D14" s="140"/>
      <c r="E14" s="34"/>
      <c r="F14" s="50"/>
      <c r="G14" s="34"/>
      <c r="H14" s="34"/>
      <c r="I14" s="34"/>
      <c r="J14" s="34"/>
      <c r="K14" s="34"/>
      <c r="L14" s="34"/>
      <c r="M14" s="32"/>
    </row>
    <row r="15" spans="1:13" ht="15.75">
      <c r="A15" s="33"/>
      <c r="B15" s="51"/>
      <c r="C15" s="34"/>
      <c r="D15" s="50"/>
      <c r="E15" s="50" t="s">
        <v>53</v>
      </c>
      <c r="F15" s="34"/>
      <c r="G15" s="34"/>
      <c r="H15" s="34"/>
      <c r="I15" s="34"/>
      <c r="J15" s="34"/>
      <c r="K15" s="34"/>
      <c r="L15" s="34"/>
      <c r="M15" s="32"/>
    </row>
    <row r="16" spans="1:13" ht="12.75" customHeight="1">
      <c r="A16" s="33"/>
      <c r="B16" s="13"/>
      <c r="C16" s="13"/>
      <c r="D16" s="34"/>
      <c r="E16" s="34"/>
      <c r="F16" s="34"/>
      <c r="G16" s="34"/>
      <c r="H16" s="34"/>
      <c r="I16" s="34"/>
      <c r="J16" s="34"/>
      <c r="K16" s="34"/>
      <c r="L16" s="34"/>
      <c r="M16" s="32"/>
    </row>
    <row r="17" spans="1:13" ht="15.75">
      <c r="A17" s="33"/>
      <c r="B17" s="51"/>
      <c r="C17" s="34"/>
      <c r="D17" s="13"/>
      <c r="E17" s="13" t="s">
        <v>39</v>
      </c>
      <c r="F17" s="34"/>
      <c r="G17" s="34"/>
      <c r="H17" s="34"/>
      <c r="I17" s="34"/>
      <c r="J17" s="34"/>
      <c r="K17" s="34"/>
      <c r="L17" s="34"/>
      <c r="M17" s="32"/>
    </row>
    <row r="18" spans="1:13" ht="12.75" customHeight="1">
      <c r="A18" s="33"/>
      <c r="B18" s="13"/>
      <c r="C18" s="13"/>
      <c r="D18" s="34"/>
      <c r="E18" s="34"/>
      <c r="F18" s="34"/>
      <c r="G18" s="34"/>
      <c r="H18" s="34"/>
      <c r="I18" s="34"/>
      <c r="J18" s="34"/>
      <c r="K18" s="34"/>
      <c r="L18" s="34"/>
      <c r="M18" s="32"/>
    </row>
    <row r="19" spans="1:13" ht="15.75">
      <c r="A19" s="33"/>
      <c r="B19" s="51"/>
      <c r="C19" s="34"/>
      <c r="D19" s="13"/>
      <c r="E19" s="13" t="s">
        <v>40</v>
      </c>
      <c r="F19" s="34"/>
      <c r="G19" s="34"/>
      <c r="H19" s="34"/>
      <c r="I19" s="34"/>
      <c r="J19" s="34"/>
      <c r="K19" s="34"/>
      <c r="L19" s="34"/>
      <c r="M19" s="32"/>
    </row>
    <row r="20" spans="1:13" ht="12.75" customHeight="1">
      <c r="A20" s="33"/>
      <c r="B20" s="13"/>
      <c r="C20" s="13"/>
      <c r="D20" s="34"/>
      <c r="E20" s="34"/>
      <c r="F20" s="34"/>
      <c r="G20" s="34"/>
      <c r="H20" s="34"/>
      <c r="I20" s="34"/>
      <c r="J20" s="34"/>
      <c r="K20" s="34"/>
      <c r="L20" s="34"/>
      <c r="M20" s="32"/>
    </row>
    <row r="21" spans="1:13" ht="15.75">
      <c r="A21" s="33"/>
      <c r="B21" s="51"/>
      <c r="C21" s="34"/>
      <c r="D21" s="13"/>
      <c r="E21" s="13" t="s">
        <v>41</v>
      </c>
      <c r="F21" s="34"/>
      <c r="G21" s="34"/>
      <c r="H21" s="34"/>
      <c r="I21" s="34"/>
      <c r="J21" s="34"/>
      <c r="K21" s="34"/>
      <c r="L21" s="34"/>
      <c r="M21" s="32"/>
    </row>
    <row r="22" spans="1:13" ht="12.75" customHeight="1">
      <c r="A22" s="33"/>
      <c r="B22" s="13"/>
      <c r="C22" s="13"/>
      <c r="D22" s="34"/>
      <c r="E22" s="34"/>
      <c r="F22" s="34"/>
      <c r="G22" s="34"/>
      <c r="H22" s="34"/>
      <c r="I22" s="34"/>
      <c r="J22" s="34"/>
      <c r="K22" s="34"/>
      <c r="L22" s="34"/>
      <c r="M22" s="32"/>
    </row>
    <row r="23" spans="1:13" ht="15.75">
      <c r="A23" s="33"/>
      <c r="B23" s="51"/>
      <c r="C23" s="34"/>
      <c r="D23" s="13"/>
      <c r="E23" s="13" t="s">
        <v>55</v>
      </c>
      <c r="F23" s="34"/>
      <c r="G23" s="34"/>
      <c r="H23" s="34"/>
      <c r="I23" s="34"/>
      <c r="J23" s="34"/>
      <c r="K23" s="34"/>
      <c r="L23" s="34"/>
      <c r="M23" s="32"/>
    </row>
    <row r="24" spans="1:13" ht="12.75" customHeight="1">
      <c r="A24" s="33"/>
      <c r="B24" s="13"/>
      <c r="C24" s="13"/>
      <c r="D24" s="34"/>
      <c r="E24" s="34"/>
      <c r="F24" s="34"/>
      <c r="G24" s="34"/>
      <c r="H24" s="34"/>
      <c r="I24" s="34"/>
      <c r="J24" s="34"/>
      <c r="K24" s="34"/>
      <c r="L24" s="34"/>
      <c r="M24" s="32"/>
    </row>
    <row r="25" spans="1:13" ht="15.75">
      <c r="A25" s="33"/>
      <c r="B25" s="51"/>
      <c r="C25" s="34"/>
      <c r="D25" s="13"/>
      <c r="E25" s="13" t="s">
        <v>74</v>
      </c>
      <c r="F25" s="34"/>
      <c r="G25" s="34"/>
      <c r="H25" s="34"/>
      <c r="I25" s="34"/>
      <c r="J25" s="34"/>
      <c r="K25" s="34"/>
      <c r="L25" s="34"/>
      <c r="M25" s="32"/>
    </row>
    <row r="26" spans="1:13" ht="15.75">
      <c r="A26" s="15"/>
      <c r="B26" s="34"/>
      <c r="C26" s="34"/>
      <c r="D26" s="34"/>
      <c r="E26" s="34"/>
      <c r="F26" s="34"/>
      <c r="G26" s="34"/>
      <c r="H26" s="34"/>
      <c r="I26" s="34"/>
      <c r="J26" s="34"/>
      <c r="K26" s="34"/>
      <c r="L26" s="34"/>
      <c r="M26" s="32"/>
    </row>
    <row r="27" spans="1:13" ht="15.75">
      <c r="A27" s="139"/>
      <c r="B27" s="34"/>
      <c r="C27" s="34"/>
      <c r="D27" s="34"/>
      <c r="E27" s="123"/>
      <c r="F27" s="34"/>
      <c r="G27" s="34"/>
      <c r="H27" s="34"/>
      <c r="I27" s="34"/>
      <c r="J27" s="34"/>
      <c r="K27" s="34"/>
      <c r="L27" s="34"/>
      <c r="M27" s="32"/>
    </row>
    <row r="28" spans="1:13" ht="12.75">
      <c r="A28" s="16"/>
      <c r="B28" s="34"/>
      <c r="C28" s="34"/>
      <c r="D28" s="34"/>
      <c r="L28" s="34"/>
      <c r="M28" s="32"/>
    </row>
    <row r="29" spans="1:13" ht="12.75">
      <c r="A29" s="16"/>
      <c r="B29" s="34"/>
      <c r="C29" s="34"/>
      <c r="D29" s="34"/>
      <c r="E29" s="34"/>
      <c r="F29" s="34"/>
      <c r="G29" s="34"/>
      <c r="H29" s="34"/>
      <c r="I29" s="34"/>
      <c r="J29" s="34"/>
      <c r="L29" s="34"/>
      <c r="M29" s="32"/>
    </row>
    <row r="30" spans="1:13" ht="12.75">
      <c r="A30" s="141" t="s">
        <v>75</v>
      </c>
      <c r="B30" s="34"/>
      <c r="C30" s="34"/>
      <c r="D30" s="34"/>
      <c r="F30" s="34"/>
      <c r="G30" s="34"/>
      <c r="H30" s="34"/>
      <c r="I30" s="34"/>
      <c r="J30" s="34"/>
      <c r="L30" s="34"/>
      <c r="M30" s="32"/>
    </row>
    <row r="31" spans="1:13" ht="15.75">
      <c r="A31" s="141" t="s">
        <v>57</v>
      </c>
      <c r="B31" s="34"/>
      <c r="C31" s="34"/>
      <c r="D31" s="34"/>
      <c r="E31" s="123"/>
      <c r="F31" s="34"/>
      <c r="G31" s="34"/>
      <c r="H31" s="34"/>
      <c r="I31" s="34"/>
      <c r="J31" s="34"/>
      <c r="L31" s="34"/>
      <c r="M31" s="32"/>
    </row>
    <row r="32" spans="1:13" ht="16.5" thickBot="1">
      <c r="A32" s="35"/>
      <c r="B32" s="36"/>
      <c r="C32" s="36"/>
      <c r="D32" s="36"/>
      <c r="E32" s="122"/>
      <c r="F32" s="36"/>
      <c r="G32" s="36"/>
      <c r="H32" s="36"/>
      <c r="I32" s="36"/>
      <c r="J32" s="36"/>
      <c r="K32" s="36"/>
      <c r="L32" s="36"/>
      <c r="M32" s="37"/>
    </row>
    <row r="33" ht="13.5" thickTop="1"/>
    <row r="35" ht="12.75">
      <c r="M35" s="128"/>
    </row>
  </sheetData>
  <sheetProtection/>
  <mergeCells count="3">
    <mergeCell ref="A3:M3"/>
    <mergeCell ref="A4:M4"/>
    <mergeCell ref="A5:M5"/>
  </mergeCells>
  <printOptions horizontalCentered="1" verticalCentered="1"/>
  <pageMargins left="0.5" right="0.5" top="0.44" bottom="0.47"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zoomScalePageLayoutView="0" workbookViewId="0" topLeftCell="A1">
      <selection activeCell="A27" sqref="A27"/>
    </sheetView>
  </sheetViews>
  <sheetFormatPr defaultColWidth="9.140625" defaultRowHeight="12.75"/>
  <cols>
    <col min="1" max="1" width="14.00390625" style="2" customWidth="1"/>
    <col min="2" max="2" width="9.140625" style="2" customWidth="1"/>
    <col min="3" max="3" width="8.140625" style="2" customWidth="1"/>
    <col min="4" max="6" width="7.7109375" style="2" customWidth="1"/>
    <col min="7" max="7" width="7.7109375" style="4" customWidth="1"/>
    <col min="8" max="14" width="7.7109375" style="2" customWidth="1"/>
    <col min="15" max="15" width="0" style="2" hidden="1" customWidth="1"/>
    <col min="16" max="16384" width="9.140625" style="2" customWidth="1"/>
  </cols>
  <sheetData>
    <row r="1" spans="1:14" ht="15.75">
      <c r="A1" s="156" t="s">
        <v>36</v>
      </c>
      <c r="B1" s="157"/>
      <c r="C1" s="157"/>
      <c r="D1" s="157"/>
      <c r="E1" s="157"/>
      <c r="F1" s="157"/>
      <c r="G1" s="157"/>
      <c r="H1" s="157"/>
      <c r="I1" s="157"/>
      <c r="J1" s="157"/>
      <c r="K1" s="157"/>
      <c r="L1" s="157"/>
      <c r="M1" s="157"/>
      <c r="N1" s="158"/>
    </row>
    <row r="2" spans="1:14" ht="15.75">
      <c r="A2" s="153" t="s">
        <v>87</v>
      </c>
      <c r="B2" s="154"/>
      <c r="C2" s="154"/>
      <c r="D2" s="154"/>
      <c r="E2" s="154"/>
      <c r="F2" s="154"/>
      <c r="G2" s="154"/>
      <c r="H2" s="154"/>
      <c r="I2" s="154"/>
      <c r="J2" s="154"/>
      <c r="K2" s="154"/>
      <c r="L2" s="154"/>
      <c r="M2" s="154"/>
      <c r="N2" s="155"/>
    </row>
    <row r="3" spans="1:14" ht="16.5" thickBot="1">
      <c r="A3" s="150" t="s">
        <v>43</v>
      </c>
      <c r="B3" s="151"/>
      <c r="C3" s="151"/>
      <c r="D3" s="151"/>
      <c r="E3" s="151"/>
      <c r="F3" s="151"/>
      <c r="G3" s="151"/>
      <c r="H3" s="151"/>
      <c r="I3" s="151"/>
      <c r="J3" s="151"/>
      <c r="K3" s="151"/>
      <c r="L3" s="151"/>
      <c r="M3" s="151"/>
      <c r="N3" s="152"/>
    </row>
    <row r="4" spans="1:14" ht="12.75">
      <c r="A4" s="56" t="s">
        <v>8</v>
      </c>
      <c r="B4" s="59" t="s">
        <v>7</v>
      </c>
      <c r="C4" s="60" t="s">
        <v>9</v>
      </c>
      <c r="D4" s="61" t="s">
        <v>37</v>
      </c>
      <c r="E4" s="63" t="s">
        <v>10</v>
      </c>
      <c r="F4" s="84" t="s">
        <v>38</v>
      </c>
      <c r="G4" s="104" t="s">
        <v>12</v>
      </c>
      <c r="H4" s="105" t="s">
        <v>84</v>
      </c>
      <c r="I4" s="62" t="s">
        <v>13</v>
      </c>
      <c r="J4" s="84" t="s">
        <v>85</v>
      </c>
      <c r="K4" s="85" t="s">
        <v>14</v>
      </c>
      <c r="L4" s="61" t="s">
        <v>86</v>
      </c>
      <c r="M4" s="62" t="s">
        <v>45</v>
      </c>
      <c r="N4" s="59" t="s">
        <v>60</v>
      </c>
    </row>
    <row r="5" spans="1:14" ht="12.75">
      <c r="A5" s="159" t="s">
        <v>70</v>
      </c>
      <c r="B5" s="93"/>
      <c r="C5" s="94"/>
      <c r="D5" s="95"/>
      <c r="E5" s="106"/>
      <c r="F5" s="96"/>
      <c r="G5" s="109"/>
      <c r="H5" s="110"/>
      <c r="I5" s="94"/>
      <c r="J5" s="96"/>
      <c r="K5" s="97" t="s">
        <v>33</v>
      </c>
      <c r="L5" s="95"/>
      <c r="M5" s="94" t="s">
        <v>35</v>
      </c>
      <c r="N5" s="98"/>
    </row>
    <row r="6" spans="1:14" ht="12.75">
      <c r="A6" s="160"/>
      <c r="B6" s="93" t="s">
        <v>26</v>
      </c>
      <c r="C6" s="94"/>
      <c r="D6" s="95" t="s">
        <v>31</v>
      </c>
      <c r="E6" s="106"/>
      <c r="F6" s="96" t="s">
        <v>31</v>
      </c>
      <c r="G6" s="108"/>
      <c r="H6" s="95" t="s">
        <v>31</v>
      </c>
      <c r="I6" s="94" t="s">
        <v>15</v>
      </c>
      <c r="J6" s="96" t="s">
        <v>31</v>
      </c>
      <c r="K6" s="97" t="s">
        <v>15</v>
      </c>
      <c r="L6" s="95" t="s">
        <v>31</v>
      </c>
      <c r="M6" s="94" t="s">
        <v>15</v>
      </c>
      <c r="N6" s="98" t="s">
        <v>31</v>
      </c>
    </row>
    <row r="7" spans="1:14" ht="12.75">
      <c r="A7" s="160"/>
      <c r="B7" s="93" t="s">
        <v>27</v>
      </c>
      <c r="C7" s="94" t="s">
        <v>30</v>
      </c>
      <c r="D7" s="95" t="s">
        <v>32</v>
      </c>
      <c r="E7" s="106"/>
      <c r="F7" s="96" t="s">
        <v>32</v>
      </c>
      <c r="G7" s="108" t="s">
        <v>33</v>
      </c>
      <c r="H7" s="95" t="s">
        <v>26</v>
      </c>
      <c r="I7" s="94" t="s">
        <v>34</v>
      </c>
      <c r="J7" s="96" t="s">
        <v>26</v>
      </c>
      <c r="K7" s="97" t="s">
        <v>34</v>
      </c>
      <c r="L7" s="95" t="s">
        <v>33</v>
      </c>
      <c r="M7" s="94" t="s">
        <v>58</v>
      </c>
      <c r="N7" s="98" t="s">
        <v>35</v>
      </c>
    </row>
    <row r="8" spans="1:14" ht="13.5" thickBot="1">
      <c r="A8" s="161"/>
      <c r="B8" s="99" t="s">
        <v>28</v>
      </c>
      <c r="C8" s="92" t="s">
        <v>29</v>
      </c>
      <c r="D8" s="100" t="s">
        <v>28</v>
      </c>
      <c r="E8" s="107" t="s">
        <v>15</v>
      </c>
      <c r="F8" s="101" t="s">
        <v>28</v>
      </c>
      <c r="G8" s="102" t="s">
        <v>15</v>
      </c>
      <c r="H8" s="100" t="s">
        <v>15</v>
      </c>
      <c r="I8" s="92" t="s">
        <v>35</v>
      </c>
      <c r="J8" s="101" t="s">
        <v>15</v>
      </c>
      <c r="K8" s="102" t="s">
        <v>35</v>
      </c>
      <c r="L8" s="100" t="s">
        <v>15</v>
      </c>
      <c r="M8" s="92" t="s">
        <v>59</v>
      </c>
      <c r="N8" s="103" t="s">
        <v>15</v>
      </c>
    </row>
    <row r="9" spans="1:14" ht="17.25" customHeight="1">
      <c r="A9" s="19" t="s">
        <v>19</v>
      </c>
      <c r="B9" s="79">
        <v>2347</v>
      </c>
      <c r="C9" s="38">
        <v>1273</v>
      </c>
      <c r="D9" s="21">
        <f>+C9/B9</f>
        <v>0.5423945462292288</v>
      </c>
      <c r="E9" s="55">
        <v>188</v>
      </c>
      <c r="F9" s="89">
        <f aca="true" t="shared" si="0" ref="F9:F25">+E9/B9</f>
        <v>0.08010225820195994</v>
      </c>
      <c r="G9" s="55">
        <v>21</v>
      </c>
      <c r="H9" s="21">
        <f>+G9/E9</f>
        <v>0.11170212765957446</v>
      </c>
      <c r="I9" s="55">
        <v>125</v>
      </c>
      <c r="J9" s="88">
        <f>I9/E9</f>
        <v>0.6648936170212766</v>
      </c>
      <c r="K9" s="55">
        <v>19</v>
      </c>
      <c r="L9" s="21">
        <f aca="true" t="shared" si="1" ref="L9:L25">+K9/G9</f>
        <v>0.9047619047619048</v>
      </c>
      <c r="M9" s="55">
        <v>120</v>
      </c>
      <c r="N9" s="127">
        <f>M9/I9</f>
        <v>0.96</v>
      </c>
    </row>
    <row r="10" spans="1:14" ht="17.25" customHeight="1">
      <c r="A10" s="22" t="s">
        <v>0</v>
      </c>
      <c r="B10" s="80">
        <v>14669</v>
      </c>
      <c r="C10" s="38">
        <v>7235</v>
      </c>
      <c r="D10" s="21">
        <f aca="true" t="shared" si="2" ref="D10:D23">+C10/B10</f>
        <v>0.4932169882064217</v>
      </c>
      <c r="E10" s="55">
        <v>582</v>
      </c>
      <c r="F10" s="89">
        <f t="shared" si="0"/>
        <v>0.03967550616947304</v>
      </c>
      <c r="G10" s="55">
        <v>222</v>
      </c>
      <c r="H10" s="21">
        <f aca="true" t="shared" si="3" ref="H10:H25">+G10/E10</f>
        <v>0.38144329896907214</v>
      </c>
      <c r="I10" s="55">
        <v>304</v>
      </c>
      <c r="J10" s="89">
        <f>I10/E10</f>
        <v>0.5223367697594502</v>
      </c>
      <c r="K10" s="55">
        <v>208</v>
      </c>
      <c r="L10" s="21">
        <f t="shared" si="1"/>
        <v>0.9369369369369369</v>
      </c>
      <c r="M10" s="55">
        <v>125</v>
      </c>
      <c r="N10" s="40">
        <f>M10/I10</f>
        <v>0.41118421052631576</v>
      </c>
    </row>
    <row r="11" spans="1:14" ht="17.25" customHeight="1">
      <c r="A11" s="22" t="s">
        <v>20</v>
      </c>
      <c r="B11" s="80">
        <v>9681</v>
      </c>
      <c r="C11" s="38">
        <v>6589</v>
      </c>
      <c r="D11" s="21">
        <f t="shared" si="2"/>
        <v>0.6806115070757153</v>
      </c>
      <c r="E11" s="55">
        <v>506</v>
      </c>
      <c r="F11" s="89">
        <f t="shared" si="0"/>
        <v>0.05226732775539717</v>
      </c>
      <c r="G11" s="55">
        <v>79</v>
      </c>
      <c r="H11" s="21">
        <f t="shared" si="3"/>
        <v>0.15612648221343872</v>
      </c>
      <c r="I11" s="55">
        <v>179</v>
      </c>
      <c r="J11" s="142">
        <f aca="true" t="shared" si="4" ref="J11:J25">I11/E11</f>
        <v>0.35375494071146246</v>
      </c>
      <c r="K11" s="55">
        <v>56</v>
      </c>
      <c r="L11" s="21">
        <f t="shared" si="1"/>
        <v>0.7088607594936709</v>
      </c>
      <c r="M11" s="55">
        <v>144</v>
      </c>
      <c r="N11" s="40">
        <f aca="true" t="shared" si="5" ref="N11:N23">M11/I11</f>
        <v>0.8044692737430168</v>
      </c>
    </row>
    <row r="12" spans="1:14" ht="17.25" customHeight="1">
      <c r="A12" s="22" t="s">
        <v>21</v>
      </c>
      <c r="B12" s="80">
        <v>5271</v>
      </c>
      <c r="C12" s="38">
        <v>3887</v>
      </c>
      <c r="D12" s="21">
        <f t="shared" si="2"/>
        <v>0.7374312274710682</v>
      </c>
      <c r="E12" s="55">
        <v>246</v>
      </c>
      <c r="F12" s="89">
        <f t="shared" si="0"/>
        <v>0.0466704610130905</v>
      </c>
      <c r="G12" s="55">
        <v>39</v>
      </c>
      <c r="H12" s="21">
        <f t="shared" si="3"/>
        <v>0.15853658536585366</v>
      </c>
      <c r="I12" s="55">
        <v>68</v>
      </c>
      <c r="J12" s="142">
        <f t="shared" si="4"/>
        <v>0.2764227642276423</v>
      </c>
      <c r="K12" s="55">
        <v>33</v>
      </c>
      <c r="L12" s="21">
        <f t="shared" si="1"/>
        <v>0.8461538461538461</v>
      </c>
      <c r="M12" s="55">
        <v>54</v>
      </c>
      <c r="N12" s="40">
        <f t="shared" si="5"/>
        <v>0.7941176470588235</v>
      </c>
    </row>
    <row r="13" spans="1:14" ht="17.25" customHeight="1">
      <c r="A13" s="22" t="s">
        <v>46</v>
      </c>
      <c r="B13" s="80">
        <v>3378</v>
      </c>
      <c r="C13" s="38">
        <v>2276</v>
      </c>
      <c r="D13" s="21">
        <f t="shared" si="2"/>
        <v>0.6737714624037893</v>
      </c>
      <c r="E13" s="55">
        <v>232</v>
      </c>
      <c r="F13" s="89">
        <f t="shared" si="0"/>
        <v>0.06867969212551805</v>
      </c>
      <c r="G13" s="55">
        <v>26</v>
      </c>
      <c r="H13" s="21">
        <f t="shared" si="3"/>
        <v>0.11206896551724138</v>
      </c>
      <c r="I13" s="55">
        <v>29</v>
      </c>
      <c r="J13" s="142">
        <f t="shared" si="4"/>
        <v>0.125</v>
      </c>
      <c r="K13" s="55">
        <v>10</v>
      </c>
      <c r="L13" s="21">
        <f t="shared" si="1"/>
        <v>0.38461538461538464</v>
      </c>
      <c r="M13" s="55">
        <v>24</v>
      </c>
      <c r="N13" s="40">
        <v>0</v>
      </c>
    </row>
    <row r="14" spans="1:14" ht="17.25" customHeight="1">
      <c r="A14" s="22" t="s">
        <v>18</v>
      </c>
      <c r="B14" s="80">
        <v>9069</v>
      </c>
      <c r="C14" s="81">
        <v>6910</v>
      </c>
      <c r="D14" s="21">
        <f t="shared" si="2"/>
        <v>0.7619362664020289</v>
      </c>
      <c r="E14" s="86">
        <v>592</v>
      </c>
      <c r="F14" s="89">
        <f t="shared" si="0"/>
        <v>0.06527731833719264</v>
      </c>
      <c r="G14" s="86">
        <v>90</v>
      </c>
      <c r="H14" s="21">
        <f t="shared" si="3"/>
        <v>0.15202702702702703</v>
      </c>
      <c r="I14" s="86">
        <v>317</v>
      </c>
      <c r="J14" s="142">
        <f t="shared" si="4"/>
        <v>0.535472972972973</v>
      </c>
      <c r="K14" s="86">
        <v>82</v>
      </c>
      <c r="L14" s="21">
        <f t="shared" si="1"/>
        <v>0.9111111111111111</v>
      </c>
      <c r="M14" s="86">
        <v>262</v>
      </c>
      <c r="N14" s="40">
        <f t="shared" si="5"/>
        <v>0.8264984227129337</v>
      </c>
    </row>
    <row r="15" spans="1:14" ht="17.25" customHeight="1">
      <c r="A15" s="19" t="s">
        <v>47</v>
      </c>
      <c r="B15" s="79">
        <v>2997</v>
      </c>
      <c r="C15" s="38">
        <v>1876</v>
      </c>
      <c r="D15" s="21">
        <f t="shared" si="2"/>
        <v>0.6259592926259593</v>
      </c>
      <c r="E15" s="55">
        <v>213</v>
      </c>
      <c r="F15" s="89">
        <f t="shared" si="0"/>
        <v>0.07107107107107107</v>
      </c>
      <c r="G15" s="55">
        <v>43</v>
      </c>
      <c r="H15" s="21">
        <f t="shared" si="3"/>
        <v>0.20187793427230047</v>
      </c>
      <c r="I15" s="55">
        <v>76</v>
      </c>
      <c r="J15" s="142">
        <f t="shared" si="4"/>
        <v>0.3568075117370892</v>
      </c>
      <c r="K15" s="55">
        <v>18</v>
      </c>
      <c r="L15" s="21">
        <f t="shared" si="1"/>
        <v>0.4186046511627907</v>
      </c>
      <c r="M15" s="55">
        <v>49</v>
      </c>
      <c r="N15" s="40">
        <f t="shared" si="5"/>
        <v>0.6447368421052632</v>
      </c>
    </row>
    <row r="16" spans="1:14" ht="17.25" customHeight="1">
      <c r="A16" s="22" t="s">
        <v>50</v>
      </c>
      <c r="B16" s="80">
        <v>5969</v>
      </c>
      <c r="C16" s="38">
        <v>4543</v>
      </c>
      <c r="D16" s="21">
        <f t="shared" si="2"/>
        <v>0.7610990115597253</v>
      </c>
      <c r="E16" s="55">
        <v>308</v>
      </c>
      <c r="F16" s="89">
        <f t="shared" si="0"/>
        <v>0.051599932987100014</v>
      </c>
      <c r="G16" s="55">
        <v>23</v>
      </c>
      <c r="H16" s="21">
        <f t="shared" si="3"/>
        <v>0.07467532467532467</v>
      </c>
      <c r="I16" s="55">
        <v>81</v>
      </c>
      <c r="J16" s="142">
        <f t="shared" si="4"/>
        <v>0.262987012987013</v>
      </c>
      <c r="K16" s="55">
        <v>15</v>
      </c>
      <c r="L16" s="21">
        <f t="shared" si="1"/>
        <v>0.6521739130434783</v>
      </c>
      <c r="M16" s="55">
        <v>69</v>
      </c>
      <c r="N16" s="40">
        <f t="shared" si="5"/>
        <v>0.8518518518518519</v>
      </c>
    </row>
    <row r="17" spans="1:14" ht="17.25" customHeight="1">
      <c r="A17" s="22" t="s">
        <v>51</v>
      </c>
      <c r="B17" s="80">
        <v>3383</v>
      </c>
      <c r="C17" s="38">
        <v>2192</v>
      </c>
      <c r="D17" s="21">
        <f t="shared" si="2"/>
        <v>0.647945610404966</v>
      </c>
      <c r="E17" s="55">
        <v>201</v>
      </c>
      <c r="F17" s="89">
        <f t="shared" si="0"/>
        <v>0.0594147206621342</v>
      </c>
      <c r="G17" s="55">
        <v>45</v>
      </c>
      <c r="H17" s="21">
        <f t="shared" si="3"/>
        <v>0.22388059701492538</v>
      </c>
      <c r="I17" s="55">
        <v>124</v>
      </c>
      <c r="J17" s="142">
        <f t="shared" si="4"/>
        <v>0.6169154228855721</v>
      </c>
      <c r="K17" s="55">
        <v>38</v>
      </c>
      <c r="L17" s="21">
        <f t="shared" si="1"/>
        <v>0.8444444444444444</v>
      </c>
      <c r="M17" s="55">
        <v>82</v>
      </c>
      <c r="N17" s="40">
        <f t="shared" si="5"/>
        <v>0.6612903225806451</v>
      </c>
    </row>
    <row r="18" spans="1:14" ht="17.25" customHeight="1">
      <c r="A18" s="22" t="s">
        <v>22</v>
      </c>
      <c r="B18" s="80">
        <v>23831</v>
      </c>
      <c r="C18" s="38">
        <v>9891</v>
      </c>
      <c r="D18" s="21">
        <f t="shared" si="2"/>
        <v>0.41504762704040954</v>
      </c>
      <c r="E18" s="55">
        <v>706</v>
      </c>
      <c r="F18" s="89">
        <f t="shared" si="0"/>
        <v>0.029625277999244682</v>
      </c>
      <c r="G18" s="55">
        <v>111</v>
      </c>
      <c r="H18" s="21">
        <f t="shared" si="3"/>
        <v>0.15722379603399433</v>
      </c>
      <c r="I18" s="55">
        <v>192</v>
      </c>
      <c r="J18" s="142">
        <f t="shared" si="4"/>
        <v>0.2719546742209632</v>
      </c>
      <c r="K18" s="55">
        <v>67</v>
      </c>
      <c r="L18" s="21">
        <f t="shared" si="1"/>
        <v>0.6036036036036037</v>
      </c>
      <c r="M18" s="55">
        <v>172</v>
      </c>
      <c r="N18" s="40">
        <f t="shared" si="5"/>
        <v>0.8958333333333334</v>
      </c>
    </row>
    <row r="19" spans="1:14" ht="17.25" customHeight="1">
      <c r="A19" s="22" t="s">
        <v>49</v>
      </c>
      <c r="B19" s="80">
        <v>8017</v>
      </c>
      <c r="C19" s="38">
        <v>5443</v>
      </c>
      <c r="D19" s="21">
        <f t="shared" si="2"/>
        <v>0.6789322689285269</v>
      </c>
      <c r="E19" s="55">
        <v>329</v>
      </c>
      <c r="F19" s="89">
        <f t="shared" si="0"/>
        <v>0.04103779468629163</v>
      </c>
      <c r="G19" s="55">
        <v>62</v>
      </c>
      <c r="H19" s="21">
        <f t="shared" si="3"/>
        <v>0.1884498480243161</v>
      </c>
      <c r="I19" s="55">
        <v>98</v>
      </c>
      <c r="J19" s="142">
        <f t="shared" si="4"/>
        <v>0.2978723404255319</v>
      </c>
      <c r="K19" s="55">
        <v>49</v>
      </c>
      <c r="L19" s="21">
        <f t="shared" si="1"/>
        <v>0.7903225806451613</v>
      </c>
      <c r="M19" s="55">
        <v>94</v>
      </c>
      <c r="N19" s="40">
        <f t="shared" si="5"/>
        <v>0.9591836734693877</v>
      </c>
    </row>
    <row r="20" spans="1:14" ht="17.25" customHeight="1">
      <c r="A20" s="22" t="s">
        <v>1</v>
      </c>
      <c r="B20" s="80">
        <v>9105</v>
      </c>
      <c r="C20" s="38">
        <v>7066</v>
      </c>
      <c r="D20" s="21">
        <f t="shared" si="2"/>
        <v>0.7760571114772103</v>
      </c>
      <c r="E20" s="55">
        <v>474</v>
      </c>
      <c r="F20" s="89">
        <f t="shared" si="0"/>
        <v>0.052059308072487646</v>
      </c>
      <c r="G20" s="55">
        <v>44</v>
      </c>
      <c r="H20" s="21">
        <f t="shared" si="3"/>
        <v>0.09282700421940929</v>
      </c>
      <c r="I20" s="55">
        <v>102</v>
      </c>
      <c r="J20" s="142">
        <f t="shared" si="4"/>
        <v>0.21518987341772153</v>
      </c>
      <c r="K20" s="55">
        <v>26</v>
      </c>
      <c r="L20" s="21">
        <f t="shared" si="1"/>
        <v>0.5909090909090909</v>
      </c>
      <c r="M20" s="55">
        <v>19</v>
      </c>
      <c r="N20" s="40">
        <f t="shared" si="5"/>
        <v>0.18627450980392157</v>
      </c>
    </row>
    <row r="21" spans="1:14" ht="17.25" customHeight="1">
      <c r="A21" s="22" t="s">
        <v>73</v>
      </c>
      <c r="B21" s="80">
        <v>8515</v>
      </c>
      <c r="C21" s="38">
        <v>7576</v>
      </c>
      <c r="D21" s="21">
        <f t="shared" si="2"/>
        <v>0.8897240164415737</v>
      </c>
      <c r="E21" s="55">
        <v>459</v>
      </c>
      <c r="F21" s="89">
        <f t="shared" si="0"/>
        <v>0.053904873752201994</v>
      </c>
      <c r="G21" s="55">
        <v>59</v>
      </c>
      <c r="H21" s="21">
        <f t="shared" si="3"/>
        <v>0.12854030501089325</v>
      </c>
      <c r="I21" s="55">
        <v>127</v>
      </c>
      <c r="J21" s="142">
        <f t="shared" si="4"/>
        <v>0.2766884531590414</v>
      </c>
      <c r="K21" s="55">
        <v>37</v>
      </c>
      <c r="L21" s="21">
        <f t="shared" si="1"/>
        <v>0.6271186440677966</v>
      </c>
      <c r="M21" s="55">
        <v>104</v>
      </c>
      <c r="N21" s="40">
        <f t="shared" si="5"/>
        <v>0.8188976377952756</v>
      </c>
    </row>
    <row r="22" spans="1:14" ht="17.25" customHeight="1">
      <c r="A22" s="22" t="s">
        <v>48</v>
      </c>
      <c r="B22" s="80">
        <v>5252</v>
      </c>
      <c r="C22" s="38">
        <v>3619</v>
      </c>
      <c r="D22" s="21">
        <f t="shared" si="2"/>
        <v>0.6890708301599391</v>
      </c>
      <c r="E22" s="55">
        <v>311</v>
      </c>
      <c r="F22" s="89">
        <f t="shared" si="0"/>
        <v>0.059215536938309214</v>
      </c>
      <c r="G22" s="55">
        <v>32</v>
      </c>
      <c r="H22" s="21">
        <f t="shared" si="3"/>
        <v>0.10289389067524116</v>
      </c>
      <c r="I22" s="55">
        <v>176</v>
      </c>
      <c r="J22" s="142">
        <f t="shared" si="4"/>
        <v>0.5659163987138264</v>
      </c>
      <c r="K22" s="55">
        <v>20</v>
      </c>
      <c r="L22" s="21">
        <f t="shared" si="1"/>
        <v>0.625</v>
      </c>
      <c r="M22" s="55">
        <v>149</v>
      </c>
      <c r="N22" s="40">
        <f t="shared" si="5"/>
        <v>0.8465909090909091</v>
      </c>
    </row>
    <row r="23" spans="1:14" ht="17.25" customHeight="1">
      <c r="A23" s="22" t="s">
        <v>23</v>
      </c>
      <c r="B23" s="80">
        <v>7631</v>
      </c>
      <c r="C23" s="38">
        <v>4921</v>
      </c>
      <c r="D23" s="21">
        <f t="shared" si="2"/>
        <v>0.6448696107980605</v>
      </c>
      <c r="E23" s="55">
        <v>452</v>
      </c>
      <c r="F23" s="89">
        <f t="shared" si="0"/>
        <v>0.059232079675009826</v>
      </c>
      <c r="G23" s="55">
        <v>28</v>
      </c>
      <c r="H23" s="21">
        <f t="shared" si="3"/>
        <v>0.061946902654867256</v>
      </c>
      <c r="I23" s="55">
        <v>287</v>
      </c>
      <c r="J23" s="142">
        <f t="shared" si="4"/>
        <v>0.6349557522123894</v>
      </c>
      <c r="K23" s="55">
        <v>22</v>
      </c>
      <c r="L23" s="21">
        <f t="shared" si="1"/>
        <v>0.7857142857142857</v>
      </c>
      <c r="M23" s="55">
        <v>195</v>
      </c>
      <c r="N23" s="40">
        <f t="shared" si="5"/>
        <v>0.6794425087108014</v>
      </c>
    </row>
    <row r="24" spans="1:14" ht="17.25" customHeight="1" thickBot="1">
      <c r="A24" s="22" t="s">
        <v>56</v>
      </c>
      <c r="B24" s="82">
        <v>8677</v>
      </c>
      <c r="C24" s="41">
        <v>7163</v>
      </c>
      <c r="D24" s="25">
        <f>+C24/B24</f>
        <v>0.8255157312435173</v>
      </c>
      <c r="E24" s="87">
        <v>557</v>
      </c>
      <c r="F24" s="90">
        <f t="shared" si="0"/>
        <v>0.06419269332718681</v>
      </c>
      <c r="G24" s="87">
        <v>80</v>
      </c>
      <c r="H24" s="25">
        <f t="shared" si="3"/>
        <v>0.1436265709156194</v>
      </c>
      <c r="I24" s="87">
        <v>420</v>
      </c>
      <c r="J24" s="143">
        <f t="shared" si="4"/>
        <v>0.7540394973070018</v>
      </c>
      <c r="K24" s="87">
        <v>72</v>
      </c>
      <c r="L24" s="25">
        <f t="shared" si="1"/>
        <v>0.9</v>
      </c>
      <c r="M24" s="87">
        <v>363</v>
      </c>
      <c r="N24" s="40">
        <f>M24/I24</f>
        <v>0.8642857142857143</v>
      </c>
    </row>
    <row r="25" spans="1:14" ht="17.25" customHeight="1" thickBot="1">
      <c r="A25" s="111" t="s">
        <v>52</v>
      </c>
      <c r="B25" s="83">
        <v>127792</v>
      </c>
      <c r="C25" s="42">
        <v>82460</v>
      </c>
      <c r="D25" s="28">
        <f>+C25/B25</f>
        <v>0.6452673093777388</v>
      </c>
      <c r="E25" s="53">
        <v>6356</v>
      </c>
      <c r="F25" s="91">
        <f t="shared" si="0"/>
        <v>0.04973707274320771</v>
      </c>
      <c r="G25" s="53">
        <v>1004</v>
      </c>
      <c r="H25" s="28">
        <f t="shared" si="3"/>
        <v>0.157960981749528</v>
      </c>
      <c r="I25" s="53">
        <v>2705</v>
      </c>
      <c r="J25" s="91">
        <f t="shared" si="4"/>
        <v>0.42558212712397736</v>
      </c>
      <c r="K25" s="53">
        <v>772</v>
      </c>
      <c r="L25" s="28">
        <f t="shared" si="1"/>
        <v>0.7689243027888446</v>
      </c>
      <c r="M25" s="53">
        <v>2025</v>
      </c>
      <c r="N25" s="43">
        <f>+M25/I25</f>
        <v>0.7486136783733827</v>
      </c>
    </row>
  </sheetData>
  <sheetProtection/>
  <mergeCells count="4">
    <mergeCell ref="A3:N3"/>
    <mergeCell ref="A2:N2"/>
    <mergeCell ref="A1:N1"/>
    <mergeCell ref="A5:A8"/>
  </mergeCells>
  <printOptions horizontalCentered="1" verticalCentered="1"/>
  <pageMargins left="0.51" right="0.5" top="0.75" bottom="0.75" header="0.12"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N26"/>
  <sheetViews>
    <sheetView zoomScalePageLayoutView="0" workbookViewId="0" topLeftCell="A1">
      <selection activeCell="A27" sqref="A27"/>
    </sheetView>
  </sheetViews>
  <sheetFormatPr defaultColWidth="9.140625" defaultRowHeight="12.75"/>
  <cols>
    <col min="1" max="1" width="21.140625" style="2" customWidth="1"/>
    <col min="2" max="2" width="12.140625" style="2" customWidth="1"/>
    <col min="3" max="4" width="11.28125" style="2" bestFit="1" customWidth="1"/>
    <col min="5" max="5" width="9.421875" style="2" bestFit="1" customWidth="1"/>
    <col min="6" max="8" width="11.28125" style="2" bestFit="1" customWidth="1"/>
    <col min="9" max="9" width="9.421875" style="2" bestFit="1" customWidth="1"/>
    <col min="10" max="10" width="10.421875" style="2" bestFit="1" customWidth="1"/>
    <col min="11" max="11" width="9.421875" style="2" bestFit="1" customWidth="1"/>
    <col min="12" max="12" width="11.00390625" style="2" customWidth="1"/>
    <col min="13" max="13" width="0" style="2" hidden="1" customWidth="1"/>
    <col min="14" max="16384" width="9.140625" style="2" customWidth="1"/>
  </cols>
  <sheetData>
    <row r="1" spans="1:14" s="1" customFormat="1" ht="18.75" customHeight="1">
      <c r="A1" s="171" t="str">
        <f>'1- Populations in Cohort'!A1:N1</f>
        <v>TAB 10 - LABOR EXCHANGE PERFORMANCE SUMMARY </v>
      </c>
      <c r="B1" s="172"/>
      <c r="C1" s="172"/>
      <c r="D1" s="172"/>
      <c r="E1" s="172"/>
      <c r="F1" s="172"/>
      <c r="G1" s="172"/>
      <c r="H1" s="172"/>
      <c r="I1" s="172"/>
      <c r="J1" s="172"/>
      <c r="K1" s="173"/>
      <c r="L1" s="8"/>
      <c r="M1" s="8"/>
      <c r="N1" s="8"/>
    </row>
    <row r="2" spans="1:14" s="1" customFormat="1" ht="18.75" customHeight="1">
      <c r="A2" s="153" t="str">
        <f>'1- Populations in Cohort'!A2:N2</f>
        <v>FY18 QUARTER ENDING MARCH 31, 2018</v>
      </c>
      <c r="B2" s="174"/>
      <c r="C2" s="174"/>
      <c r="D2" s="174"/>
      <c r="E2" s="174"/>
      <c r="F2" s="174"/>
      <c r="G2" s="174"/>
      <c r="H2" s="174"/>
      <c r="I2" s="174"/>
      <c r="J2" s="174"/>
      <c r="K2" s="175"/>
      <c r="L2" s="8"/>
      <c r="M2" s="8"/>
      <c r="N2" s="8"/>
    </row>
    <row r="3" spans="1:14" s="1" customFormat="1" ht="18.75" customHeight="1" thickBot="1">
      <c r="A3" s="176" t="s">
        <v>78</v>
      </c>
      <c r="B3" s="177"/>
      <c r="C3" s="177"/>
      <c r="D3" s="177"/>
      <c r="E3" s="177"/>
      <c r="F3" s="177"/>
      <c r="G3" s="177"/>
      <c r="H3" s="177"/>
      <c r="I3" s="177"/>
      <c r="J3" s="177"/>
      <c r="K3" s="178"/>
      <c r="L3" s="8"/>
      <c r="M3" s="8"/>
      <c r="N3" s="8"/>
    </row>
    <row r="4" spans="1:13" s="1" customFormat="1" ht="12.75">
      <c r="A4" s="56" t="s">
        <v>8</v>
      </c>
      <c r="B4" s="64" t="s">
        <v>7</v>
      </c>
      <c r="C4" s="57" t="s">
        <v>9</v>
      </c>
      <c r="D4" s="57" t="s">
        <v>37</v>
      </c>
      <c r="E4" s="58" t="s">
        <v>10</v>
      </c>
      <c r="F4" s="65" t="s">
        <v>11</v>
      </c>
      <c r="G4" s="57" t="s">
        <v>12</v>
      </c>
      <c r="H4" s="57" t="s">
        <v>54</v>
      </c>
      <c r="I4" s="58" t="s">
        <v>13</v>
      </c>
      <c r="J4" s="63" t="s">
        <v>44</v>
      </c>
      <c r="K4" s="73" t="s">
        <v>14</v>
      </c>
      <c r="L4" s="7"/>
      <c r="M4" s="7"/>
    </row>
    <row r="5" spans="1:11" s="3" customFormat="1" ht="12.75">
      <c r="A5" s="185" t="s">
        <v>71</v>
      </c>
      <c r="B5" s="188" t="s">
        <v>61</v>
      </c>
      <c r="C5" s="162" t="s">
        <v>62</v>
      </c>
      <c r="D5" s="162" t="s">
        <v>63</v>
      </c>
      <c r="E5" s="165" t="s">
        <v>67</v>
      </c>
      <c r="F5" s="188" t="s">
        <v>64</v>
      </c>
      <c r="G5" s="162" t="s">
        <v>66</v>
      </c>
      <c r="H5" s="162" t="s">
        <v>65</v>
      </c>
      <c r="I5" s="165" t="s">
        <v>67</v>
      </c>
      <c r="J5" s="168" t="s">
        <v>68</v>
      </c>
      <c r="K5" s="165" t="s">
        <v>67</v>
      </c>
    </row>
    <row r="6" spans="1:11" s="3" customFormat="1" ht="12.75">
      <c r="A6" s="186"/>
      <c r="B6" s="189"/>
      <c r="C6" s="163"/>
      <c r="D6" s="163"/>
      <c r="E6" s="166"/>
      <c r="F6" s="189"/>
      <c r="G6" s="163"/>
      <c r="H6" s="163"/>
      <c r="I6" s="166"/>
      <c r="J6" s="169"/>
      <c r="K6" s="166"/>
    </row>
    <row r="7" spans="1:11" s="3" customFormat="1" ht="13.5" thickBot="1">
      <c r="A7" s="187"/>
      <c r="B7" s="190"/>
      <c r="C7" s="164"/>
      <c r="D7" s="164"/>
      <c r="E7" s="167"/>
      <c r="F7" s="190"/>
      <c r="G7" s="164"/>
      <c r="H7" s="164"/>
      <c r="I7" s="167"/>
      <c r="J7" s="170"/>
      <c r="K7" s="167"/>
    </row>
    <row r="8" spans="1:11" s="3" customFormat="1" ht="17.25" customHeight="1">
      <c r="A8" s="19" t="s">
        <v>19</v>
      </c>
      <c r="B8" s="20">
        <v>1708</v>
      </c>
      <c r="C8" s="38">
        <v>1055</v>
      </c>
      <c r="D8" s="69">
        <f>+C8/B8</f>
        <v>0.6176814988290398</v>
      </c>
      <c r="E8" s="21">
        <f>D8/0.64</f>
        <v>0.9651273419203746</v>
      </c>
      <c r="F8" s="38">
        <v>630</v>
      </c>
      <c r="G8" s="54">
        <v>377</v>
      </c>
      <c r="H8" s="67">
        <f>+G8/F8</f>
        <v>0.5984126984126984</v>
      </c>
      <c r="I8" s="21">
        <f>H8/0.62</f>
        <v>0.9651817716333845</v>
      </c>
      <c r="J8" s="77">
        <v>4960</v>
      </c>
      <c r="K8" s="39">
        <f>(J8/5500)</f>
        <v>0.9018181818181819</v>
      </c>
    </row>
    <row r="9" spans="1:11" s="3" customFormat="1" ht="17.25" customHeight="1">
      <c r="A9" s="22" t="s">
        <v>0</v>
      </c>
      <c r="B9" s="20">
        <v>8381</v>
      </c>
      <c r="C9" s="38">
        <v>5481</v>
      </c>
      <c r="D9" s="69">
        <f aca="true" t="shared" si="0" ref="D9:D24">+C9/B9</f>
        <v>0.6539792387543253</v>
      </c>
      <c r="E9" s="21">
        <f aca="true" t="shared" si="1" ref="E9:E24">D9/0.64</f>
        <v>1.0218425605536332</v>
      </c>
      <c r="F9" s="38">
        <v>2484</v>
      </c>
      <c r="G9" s="55">
        <v>1716</v>
      </c>
      <c r="H9" s="67">
        <f aca="true" t="shared" si="2" ref="H9:H24">+G9/F9</f>
        <v>0.6908212560386473</v>
      </c>
      <c r="I9" s="21">
        <f aca="true" t="shared" si="3" ref="I9:I24">H9/0.62</f>
        <v>1.114227832320399</v>
      </c>
      <c r="J9" s="78">
        <v>6953</v>
      </c>
      <c r="K9" s="39">
        <f aca="true" t="shared" si="4" ref="K9:K24">(J9/5500)</f>
        <v>1.264181818181818</v>
      </c>
    </row>
    <row r="10" spans="1:11" s="3" customFormat="1" ht="17.25" customHeight="1">
      <c r="A10" s="22" t="s">
        <v>20</v>
      </c>
      <c r="B10" s="20">
        <v>7822</v>
      </c>
      <c r="C10" s="38">
        <v>5504</v>
      </c>
      <c r="D10" s="69">
        <f t="shared" si="0"/>
        <v>0.7036563538736896</v>
      </c>
      <c r="E10" s="21">
        <f t="shared" si="1"/>
        <v>1.0994630529276401</v>
      </c>
      <c r="F10" s="38">
        <v>2674</v>
      </c>
      <c r="G10" s="55">
        <v>1955</v>
      </c>
      <c r="H10" s="67">
        <f t="shared" si="2"/>
        <v>0.731114435302917</v>
      </c>
      <c r="I10" s="21">
        <f t="shared" si="3"/>
        <v>1.179216831133737</v>
      </c>
      <c r="J10" s="78">
        <v>6075</v>
      </c>
      <c r="K10" s="39">
        <f t="shared" si="4"/>
        <v>1.1045454545454545</v>
      </c>
    </row>
    <row r="11" spans="1:11" s="3" customFormat="1" ht="17.25" customHeight="1">
      <c r="A11" s="22" t="s">
        <v>21</v>
      </c>
      <c r="B11" s="20">
        <v>3377</v>
      </c>
      <c r="C11" s="38">
        <v>2291</v>
      </c>
      <c r="D11" s="69">
        <f t="shared" si="0"/>
        <v>0.6784127924193071</v>
      </c>
      <c r="E11" s="21">
        <f t="shared" si="1"/>
        <v>1.0600199881551673</v>
      </c>
      <c r="F11" s="38">
        <v>1118</v>
      </c>
      <c r="G11" s="55">
        <v>797</v>
      </c>
      <c r="H11" s="67">
        <f t="shared" si="2"/>
        <v>0.7128801431127012</v>
      </c>
      <c r="I11" s="21">
        <f t="shared" si="3"/>
        <v>1.1498066824398407</v>
      </c>
      <c r="J11" s="78">
        <v>7372</v>
      </c>
      <c r="K11" s="39">
        <f t="shared" si="4"/>
        <v>1.3403636363636364</v>
      </c>
    </row>
    <row r="12" spans="1:11" s="3" customFormat="1" ht="17.25" customHeight="1">
      <c r="A12" s="22" t="s">
        <v>4</v>
      </c>
      <c r="B12" s="20">
        <v>2256</v>
      </c>
      <c r="C12" s="38">
        <v>1525</v>
      </c>
      <c r="D12" s="69">
        <f t="shared" si="0"/>
        <v>0.6759751773049646</v>
      </c>
      <c r="E12" s="21">
        <f t="shared" si="1"/>
        <v>1.0562112145390072</v>
      </c>
      <c r="F12" s="38">
        <v>575</v>
      </c>
      <c r="G12" s="55">
        <v>387</v>
      </c>
      <c r="H12" s="67">
        <f t="shared" si="2"/>
        <v>0.6730434782608695</v>
      </c>
      <c r="I12" s="21">
        <f t="shared" si="3"/>
        <v>1.0855539971949508</v>
      </c>
      <c r="J12" s="78">
        <v>7046</v>
      </c>
      <c r="K12" s="39">
        <f t="shared" si="4"/>
        <v>1.281090909090909</v>
      </c>
    </row>
    <row r="13" spans="1:11" s="3" customFormat="1" ht="17.25" customHeight="1">
      <c r="A13" s="22" t="s">
        <v>18</v>
      </c>
      <c r="B13" s="20">
        <v>7353</v>
      </c>
      <c r="C13" s="38">
        <v>4742</v>
      </c>
      <c r="D13" s="69">
        <f t="shared" si="0"/>
        <v>0.644906840745274</v>
      </c>
      <c r="E13" s="21">
        <f t="shared" si="1"/>
        <v>1.0076669386644908</v>
      </c>
      <c r="F13" s="38">
        <v>2285</v>
      </c>
      <c r="G13" s="55">
        <v>1585</v>
      </c>
      <c r="H13" s="67">
        <f t="shared" si="2"/>
        <v>0.6936542669584245</v>
      </c>
      <c r="I13" s="21">
        <f t="shared" si="3"/>
        <v>1.1187972047716523</v>
      </c>
      <c r="J13" s="78">
        <v>7491</v>
      </c>
      <c r="K13" s="39">
        <f t="shared" si="4"/>
        <v>1.362</v>
      </c>
    </row>
    <row r="14" spans="1:11" s="3" customFormat="1" ht="17.25" customHeight="1">
      <c r="A14" s="19" t="s">
        <v>5</v>
      </c>
      <c r="B14" s="20">
        <v>1940</v>
      </c>
      <c r="C14" s="38">
        <v>1241</v>
      </c>
      <c r="D14" s="69">
        <f t="shared" si="0"/>
        <v>0.6396907216494845</v>
      </c>
      <c r="E14" s="21">
        <f t="shared" si="1"/>
        <v>0.9995167525773195</v>
      </c>
      <c r="F14" s="38">
        <v>696</v>
      </c>
      <c r="G14" s="55">
        <v>469</v>
      </c>
      <c r="H14" s="67">
        <f t="shared" si="2"/>
        <v>0.6738505747126436</v>
      </c>
      <c r="I14" s="21">
        <f t="shared" si="3"/>
        <v>1.0868557656655542</v>
      </c>
      <c r="J14" s="78">
        <v>5472</v>
      </c>
      <c r="K14" s="39">
        <f t="shared" si="4"/>
        <v>0.9949090909090909</v>
      </c>
    </row>
    <row r="15" spans="1:11" s="3" customFormat="1" ht="17.25" customHeight="1">
      <c r="A15" s="22" t="s">
        <v>16</v>
      </c>
      <c r="B15" s="20">
        <v>3358</v>
      </c>
      <c r="C15" s="38">
        <v>2240</v>
      </c>
      <c r="D15" s="69">
        <f t="shared" si="0"/>
        <v>0.6670637284097677</v>
      </c>
      <c r="E15" s="21">
        <f t="shared" si="1"/>
        <v>1.042287075640262</v>
      </c>
      <c r="F15" s="38">
        <v>1148</v>
      </c>
      <c r="G15" s="55">
        <v>812</v>
      </c>
      <c r="H15" s="67">
        <f t="shared" si="2"/>
        <v>0.7073170731707317</v>
      </c>
      <c r="I15" s="21">
        <f t="shared" si="3"/>
        <v>1.1408339889850512</v>
      </c>
      <c r="J15" s="78">
        <v>9138</v>
      </c>
      <c r="K15" s="39">
        <f t="shared" si="4"/>
        <v>1.6614545454545455</v>
      </c>
    </row>
    <row r="16" spans="1:11" s="3" customFormat="1" ht="17.25" customHeight="1">
      <c r="A16" s="22" t="s">
        <v>3</v>
      </c>
      <c r="B16" s="20">
        <v>2110</v>
      </c>
      <c r="C16" s="38">
        <v>1470</v>
      </c>
      <c r="D16" s="69">
        <f t="shared" si="0"/>
        <v>0.6966824644549763</v>
      </c>
      <c r="E16" s="21">
        <f t="shared" si="1"/>
        <v>1.0885663507109005</v>
      </c>
      <c r="F16" s="38">
        <v>814</v>
      </c>
      <c r="G16" s="55">
        <v>586</v>
      </c>
      <c r="H16" s="67">
        <f t="shared" si="2"/>
        <v>0.7199017199017199</v>
      </c>
      <c r="I16" s="21">
        <f t="shared" si="3"/>
        <v>1.1611318062930966</v>
      </c>
      <c r="J16" s="78">
        <v>5859</v>
      </c>
      <c r="K16" s="39">
        <f t="shared" si="4"/>
        <v>1.0652727272727274</v>
      </c>
    </row>
    <row r="17" spans="1:11" s="3" customFormat="1" ht="17.25" customHeight="1">
      <c r="A17" s="22" t="s">
        <v>22</v>
      </c>
      <c r="B17" s="20">
        <v>15310</v>
      </c>
      <c r="C17" s="38">
        <v>9245</v>
      </c>
      <c r="D17" s="69">
        <f t="shared" si="0"/>
        <v>0.6038536903984324</v>
      </c>
      <c r="E17" s="21">
        <f t="shared" si="1"/>
        <v>0.9435213912475506</v>
      </c>
      <c r="F17" s="38">
        <v>4941</v>
      </c>
      <c r="G17" s="55">
        <v>3149</v>
      </c>
      <c r="H17" s="67">
        <f t="shared" si="2"/>
        <v>0.6373203804897793</v>
      </c>
      <c r="I17" s="21">
        <f t="shared" si="3"/>
        <v>1.0279360975641603</v>
      </c>
      <c r="J17" s="78">
        <v>5105</v>
      </c>
      <c r="K17" s="39">
        <f t="shared" si="4"/>
        <v>0.9281818181818182</v>
      </c>
    </row>
    <row r="18" spans="1:11" s="3" customFormat="1" ht="17.25" customHeight="1">
      <c r="A18" s="22" t="s">
        <v>24</v>
      </c>
      <c r="B18" s="20">
        <v>5842</v>
      </c>
      <c r="C18" s="38">
        <v>3985</v>
      </c>
      <c r="D18" s="69">
        <f t="shared" si="0"/>
        <v>0.6821294077370763</v>
      </c>
      <c r="E18" s="21">
        <f t="shared" si="1"/>
        <v>1.0658271995891817</v>
      </c>
      <c r="F18" s="38">
        <v>1850</v>
      </c>
      <c r="G18" s="55">
        <v>1298</v>
      </c>
      <c r="H18" s="67">
        <f t="shared" si="2"/>
        <v>0.7016216216216217</v>
      </c>
      <c r="I18" s="21">
        <f t="shared" si="3"/>
        <v>1.1316477768090671</v>
      </c>
      <c r="J18" s="78">
        <v>7343</v>
      </c>
      <c r="K18" s="39">
        <f t="shared" si="4"/>
        <v>1.335090909090909</v>
      </c>
    </row>
    <row r="19" spans="1:11" s="3" customFormat="1" ht="17.25" customHeight="1">
      <c r="A19" s="22" t="s">
        <v>1</v>
      </c>
      <c r="B19" s="20">
        <v>8281</v>
      </c>
      <c r="C19" s="38">
        <v>5031</v>
      </c>
      <c r="D19" s="69">
        <f t="shared" si="0"/>
        <v>0.6075353218210361</v>
      </c>
      <c r="E19" s="21">
        <f t="shared" si="1"/>
        <v>0.9492739403453688</v>
      </c>
      <c r="F19" s="38">
        <v>2885</v>
      </c>
      <c r="G19" s="55">
        <v>1877</v>
      </c>
      <c r="H19" s="67">
        <f t="shared" si="2"/>
        <v>0.6506065857885616</v>
      </c>
      <c r="I19" s="21">
        <f t="shared" si="3"/>
        <v>1.0493654609492928</v>
      </c>
      <c r="J19" s="78">
        <v>10130</v>
      </c>
      <c r="K19" s="39">
        <f t="shared" si="4"/>
        <v>1.8418181818181818</v>
      </c>
    </row>
    <row r="20" spans="1:11" s="3" customFormat="1" ht="17.25" customHeight="1">
      <c r="A20" s="22" t="s">
        <v>2</v>
      </c>
      <c r="B20" s="20">
        <v>6427</v>
      </c>
      <c r="C20" s="38">
        <v>4135</v>
      </c>
      <c r="D20" s="69">
        <f t="shared" si="0"/>
        <v>0.643379492764898</v>
      </c>
      <c r="E20" s="21">
        <f t="shared" si="1"/>
        <v>1.005280457445153</v>
      </c>
      <c r="F20" s="38">
        <v>2036</v>
      </c>
      <c r="G20" s="55">
        <v>1377</v>
      </c>
      <c r="H20" s="67">
        <f t="shared" si="2"/>
        <v>0.6763261296660118</v>
      </c>
      <c r="I20" s="21">
        <f t="shared" si="3"/>
        <v>1.090848596235503</v>
      </c>
      <c r="J20" s="78">
        <v>11213</v>
      </c>
      <c r="K20" s="39">
        <f t="shared" si="4"/>
        <v>2.038727272727273</v>
      </c>
    </row>
    <row r="21" spans="1:11" s="3" customFormat="1" ht="17.25" customHeight="1">
      <c r="A21" s="22" t="s">
        <v>17</v>
      </c>
      <c r="B21" s="20">
        <v>4233</v>
      </c>
      <c r="C21" s="38">
        <v>2892</v>
      </c>
      <c r="D21" s="69">
        <f t="shared" si="0"/>
        <v>0.6832034018426648</v>
      </c>
      <c r="E21" s="21">
        <f t="shared" si="1"/>
        <v>1.0675053153791638</v>
      </c>
      <c r="F21" s="38">
        <v>1547</v>
      </c>
      <c r="G21" s="55">
        <v>1098</v>
      </c>
      <c r="H21" s="67">
        <f t="shared" si="2"/>
        <v>0.7097608274078863</v>
      </c>
      <c r="I21" s="21">
        <f t="shared" si="3"/>
        <v>1.1447755280772358</v>
      </c>
      <c r="J21" s="78">
        <v>8151</v>
      </c>
      <c r="K21" s="39">
        <f t="shared" si="4"/>
        <v>1.482</v>
      </c>
    </row>
    <row r="22" spans="1:11" s="3" customFormat="1" ht="17.25" customHeight="1">
      <c r="A22" s="22" t="s">
        <v>23</v>
      </c>
      <c r="B22" s="20">
        <v>4938</v>
      </c>
      <c r="C22" s="38">
        <v>3124</v>
      </c>
      <c r="D22" s="69">
        <f t="shared" si="0"/>
        <v>0.6326447954637505</v>
      </c>
      <c r="E22" s="21">
        <f t="shared" si="1"/>
        <v>0.9885074929121102</v>
      </c>
      <c r="F22" s="38">
        <v>1734</v>
      </c>
      <c r="G22" s="55">
        <v>1160</v>
      </c>
      <c r="H22" s="67">
        <f t="shared" si="2"/>
        <v>0.6689734717416378</v>
      </c>
      <c r="I22" s="21">
        <f t="shared" si="3"/>
        <v>1.0789894705510288</v>
      </c>
      <c r="J22" s="78">
        <v>6654</v>
      </c>
      <c r="K22" s="39">
        <f t="shared" si="4"/>
        <v>1.209818181818182</v>
      </c>
    </row>
    <row r="23" spans="1:12" s="3" customFormat="1" ht="17.25" customHeight="1" thickBot="1">
      <c r="A23" s="23" t="s">
        <v>56</v>
      </c>
      <c r="B23" s="24">
        <v>6095</v>
      </c>
      <c r="C23" s="41">
        <v>3903</v>
      </c>
      <c r="D23" s="70">
        <f t="shared" si="0"/>
        <v>0.6403609515996719</v>
      </c>
      <c r="E23" s="25">
        <f t="shared" si="1"/>
        <v>1.0005639868744873</v>
      </c>
      <c r="F23" s="41">
        <v>1978</v>
      </c>
      <c r="G23" s="87">
        <v>1335</v>
      </c>
      <c r="H23" s="68">
        <f t="shared" si="2"/>
        <v>0.6749241658240647</v>
      </c>
      <c r="I23" s="25">
        <f t="shared" si="3"/>
        <v>1.0885873642323625</v>
      </c>
      <c r="J23" s="112">
        <v>8369</v>
      </c>
      <c r="K23" s="129">
        <f t="shared" si="4"/>
        <v>1.5216363636363637</v>
      </c>
      <c r="L23" s="71"/>
    </row>
    <row r="24" spans="1:12" s="10" customFormat="1" ht="17.25" customHeight="1" thickBot="1">
      <c r="A24" s="26" t="s">
        <v>6</v>
      </c>
      <c r="B24" s="27">
        <v>89431</v>
      </c>
      <c r="C24" s="53">
        <v>57864</v>
      </c>
      <c r="D24" s="91">
        <f t="shared" si="0"/>
        <v>0.6470239626080442</v>
      </c>
      <c r="E24" s="28">
        <f t="shared" si="1"/>
        <v>1.010974941575069</v>
      </c>
      <c r="F24" s="125">
        <v>29395</v>
      </c>
      <c r="G24" s="53">
        <v>19978</v>
      </c>
      <c r="H24" s="121">
        <f t="shared" si="2"/>
        <v>0.6796393944548392</v>
      </c>
      <c r="I24" s="28">
        <f t="shared" si="3"/>
        <v>1.0961925717013536</v>
      </c>
      <c r="J24" s="126">
        <v>7009</v>
      </c>
      <c r="K24" s="130">
        <f t="shared" si="4"/>
        <v>1.2743636363636364</v>
      </c>
      <c r="L24" s="72"/>
    </row>
    <row r="25" spans="1:12" s="10" customFormat="1" ht="17.25" customHeight="1">
      <c r="A25" s="182" t="s">
        <v>76</v>
      </c>
      <c r="B25" s="183"/>
      <c r="C25" s="183"/>
      <c r="D25" s="183"/>
      <c r="E25" s="183"/>
      <c r="F25" s="183"/>
      <c r="G25" s="183"/>
      <c r="H25" s="183"/>
      <c r="I25" s="183"/>
      <c r="J25" s="183"/>
      <c r="K25" s="184"/>
      <c r="L25" s="9"/>
    </row>
    <row r="26" spans="1:12" s="6" customFormat="1" ht="122.25" customHeight="1" thickBot="1">
      <c r="A26" s="179" t="s">
        <v>69</v>
      </c>
      <c r="B26" s="180"/>
      <c r="C26" s="180"/>
      <c r="D26" s="180"/>
      <c r="E26" s="180"/>
      <c r="F26" s="180"/>
      <c r="G26" s="180"/>
      <c r="H26" s="180"/>
      <c r="I26" s="180"/>
      <c r="J26" s="180"/>
      <c r="K26" s="181"/>
      <c r="L26" s="5"/>
    </row>
  </sheetData>
  <sheetProtection/>
  <mergeCells count="16">
    <mergeCell ref="A1:K1"/>
    <mergeCell ref="A2:K2"/>
    <mergeCell ref="A3:K3"/>
    <mergeCell ref="A26:K26"/>
    <mergeCell ref="A25:K25"/>
    <mergeCell ref="A5:A7"/>
    <mergeCell ref="B5:B7"/>
    <mergeCell ref="C5:C7"/>
    <mergeCell ref="D5:D7"/>
    <mergeCell ref="F5:F7"/>
    <mergeCell ref="G5:G7"/>
    <mergeCell ref="H5:H7"/>
    <mergeCell ref="E5:E7"/>
    <mergeCell ref="J5:J7"/>
    <mergeCell ref="I5:I7"/>
    <mergeCell ref="K5:K7"/>
  </mergeCells>
  <printOptions horizontalCentered="1" verticalCentered="1"/>
  <pageMargins left="0.3" right="0.3" top="0.3" bottom="0.3" header="0.12" footer="0.1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A25" sqref="A25"/>
    </sheetView>
  </sheetViews>
  <sheetFormatPr defaultColWidth="9.140625" defaultRowHeight="12.75"/>
  <cols>
    <col min="1" max="1" width="21.140625" style="2" customWidth="1"/>
    <col min="2" max="2" width="12.140625" style="2" customWidth="1"/>
    <col min="3" max="4" width="11.28125" style="2" bestFit="1" customWidth="1"/>
    <col min="5" max="5" width="9.421875" style="2" bestFit="1" customWidth="1"/>
    <col min="6" max="8" width="11.28125" style="2" bestFit="1" customWidth="1"/>
    <col min="9" max="9" width="9.421875" style="2" bestFit="1" customWidth="1"/>
    <col min="10" max="10" width="10.421875" style="2" bestFit="1" customWidth="1"/>
    <col min="11" max="11" width="9.421875" style="2" bestFit="1" customWidth="1"/>
    <col min="12" max="12" width="11.00390625" style="2" customWidth="1"/>
    <col min="13" max="13" width="0" style="2" hidden="1" customWidth="1"/>
    <col min="14" max="16384" width="9.140625" style="2" customWidth="1"/>
  </cols>
  <sheetData>
    <row r="1" spans="1:14" s="1" customFormat="1" ht="18.75" customHeight="1">
      <c r="A1" s="171" t="str">
        <f>'1- Populations in Cohort'!A1:N1</f>
        <v>TAB 10 - LABOR EXCHANGE PERFORMANCE SUMMARY </v>
      </c>
      <c r="B1" s="172"/>
      <c r="C1" s="172"/>
      <c r="D1" s="172"/>
      <c r="E1" s="172"/>
      <c r="F1" s="172"/>
      <c r="G1" s="172"/>
      <c r="H1" s="172"/>
      <c r="I1" s="172"/>
      <c r="J1" s="172"/>
      <c r="K1" s="173"/>
      <c r="L1" s="8"/>
      <c r="M1" s="8"/>
      <c r="N1" s="8"/>
    </row>
    <row r="2" spans="1:14" s="1" customFormat="1" ht="18.75" customHeight="1">
      <c r="A2" s="153" t="str">
        <f>'1- Populations in Cohort'!A2:N2</f>
        <v>FY18 QUARTER ENDING MARCH 31, 2018</v>
      </c>
      <c r="B2" s="174"/>
      <c r="C2" s="174"/>
      <c r="D2" s="174"/>
      <c r="E2" s="174"/>
      <c r="F2" s="174"/>
      <c r="G2" s="174"/>
      <c r="H2" s="174"/>
      <c r="I2" s="174"/>
      <c r="J2" s="174"/>
      <c r="K2" s="175"/>
      <c r="L2" s="8"/>
      <c r="M2" s="8"/>
      <c r="N2" s="8"/>
    </row>
    <row r="3" spans="1:14" s="1" customFormat="1" ht="18.75" customHeight="1" thickBot="1">
      <c r="A3" s="153" t="s">
        <v>79</v>
      </c>
      <c r="B3" s="174"/>
      <c r="C3" s="174"/>
      <c r="D3" s="174"/>
      <c r="E3" s="174"/>
      <c r="F3" s="174"/>
      <c r="G3" s="174"/>
      <c r="H3" s="174"/>
      <c r="I3" s="174"/>
      <c r="J3" s="174"/>
      <c r="K3" s="175"/>
      <c r="L3" s="8"/>
      <c r="M3" s="8"/>
      <c r="N3" s="8"/>
    </row>
    <row r="4" spans="1:13" s="1" customFormat="1" ht="12.75">
      <c r="A4" s="56" t="s">
        <v>8</v>
      </c>
      <c r="B4" s="64" t="s">
        <v>7</v>
      </c>
      <c r="C4" s="57" t="s">
        <v>9</v>
      </c>
      <c r="D4" s="57" t="s">
        <v>37</v>
      </c>
      <c r="E4" s="58" t="s">
        <v>10</v>
      </c>
      <c r="F4" s="65" t="s">
        <v>11</v>
      </c>
      <c r="G4" s="57" t="s">
        <v>12</v>
      </c>
      <c r="H4" s="57" t="s">
        <v>54</v>
      </c>
      <c r="I4" s="58" t="s">
        <v>13</v>
      </c>
      <c r="J4" s="63" t="s">
        <v>44</v>
      </c>
      <c r="K4" s="73" t="s">
        <v>14</v>
      </c>
      <c r="L4" s="7"/>
      <c r="M4" s="7"/>
    </row>
    <row r="5" spans="1:11" s="3" customFormat="1" ht="39" thickBot="1">
      <c r="A5" s="48" t="s">
        <v>71</v>
      </c>
      <c r="B5" s="44" t="s">
        <v>61</v>
      </c>
      <c r="C5" s="45" t="s">
        <v>62</v>
      </c>
      <c r="D5" s="74" t="s">
        <v>63</v>
      </c>
      <c r="E5" s="75" t="s">
        <v>67</v>
      </c>
      <c r="F5" s="47" t="s">
        <v>64</v>
      </c>
      <c r="G5" s="45" t="s">
        <v>66</v>
      </c>
      <c r="H5" s="74" t="s">
        <v>65</v>
      </c>
      <c r="I5" s="75" t="s">
        <v>67</v>
      </c>
      <c r="J5" s="131" t="s">
        <v>68</v>
      </c>
      <c r="K5" s="76" t="s">
        <v>67</v>
      </c>
    </row>
    <row r="6" spans="1:11" s="3" customFormat="1" ht="17.25" customHeight="1">
      <c r="A6" s="49" t="s">
        <v>19</v>
      </c>
      <c r="B6" s="132">
        <v>1004</v>
      </c>
      <c r="C6" s="133">
        <v>693</v>
      </c>
      <c r="D6" s="134">
        <f>+C6/B6</f>
        <v>0.6902390438247012</v>
      </c>
      <c r="E6" s="135">
        <f>D6/0.64</f>
        <v>1.0784985059760956</v>
      </c>
      <c r="F6" s="133">
        <v>300</v>
      </c>
      <c r="G6" s="54">
        <v>204</v>
      </c>
      <c r="H6" s="136">
        <f>+G6/F6</f>
        <v>0.68</v>
      </c>
      <c r="I6" s="135">
        <f>H6/0.62</f>
        <v>1.0967741935483872</v>
      </c>
      <c r="J6" s="137">
        <v>5532</v>
      </c>
      <c r="K6" s="138">
        <f>(J6/5500)</f>
        <v>1.0058181818181817</v>
      </c>
    </row>
    <row r="7" spans="1:11" s="3" customFormat="1" ht="17.25" customHeight="1">
      <c r="A7" s="22" t="s">
        <v>0</v>
      </c>
      <c r="B7" s="20">
        <v>4610</v>
      </c>
      <c r="C7" s="38">
        <v>3162</v>
      </c>
      <c r="D7" s="69">
        <f aca="true" t="shared" si="0" ref="D7:D22">+C7/B7</f>
        <v>0.6859002169197397</v>
      </c>
      <c r="E7" s="21">
        <f aca="true" t="shared" si="1" ref="E7:E22">D7/0.64</f>
        <v>1.0717190889370933</v>
      </c>
      <c r="F7" s="38">
        <v>1475</v>
      </c>
      <c r="G7" s="55">
        <v>1101</v>
      </c>
      <c r="H7" s="67">
        <f aca="true" t="shared" si="2" ref="H7:H22">+G7/F7</f>
        <v>0.7464406779661017</v>
      </c>
      <c r="I7" s="21">
        <f aca="true" t="shared" si="3" ref="I7:I22">H7/0.62</f>
        <v>1.2039365773646802</v>
      </c>
      <c r="J7" s="78">
        <v>8190</v>
      </c>
      <c r="K7" s="39">
        <f aca="true" t="shared" si="4" ref="K7:K22">(J7/5500)</f>
        <v>1.489090909090909</v>
      </c>
    </row>
    <row r="8" spans="1:11" s="3" customFormat="1" ht="17.25" customHeight="1">
      <c r="A8" s="22" t="s">
        <v>20</v>
      </c>
      <c r="B8" s="20">
        <v>4762</v>
      </c>
      <c r="C8" s="38">
        <v>3327</v>
      </c>
      <c r="D8" s="69">
        <f t="shared" si="0"/>
        <v>0.6986560268794624</v>
      </c>
      <c r="E8" s="21">
        <f t="shared" si="1"/>
        <v>1.09165004199916</v>
      </c>
      <c r="F8" s="38">
        <v>1666</v>
      </c>
      <c r="G8" s="55">
        <v>1229</v>
      </c>
      <c r="H8" s="67">
        <f t="shared" si="2"/>
        <v>0.7376950780312125</v>
      </c>
      <c r="I8" s="21">
        <f t="shared" si="3"/>
        <v>1.1898307710180847</v>
      </c>
      <c r="J8" s="78">
        <v>7043</v>
      </c>
      <c r="K8" s="39">
        <f t="shared" si="4"/>
        <v>1.2805454545454547</v>
      </c>
    </row>
    <row r="9" spans="1:11" s="3" customFormat="1" ht="17.25" customHeight="1">
      <c r="A9" s="22" t="s">
        <v>21</v>
      </c>
      <c r="B9" s="20">
        <v>2504</v>
      </c>
      <c r="C9" s="38">
        <v>1688</v>
      </c>
      <c r="D9" s="69">
        <f t="shared" si="0"/>
        <v>0.6741214057507987</v>
      </c>
      <c r="E9" s="21">
        <f t="shared" si="1"/>
        <v>1.053314696485623</v>
      </c>
      <c r="F9" s="38">
        <v>811</v>
      </c>
      <c r="G9" s="55">
        <v>584</v>
      </c>
      <c r="H9" s="67">
        <f t="shared" si="2"/>
        <v>0.720098643649815</v>
      </c>
      <c r="I9" s="21">
        <f t="shared" si="3"/>
        <v>1.1614494252416372</v>
      </c>
      <c r="J9" s="78">
        <v>7930</v>
      </c>
      <c r="K9" s="39">
        <f t="shared" si="4"/>
        <v>1.4418181818181819</v>
      </c>
    </row>
    <row r="10" spans="1:11" s="3" customFormat="1" ht="17.25" customHeight="1">
      <c r="A10" s="22" t="s">
        <v>4</v>
      </c>
      <c r="B10" s="20">
        <v>1459</v>
      </c>
      <c r="C10" s="38">
        <v>1048</v>
      </c>
      <c r="D10" s="69">
        <f t="shared" si="0"/>
        <v>0.7183002056202878</v>
      </c>
      <c r="E10" s="21">
        <f t="shared" si="1"/>
        <v>1.1223440712816997</v>
      </c>
      <c r="F10" s="38">
        <v>357</v>
      </c>
      <c r="G10" s="55">
        <v>257</v>
      </c>
      <c r="H10" s="67">
        <f t="shared" si="2"/>
        <v>0.7198879551820728</v>
      </c>
      <c r="I10" s="21">
        <f t="shared" si="3"/>
        <v>1.1611096051323755</v>
      </c>
      <c r="J10" s="78">
        <v>7968</v>
      </c>
      <c r="K10" s="39">
        <f t="shared" si="4"/>
        <v>1.4487272727272726</v>
      </c>
    </row>
    <row r="11" spans="1:11" s="3" customFormat="1" ht="17.25" customHeight="1">
      <c r="A11" s="22" t="s">
        <v>18</v>
      </c>
      <c r="B11" s="20">
        <v>5643</v>
      </c>
      <c r="C11" s="38">
        <v>3721</v>
      </c>
      <c r="D11" s="69">
        <f t="shared" si="0"/>
        <v>0.6594010278220804</v>
      </c>
      <c r="E11" s="21">
        <f t="shared" si="1"/>
        <v>1.0303141059720007</v>
      </c>
      <c r="F11" s="38">
        <v>1805</v>
      </c>
      <c r="G11" s="55">
        <v>1298</v>
      </c>
      <c r="H11" s="67">
        <f t="shared" si="2"/>
        <v>0.7191135734072022</v>
      </c>
      <c r="I11" s="21">
        <f t="shared" si="3"/>
        <v>1.159860602269681</v>
      </c>
      <c r="J11" s="78">
        <v>8416</v>
      </c>
      <c r="K11" s="39">
        <f t="shared" si="4"/>
        <v>1.530181818181818</v>
      </c>
    </row>
    <row r="12" spans="1:11" s="3" customFormat="1" ht="17.25" customHeight="1">
      <c r="A12" s="19" t="s">
        <v>5</v>
      </c>
      <c r="B12" s="20">
        <v>1081</v>
      </c>
      <c r="C12" s="38">
        <v>743</v>
      </c>
      <c r="D12" s="69">
        <f t="shared" si="0"/>
        <v>0.6873265494912119</v>
      </c>
      <c r="E12" s="21">
        <f t="shared" si="1"/>
        <v>1.0739477335800185</v>
      </c>
      <c r="F12" s="38">
        <v>398</v>
      </c>
      <c r="G12" s="55">
        <v>287</v>
      </c>
      <c r="H12" s="67">
        <f t="shared" si="2"/>
        <v>0.7211055276381909</v>
      </c>
      <c r="I12" s="21">
        <f t="shared" si="3"/>
        <v>1.1630734316745015</v>
      </c>
      <c r="J12" s="78">
        <v>6818</v>
      </c>
      <c r="K12" s="39">
        <f t="shared" si="4"/>
        <v>1.2396363636363636</v>
      </c>
    </row>
    <row r="13" spans="1:11" s="3" customFormat="1" ht="17.25" customHeight="1">
      <c r="A13" s="22" t="s">
        <v>16</v>
      </c>
      <c r="B13" s="20">
        <v>2769</v>
      </c>
      <c r="C13" s="38">
        <v>1884</v>
      </c>
      <c r="D13" s="69">
        <f t="shared" si="0"/>
        <v>0.6803900325027086</v>
      </c>
      <c r="E13" s="21">
        <f t="shared" si="1"/>
        <v>1.063109425785482</v>
      </c>
      <c r="F13" s="38">
        <v>918</v>
      </c>
      <c r="G13" s="55">
        <v>681</v>
      </c>
      <c r="H13" s="67">
        <f t="shared" si="2"/>
        <v>0.7418300653594772</v>
      </c>
      <c r="I13" s="21">
        <f t="shared" si="3"/>
        <v>1.1965001054185116</v>
      </c>
      <c r="J13" s="78">
        <v>10298</v>
      </c>
      <c r="K13" s="39">
        <f t="shared" si="4"/>
        <v>1.8723636363636365</v>
      </c>
    </row>
    <row r="14" spans="1:11" s="3" customFormat="1" ht="17.25" customHeight="1">
      <c r="A14" s="22" t="s">
        <v>3</v>
      </c>
      <c r="B14" s="20">
        <v>1360</v>
      </c>
      <c r="C14" s="38">
        <v>972</v>
      </c>
      <c r="D14" s="69">
        <f t="shared" si="0"/>
        <v>0.7147058823529412</v>
      </c>
      <c r="E14" s="21">
        <f t="shared" si="1"/>
        <v>1.1167279411764706</v>
      </c>
      <c r="F14" s="38">
        <v>503</v>
      </c>
      <c r="G14" s="55">
        <v>366</v>
      </c>
      <c r="H14" s="67">
        <f t="shared" si="2"/>
        <v>0.7276341948310139</v>
      </c>
      <c r="I14" s="21">
        <f t="shared" si="3"/>
        <v>1.1736035400500224</v>
      </c>
      <c r="J14" s="78">
        <v>6493</v>
      </c>
      <c r="K14" s="39">
        <f t="shared" si="4"/>
        <v>1.1805454545454546</v>
      </c>
    </row>
    <row r="15" spans="1:11" s="3" customFormat="1" ht="17.25" customHeight="1">
      <c r="A15" s="22" t="s">
        <v>22</v>
      </c>
      <c r="B15" s="20">
        <v>6744</v>
      </c>
      <c r="C15" s="38">
        <v>4719</v>
      </c>
      <c r="D15" s="69">
        <f t="shared" si="0"/>
        <v>0.6997330960854092</v>
      </c>
      <c r="E15" s="21">
        <f t="shared" si="1"/>
        <v>1.0933329626334518</v>
      </c>
      <c r="F15" s="38">
        <v>2145</v>
      </c>
      <c r="G15" s="55">
        <v>1565</v>
      </c>
      <c r="H15" s="67">
        <f t="shared" si="2"/>
        <v>0.7296037296037297</v>
      </c>
      <c r="I15" s="21">
        <f t="shared" si="3"/>
        <v>1.1767802090382737</v>
      </c>
      <c r="J15" s="78">
        <v>5947</v>
      </c>
      <c r="K15" s="39">
        <f t="shared" si="4"/>
        <v>1.0812727272727272</v>
      </c>
    </row>
    <row r="16" spans="1:11" s="3" customFormat="1" ht="17.25" customHeight="1">
      <c r="A16" s="22" t="s">
        <v>24</v>
      </c>
      <c r="B16" s="20">
        <v>3753</v>
      </c>
      <c r="C16" s="38">
        <v>2573</v>
      </c>
      <c r="D16" s="69">
        <f t="shared" si="0"/>
        <v>0.6855848654409805</v>
      </c>
      <c r="E16" s="21">
        <f t="shared" si="1"/>
        <v>1.071226352251532</v>
      </c>
      <c r="F16" s="38">
        <v>1133</v>
      </c>
      <c r="G16" s="55">
        <v>824</v>
      </c>
      <c r="H16" s="67">
        <f t="shared" si="2"/>
        <v>0.7272727272727273</v>
      </c>
      <c r="I16" s="21">
        <f t="shared" si="3"/>
        <v>1.1730205278592376</v>
      </c>
      <c r="J16" s="78">
        <v>8426</v>
      </c>
      <c r="K16" s="39">
        <f t="shared" si="4"/>
        <v>1.532</v>
      </c>
    </row>
    <row r="17" spans="1:11" s="3" customFormat="1" ht="17.25" customHeight="1">
      <c r="A17" s="22" t="s">
        <v>1</v>
      </c>
      <c r="B17" s="20">
        <v>5798</v>
      </c>
      <c r="C17" s="38">
        <v>3855</v>
      </c>
      <c r="D17" s="69">
        <f t="shared" si="0"/>
        <v>0.6648844429113487</v>
      </c>
      <c r="E17" s="21">
        <f t="shared" si="1"/>
        <v>1.0388819420489823</v>
      </c>
      <c r="F17" s="38">
        <v>1969</v>
      </c>
      <c r="G17" s="55">
        <v>1405</v>
      </c>
      <c r="H17" s="67">
        <f t="shared" si="2"/>
        <v>0.7135601828339259</v>
      </c>
      <c r="I17" s="21">
        <f t="shared" si="3"/>
        <v>1.1509035206998803</v>
      </c>
      <c r="J17" s="78">
        <v>11818</v>
      </c>
      <c r="K17" s="39">
        <f t="shared" si="4"/>
        <v>2.148727272727273</v>
      </c>
    </row>
    <row r="18" spans="1:11" s="3" customFormat="1" ht="17.25" customHeight="1">
      <c r="A18" s="22" t="s">
        <v>2</v>
      </c>
      <c r="B18" s="20">
        <v>5481</v>
      </c>
      <c r="C18" s="38">
        <v>3558</v>
      </c>
      <c r="D18" s="69">
        <f t="shared" si="0"/>
        <v>0.6491516146688561</v>
      </c>
      <c r="E18" s="21">
        <f t="shared" si="1"/>
        <v>1.0142993979200876</v>
      </c>
      <c r="F18" s="38">
        <v>1689</v>
      </c>
      <c r="G18" s="55">
        <v>1163</v>
      </c>
      <c r="H18" s="67">
        <f t="shared" si="2"/>
        <v>0.6885731201894613</v>
      </c>
      <c r="I18" s="21">
        <f t="shared" si="3"/>
        <v>1.1106018067571957</v>
      </c>
      <c r="J18" s="78">
        <v>12449</v>
      </c>
      <c r="K18" s="39">
        <f t="shared" si="4"/>
        <v>2.2634545454545454</v>
      </c>
    </row>
    <row r="19" spans="1:11" s="3" customFormat="1" ht="17.25" customHeight="1">
      <c r="A19" s="22" t="s">
        <v>17</v>
      </c>
      <c r="B19" s="20">
        <v>2985</v>
      </c>
      <c r="C19" s="38">
        <v>2081</v>
      </c>
      <c r="D19" s="69">
        <f t="shared" si="0"/>
        <v>0.6971524288107203</v>
      </c>
      <c r="E19" s="21">
        <f t="shared" si="1"/>
        <v>1.0893006700167505</v>
      </c>
      <c r="F19" s="38">
        <v>1041</v>
      </c>
      <c r="G19" s="55">
        <v>753</v>
      </c>
      <c r="H19" s="67">
        <f t="shared" si="2"/>
        <v>0.723342939481268</v>
      </c>
      <c r="I19" s="21">
        <f t="shared" si="3"/>
        <v>1.1666821604536581</v>
      </c>
      <c r="J19" s="78">
        <v>8387</v>
      </c>
      <c r="K19" s="39">
        <f t="shared" si="4"/>
        <v>1.524909090909091</v>
      </c>
    </row>
    <row r="20" spans="1:11" s="3" customFormat="1" ht="17.25" customHeight="1">
      <c r="A20" s="22" t="s">
        <v>23</v>
      </c>
      <c r="B20" s="20">
        <v>3079</v>
      </c>
      <c r="C20" s="38">
        <v>2028</v>
      </c>
      <c r="D20" s="69">
        <f t="shared" si="0"/>
        <v>0.6586554075998701</v>
      </c>
      <c r="E20" s="21">
        <f t="shared" si="1"/>
        <v>1.0291490743747969</v>
      </c>
      <c r="F20" s="38">
        <v>967</v>
      </c>
      <c r="G20" s="55">
        <v>676</v>
      </c>
      <c r="H20" s="67">
        <f t="shared" si="2"/>
        <v>0.6990692864529473</v>
      </c>
      <c r="I20" s="21">
        <f t="shared" si="3"/>
        <v>1.127531107182173</v>
      </c>
      <c r="J20" s="78">
        <v>8209</v>
      </c>
      <c r="K20" s="39">
        <f t="shared" si="4"/>
        <v>1.4925454545454546</v>
      </c>
    </row>
    <row r="21" spans="1:12" s="3" customFormat="1" ht="17.25" customHeight="1" thickBot="1">
      <c r="A21" s="23" t="s">
        <v>56</v>
      </c>
      <c r="B21" s="24">
        <v>5015</v>
      </c>
      <c r="C21" s="41">
        <v>3248</v>
      </c>
      <c r="D21" s="70">
        <f t="shared" si="0"/>
        <v>0.6476570289132603</v>
      </c>
      <c r="E21" s="25">
        <f t="shared" si="1"/>
        <v>1.0119641076769692</v>
      </c>
      <c r="F21" s="41">
        <v>1634</v>
      </c>
      <c r="G21" s="87">
        <v>1126</v>
      </c>
      <c r="H21" s="68">
        <f t="shared" si="2"/>
        <v>0.6891064871481029</v>
      </c>
      <c r="I21" s="25">
        <f t="shared" si="3"/>
        <v>1.111462076045327</v>
      </c>
      <c r="J21" s="112">
        <v>9174</v>
      </c>
      <c r="K21" s="129">
        <f t="shared" si="4"/>
        <v>1.668</v>
      </c>
      <c r="L21" s="71"/>
    </row>
    <row r="22" spans="1:12" s="10" customFormat="1" ht="17.25" customHeight="1" thickBot="1">
      <c r="A22" s="26" t="s">
        <v>6</v>
      </c>
      <c r="B22" s="27">
        <v>58047</v>
      </c>
      <c r="C22" s="53">
        <v>39300</v>
      </c>
      <c r="D22" s="91">
        <f t="shared" si="0"/>
        <v>0.6770375730011887</v>
      </c>
      <c r="E22" s="28">
        <f t="shared" si="1"/>
        <v>1.0578712078143573</v>
      </c>
      <c r="F22" s="125">
        <v>18811</v>
      </c>
      <c r="G22" s="53">
        <v>13519</v>
      </c>
      <c r="H22" s="121">
        <f t="shared" si="2"/>
        <v>0.7186752432087609</v>
      </c>
      <c r="I22" s="28">
        <f t="shared" si="3"/>
        <v>1.1591536180786466</v>
      </c>
      <c r="J22" s="126">
        <v>8303</v>
      </c>
      <c r="K22" s="130">
        <f t="shared" si="4"/>
        <v>1.5096363636363637</v>
      </c>
      <c r="L22" s="72"/>
    </row>
    <row r="23" spans="1:12" s="10" customFormat="1" ht="17.25" customHeight="1">
      <c r="A23" s="182" t="str">
        <f>'2 - Job Seeker'!A25:K25</f>
        <v>*State Labor Exchange Goals:   Q2 EE Rate = 64%    Q4 EE Rate = 62%    Median Earnings = $5,500</v>
      </c>
      <c r="B23" s="183"/>
      <c r="C23" s="183"/>
      <c r="D23" s="183"/>
      <c r="E23" s="183"/>
      <c r="F23" s="183"/>
      <c r="G23" s="183"/>
      <c r="H23" s="183"/>
      <c r="I23" s="183"/>
      <c r="J23" s="183"/>
      <c r="K23" s="191"/>
      <c r="L23" s="9"/>
    </row>
    <row r="24" spans="1:12" s="6" customFormat="1" ht="122.25" customHeight="1" thickBot="1">
      <c r="A24" s="179"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0"/>
      <c r="C24" s="180"/>
      <c r="D24" s="180"/>
      <c r="E24" s="180"/>
      <c r="F24" s="180"/>
      <c r="G24" s="180"/>
      <c r="H24" s="180"/>
      <c r="I24" s="180"/>
      <c r="J24" s="180"/>
      <c r="K24" s="181"/>
      <c r="L24" s="5"/>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24"/>
  <sheetViews>
    <sheetView zoomScalePageLayoutView="0" workbookViewId="0" topLeftCell="A1">
      <selection activeCell="A25" sqref="A25"/>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192" t="str">
        <f>'1- Populations in Cohort'!A1:N1</f>
        <v>TAB 10 - LABOR EXCHANGE PERFORMANCE SUMMARY </v>
      </c>
      <c r="B1" s="193"/>
      <c r="C1" s="193"/>
      <c r="D1" s="193"/>
      <c r="E1" s="193"/>
      <c r="F1" s="193"/>
      <c r="G1" s="193"/>
      <c r="H1" s="193"/>
      <c r="I1" s="193"/>
      <c r="J1" s="193"/>
      <c r="K1" s="194"/>
    </row>
    <row r="2" spans="1:11" ht="19.5" customHeight="1" thickBot="1">
      <c r="A2" s="195" t="str">
        <f>'1- Populations in Cohort'!A2:N2</f>
        <v>FY18 QUARTER ENDING MARCH 31, 2018</v>
      </c>
      <c r="B2" s="196"/>
      <c r="C2" s="196"/>
      <c r="D2" s="196"/>
      <c r="E2" s="196"/>
      <c r="F2" s="196"/>
      <c r="G2" s="196"/>
      <c r="H2" s="196"/>
      <c r="I2" s="196"/>
      <c r="J2" s="196"/>
      <c r="K2" s="197"/>
    </row>
    <row r="3" spans="1:13" s="115" customFormat="1" ht="19.5" customHeight="1" thickBot="1">
      <c r="A3" s="198" t="s">
        <v>80</v>
      </c>
      <c r="B3" s="199"/>
      <c r="C3" s="199"/>
      <c r="D3" s="199"/>
      <c r="E3" s="199"/>
      <c r="F3" s="199"/>
      <c r="G3" s="199"/>
      <c r="H3" s="199"/>
      <c r="I3" s="199"/>
      <c r="J3" s="199"/>
      <c r="K3" s="20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71</v>
      </c>
      <c r="B5" s="44" t="s">
        <v>61</v>
      </c>
      <c r="C5" s="45" t="s">
        <v>62</v>
      </c>
      <c r="D5" s="45" t="s">
        <v>63</v>
      </c>
      <c r="E5" s="46" t="s">
        <v>67</v>
      </c>
      <c r="F5" s="45" t="s">
        <v>64</v>
      </c>
      <c r="G5" s="45" t="s">
        <v>66</v>
      </c>
      <c r="H5" s="45" t="s">
        <v>65</v>
      </c>
      <c r="I5" s="45" t="s">
        <v>67</v>
      </c>
      <c r="J5" s="47" t="s">
        <v>68</v>
      </c>
      <c r="K5" s="76" t="s">
        <v>72</v>
      </c>
    </row>
    <row r="6" spans="1:11" s="117" customFormat="1" ht="16.5" customHeight="1">
      <c r="A6" s="49" t="s">
        <v>19</v>
      </c>
      <c r="B6" s="132">
        <v>125</v>
      </c>
      <c r="C6" s="133">
        <v>76</v>
      </c>
      <c r="D6" s="134">
        <f>+C6/B6</f>
        <v>0.608</v>
      </c>
      <c r="E6" s="135">
        <f>D6/0.64</f>
        <v>0.95</v>
      </c>
      <c r="F6" s="133">
        <v>47</v>
      </c>
      <c r="G6" s="54">
        <v>23</v>
      </c>
      <c r="H6" s="136">
        <f>+G6/F6</f>
        <v>0.48936170212765956</v>
      </c>
      <c r="I6" s="135">
        <f>H6/0.62</f>
        <v>0.789293067947838</v>
      </c>
      <c r="J6" s="137">
        <v>4361</v>
      </c>
      <c r="K6" s="138">
        <f>(J6/5500)</f>
        <v>0.7929090909090909</v>
      </c>
    </row>
    <row r="7" spans="1:11" s="117" customFormat="1" ht="16.5" customHeight="1">
      <c r="A7" s="22" t="s">
        <v>0</v>
      </c>
      <c r="B7" s="20">
        <v>266</v>
      </c>
      <c r="C7" s="38">
        <v>144</v>
      </c>
      <c r="D7" s="69">
        <f aca="true" t="shared" si="0" ref="D7:D22">+C7/B7</f>
        <v>0.5413533834586466</v>
      </c>
      <c r="E7" s="21">
        <f aca="true" t="shared" si="1" ref="E7:E22">D7/0.64</f>
        <v>0.8458646616541353</v>
      </c>
      <c r="F7" s="38">
        <v>76</v>
      </c>
      <c r="G7" s="55">
        <v>49</v>
      </c>
      <c r="H7" s="67">
        <f aca="true" t="shared" si="2" ref="H7:H22">+G7/F7</f>
        <v>0.6447368421052632</v>
      </c>
      <c r="I7" s="21">
        <f aca="true" t="shared" si="3" ref="I7:I22">H7/0.62</f>
        <v>1.0398981324278438</v>
      </c>
      <c r="J7" s="78">
        <v>9027</v>
      </c>
      <c r="K7" s="39">
        <f aca="true" t="shared" si="4" ref="K7:K22">(J7/5500)</f>
        <v>1.6412727272727272</v>
      </c>
    </row>
    <row r="8" spans="1:11" s="117" customFormat="1" ht="16.5" customHeight="1">
      <c r="A8" s="22" t="s">
        <v>20</v>
      </c>
      <c r="B8" s="20">
        <v>329</v>
      </c>
      <c r="C8" s="38">
        <v>215</v>
      </c>
      <c r="D8" s="69">
        <f t="shared" si="0"/>
        <v>0.6534954407294833</v>
      </c>
      <c r="E8" s="21">
        <f t="shared" si="1"/>
        <v>1.0210866261398177</v>
      </c>
      <c r="F8" s="38">
        <v>125</v>
      </c>
      <c r="G8" s="55">
        <v>78</v>
      </c>
      <c r="H8" s="67">
        <f t="shared" si="2"/>
        <v>0.624</v>
      </c>
      <c r="I8" s="21">
        <f t="shared" si="3"/>
        <v>1.0064516129032257</v>
      </c>
      <c r="J8" s="78">
        <v>6510</v>
      </c>
      <c r="K8" s="39">
        <f t="shared" si="4"/>
        <v>1.1836363636363636</v>
      </c>
    </row>
    <row r="9" spans="1:11" s="117" customFormat="1" ht="16.5" customHeight="1">
      <c r="A9" s="22" t="s">
        <v>21</v>
      </c>
      <c r="B9" s="20">
        <v>162</v>
      </c>
      <c r="C9" s="38">
        <v>89</v>
      </c>
      <c r="D9" s="69">
        <f t="shared" si="0"/>
        <v>0.5493827160493827</v>
      </c>
      <c r="E9" s="21">
        <f t="shared" si="1"/>
        <v>0.8584104938271605</v>
      </c>
      <c r="F9" s="38">
        <v>52</v>
      </c>
      <c r="G9" s="55">
        <v>31</v>
      </c>
      <c r="H9" s="67">
        <f t="shared" si="2"/>
        <v>0.5961538461538461</v>
      </c>
      <c r="I9" s="21">
        <f t="shared" si="3"/>
        <v>0.9615384615384616</v>
      </c>
      <c r="J9" s="78">
        <v>9265</v>
      </c>
      <c r="K9" s="39">
        <f t="shared" si="4"/>
        <v>1.6845454545454546</v>
      </c>
    </row>
    <row r="10" spans="1:11" s="117" customFormat="1" ht="16.5" customHeight="1">
      <c r="A10" s="22" t="s">
        <v>4</v>
      </c>
      <c r="B10" s="20">
        <v>158</v>
      </c>
      <c r="C10" s="38">
        <v>108</v>
      </c>
      <c r="D10" s="69">
        <f>IF(B10&gt;0,C10/B10,0)</f>
        <v>0.6835443037974683</v>
      </c>
      <c r="E10" s="21">
        <f t="shared" si="1"/>
        <v>1.0680379746835442</v>
      </c>
      <c r="F10" s="38">
        <v>53</v>
      </c>
      <c r="G10" s="55">
        <v>39</v>
      </c>
      <c r="H10" s="67">
        <f t="shared" si="2"/>
        <v>0.7358490566037735</v>
      </c>
      <c r="I10" s="21">
        <f t="shared" si="3"/>
        <v>1.1868533171028606</v>
      </c>
      <c r="J10" s="78">
        <v>8508</v>
      </c>
      <c r="K10" s="39">
        <f t="shared" si="4"/>
        <v>1.546909090909091</v>
      </c>
    </row>
    <row r="11" spans="1:11" s="117" customFormat="1" ht="16.5" customHeight="1">
      <c r="A11" s="22" t="s">
        <v>18</v>
      </c>
      <c r="B11" s="20">
        <v>430</v>
      </c>
      <c r="C11" s="38">
        <v>234</v>
      </c>
      <c r="D11" s="69">
        <f t="shared" si="0"/>
        <v>0.5441860465116279</v>
      </c>
      <c r="E11" s="21">
        <f t="shared" si="1"/>
        <v>0.8502906976744187</v>
      </c>
      <c r="F11" s="38">
        <v>136</v>
      </c>
      <c r="G11" s="55">
        <v>87</v>
      </c>
      <c r="H11" s="67">
        <f t="shared" si="2"/>
        <v>0.6397058823529411</v>
      </c>
      <c r="I11" s="21">
        <f t="shared" si="3"/>
        <v>1.0317836812144212</v>
      </c>
      <c r="J11" s="78">
        <v>9098</v>
      </c>
      <c r="K11" s="39">
        <f t="shared" si="4"/>
        <v>1.6541818181818182</v>
      </c>
    </row>
    <row r="12" spans="1:11" s="117" customFormat="1" ht="16.5" customHeight="1">
      <c r="A12" s="19" t="s">
        <v>5</v>
      </c>
      <c r="B12" s="20">
        <v>146</v>
      </c>
      <c r="C12" s="38">
        <v>84</v>
      </c>
      <c r="D12" s="69">
        <f t="shared" si="0"/>
        <v>0.5753424657534246</v>
      </c>
      <c r="E12" s="21">
        <f t="shared" si="1"/>
        <v>0.898972602739726</v>
      </c>
      <c r="F12" s="38">
        <v>48</v>
      </c>
      <c r="G12" s="55">
        <v>29</v>
      </c>
      <c r="H12" s="67">
        <f t="shared" si="2"/>
        <v>0.6041666666666666</v>
      </c>
      <c r="I12" s="21">
        <f t="shared" si="3"/>
        <v>0.9744623655913978</v>
      </c>
      <c r="J12" s="78">
        <v>6202</v>
      </c>
      <c r="K12" s="39">
        <f t="shared" si="4"/>
        <v>1.1276363636363635</v>
      </c>
    </row>
    <row r="13" spans="1:11" s="117" customFormat="1" ht="16.5" customHeight="1">
      <c r="A13" s="22" t="s">
        <v>16</v>
      </c>
      <c r="B13" s="20">
        <v>194</v>
      </c>
      <c r="C13" s="38">
        <v>109</v>
      </c>
      <c r="D13" s="69">
        <f t="shared" si="0"/>
        <v>0.5618556701030928</v>
      </c>
      <c r="E13" s="21">
        <f t="shared" si="1"/>
        <v>0.8778994845360825</v>
      </c>
      <c r="F13" s="38">
        <v>69</v>
      </c>
      <c r="G13" s="55">
        <v>40</v>
      </c>
      <c r="H13" s="67">
        <f t="shared" si="2"/>
        <v>0.5797101449275363</v>
      </c>
      <c r="I13" s="21">
        <f t="shared" si="3"/>
        <v>0.9350163627863488</v>
      </c>
      <c r="J13" s="78">
        <v>7841</v>
      </c>
      <c r="K13" s="39">
        <f t="shared" si="4"/>
        <v>1.4256363636363636</v>
      </c>
    </row>
    <row r="14" spans="1:11" s="117" customFormat="1" ht="16.5" customHeight="1">
      <c r="A14" s="22" t="s">
        <v>3</v>
      </c>
      <c r="B14" s="20">
        <v>137</v>
      </c>
      <c r="C14" s="38">
        <v>92</v>
      </c>
      <c r="D14" s="69">
        <f t="shared" si="0"/>
        <v>0.6715328467153284</v>
      </c>
      <c r="E14" s="21">
        <f t="shared" si="1"/>
        <v>1.0492700729927007</v>
      </c>
      <c r="F14" s="38">
        <v>50</v>
      </c>
      <c r="G14" s="55">
        <v>34</v>
      </c>
      <c r="H14" s="67">
        <f t="shared" si="2"/>
        <v>0.68</v>
      </c>
      <c r="I14" s="21">
        <f t="shared" si="3"/>
        <v>1.0967741935483872</v>
      </c>
      <c r="J14" s="78">
        <v>7258</v>
      </c>
      <c r="K14" s="39">
        <f t="shared" si="4"/>
        <v>1.3196363636363637</v>
      </c>
    </row>
    <row r="15" spans="1:11" s="117" customFormat="1" ht="16.5" customHeight="1">
      <c r="A15" s="22" t="s">
        <v>22</v>
      </c>
      <c r="B15" s="20">
        <v>481</v>
      </c>
      <c r="C15" s="38">
        <v>289</v>
      </c>
      <c r="D15" s="69">
        <f t="shared" si="0"/>
        <v>0.6008316008316008</v>
      </c>
      <c r="E15" s="21">
        <f t="shared" si="1"/>
        <v>0.9387993762993763</v>
      </c>
      <c r="F15" s="38">
        <v>151</v>
      </c>
      <c r="G15" s="55">
        <v>96</v>
      </c>
      <c r="H15" s="67">
        <f t="shared" si="2"/>
        <v>0.6357615894039735</v>
      </c>
      <c r="I15" s="21">
        <f t="shared" si="3"/>
        <v>1.0254219183935056</v>
      </c>
      <c r="J15" s="78">
        <v>6982</v>
      </c>
      <c r="K15" s="39">
        <f t="shared" si="4"/>
        <v>1.2694545454545454</v>
      </c>
    </row>
    <row r="16" spans="1:11" s="117" customFormat="1" ht="16.5" customHeight="1">
      <c r="A16" s="22" t="s">
        <v>24</v>
      </c>
      <c r="B16" s="20">
        <v>250</v>
      </c>
      <c r="C16" s="38">
        <v>142</v>
      </c>
      <c r="D16" s="69">
        <f t="shared" si="0"/>
        <v>0.568</v>
      </c>
      <c r="E16" s="21">
        <f t="shared" si="1"/>
        <v>0.8875</v>
      </c>
      <c r="F16" s="38">
        <v>80</v>
      </c>
      <c r="G16" s="55">
        <v>47</v>
      </c>
      <c r="H16" s="67">
        <f t="shared" si="2"/>
        <v>0.5875</v>
      </c>
      <c r="I16" s="21">
        <f t="shared" si="3"/>
        <v>0.9475806451612904</v>
      </c>
      <c r="J16" s="78">
        <v>9542</v>
      </c>
      <c r="K16" s="39">
        <f t="shared" si="4"/>
        <v>1.734909090909091</v>
      </c>
    </row>
    <row r="17" spans="1:11" s="117" customFormat="1" ht="16.5" customHeight="1">
      <c r="A17" s="22" t="s">
        <v>1</v>
      </c>
      <c r="B17" s="20">
        <v>339</v>
      </c>
      <c r="C17" s="38">
        <v>210</v>
      </c>
      <c r="D17" s="69">
        <f t="shared" si="0"/>
        <v>0.6194690265486725</v>
      </c>
      <c r="E17" s="21">
        <f t="shared" si="1"/>
        <v>0.9679203539823008</v>
      </c>
      <c r="F17" s="38">
        <v>115</v>
      </c>
      <c r="G17" s="55">
        <v>62</v>
      </c>
      <c r="H17" s="67">
        <f t="shared" si="2"/>
        <v>0.5391304347826087</v>
      </c>
      <c r="I17" s="21">
        <f t="shared" si="3"/>
        <v>0.8695652173913043</v>
      </c>
      <c r="J17" s="78">
        <v>8511</v>
      </c>
      <c r="K17" s="39">
        <f t="shared" si="4"/>
        <v>1.5474545454545454</v>
      </c>
    </row>
    <row r="18" spans="1:11" s="117" customFormat="1" ht="16.5" customHeight="1">
      <c r="A18" s="22" t="s">
        <v>2</v>
      </c>
      <c r="B18" s="20">
        <v>296</v>
      </c>
      <c r="C18" s="38">
        <v>170</v>
      </c>
      <c r="D18" s="69">
        <f>IF(B18&gt;0,C18/B18,0)</f>
        <v>0.5743243243243243</v>
      </c>
      <c r="E18" s="21">
        <f t="shared" si="1"/>
        <v>0.8973817567567568</v>
      </c>
      <c r="F18" s="38">
        <v>81</v>
      </c>
      <c r="G18" s="55">
        <v>46</v>
      </c>
      <c r="H18" s="67">
        <f t="shared" si="2"/>
        <v>0.5679012345679012</v>
      </c>
      <c r="I18" s="21">
        <f t="shared" si="3"/>
        <v>0.9159697331740342</v>
      </c>
      <c r="J18" s="78">
        <v>8975</v>
      </c>
      <c r="K18" s="39">
        <f t="shared" si="4"/>
        <v>1.6318181818181818</v>
      </c>
    </row>
    <row r="19" spans="1:11" s="117" customFormat="1" ht="16.5" customHeight="1">
      <c r="A19" s="22" t="s">
        <v>17</v>
      </c>
      <c r="B19" s="20">
        <v>270</v>
      </c>
      <c r="C19" s="38">
        <v>170</v>
      </c>
      <c r="D19" s="69">
        <f t="shared" si="0"/>
        <v>0.6296296296296297</v>
      </c>
      <c r="E19" s="21">
        <f t="shared" si="1"/>
        <v>0.9837962962962963</v>
      </c>
      <c r="F19" s="38">
        <v>109</v>
      </c>
      <c r="G19" s="55">
        <v>74</v>
      </c>
      <c r="H19" s="67">
        <f t="shared" si="2"/>
        <v>0.6788990825688074</v>
      </c>
      <c r="I19" s="21">
        <f t="shared" si="3"/>
        <v>1.09499852027227</v>
      </c>
      <c r="J19" s="78">
        <v>9533</v>
      </c>
      <c r="K19" s="39">
        <f t="shared" si="4"/>
        <v>1.7332727272727273</v>
      </c>
    </row>
    <row r="20" spans="1:11" s="117" customFormat="1" ht="16.5" customHeight="1">
      <c r="A20" s="22" t="s">
        <v>23</v>
      </c>
      <c r="B20" s="20">
        <v>344</v>
      </c>
      <c r="C20" s="38">
        <v>199</v>
      </c>
      <c r="D20" s="69">
        <f t="shared" si="0"/>
        <v>0.5784883720930233</v>
      </c>
      <c r="E20" s="21">
        <f t="shared" si="1"/>
        <v>0.9038880813953488</v>
      </c>
      <c r="F20" s="38">
        <v>106</v>
      </c>
      <c r="G20" s="55">
        <v>64</v>
      </c>
      <c r="H20" s="67">
        <f t="shared" si="2"/>
        <v>0.6037735849056604</v>
      </c>
      <c r="I20" s="21">
        <f t="shared" si="3"/>
        <v>0.9738283627510651</v>
      </c>
      <c r="J20" s="78">
        <v>7499</v>
      </c>
      <c r="K20" s="39">
        <f t="shared" si="4"/>
        <v>1.3634545454545455</v>
      </c>
    </row>
    <row r="21" spans="1:11" s="117" customFormat="1" ht="16.5" customHeight="1" thickBot="1">
      <c r="A21" s="23" t="s">
        <v>56</v>
      </c>
      <c r="B21" s="24">
        <v>287</v>
      </c>
      <c r="C21" s="52">
        <v>165</v>
      </c>
      <c r="D21" s="70">
        <f t="shared" si="0"/>
        <v>0.5749128919860628</v>
      </c>
      <c r="E21" s="25">
        <f t="shared" si="1"/>
        <v>0.898301393728223</v>
      </c>
      <c r="F21" s="41">
        <v>83</v>
      </c>
      <c r="G21" s="87">
        <v>47</v>
      </c>
      <c r="H21" s="68">
        <f t="shared" si="2"/>
        <v>0.5662650602409639</v>
      </c>
      <c r="I21" s="25">
        <f t="shared" si="3"/>
        <v>0.9133307423241354</v>
      </c>
      <c r="J21" s="112">
        <v>8623</v>
      </c>
      <c r="K21" s="129">
        <f t="shared" si="4"/>
        <v>1.5678181818181818</v>
      </c>
    </row>
    <row r="22" spans="1:11" s="119" customFormat="1" ht="16.5" customHeight="1" thickBot="1">
      <c r="A22" s="26" t="s">
        <v>6</v>
      </c>
      <c r="B22" s="27">
        <v>4214</v>
      </c>
      <c r="C22" s="53">
        <v>2496</v>
      </c>
      <c r="D22" s="91">
        <f t="shared" si="0"/>
        <v>0.5923113431419079</v>
      </c>
      <c r="E22" s="28">
        <f t="shared" si="1"/>
        <v>0.9254864736592311</v>
      </c>
      <c r="F22" s="125">
        <v>1381</v>
      </c>
      <c r="G22" s="53">
        <v>846</v>
      </c>
      <c r="H22" s="121">
        <f t="shared" si="2"/>
        <v>0.6125995655322231</v>
      </c>
      <c r="I22" s="28">
        <f t="shared" si="3"/>
        <v>0.9880638153745533</v>
      </c>
      <c r="J22" s="126">
        <v>7966</v>
      </c>
      <c r="K22" s="130">
        <f t="shared" si="4"/>
        <v>1.4483636363636363</v>
      </c>
    </row>
    <row r="23" spans="1:13" s="119" customFormat="1" ht="16.5" customHeight="1">
      <c r="A23" s="182" t="str">
        <f>'2 - Job Seeker'!A25:K25</f>
        <v>*State Labor Exchange Goals:   Q2 EE Rate = 64%    Q4 EE Rate = 62%    Median Earnings = $5,500</v>
      </c>
      <c r="B23" s="201"/>
      <c r="C23" s="201"/>
      <c r="D23" s="201"/>
      <c r="E23" s="201"/>
      <c r="F23" s="201"/>
      <c r="G23" s="201"/>
      <c r="H23" s="201"/>
      <c r="I23" s="201"/>
      <c r="J23" s="201"/>
      <c r="K23" s="202"/>
      <c r="L23" s="124"/>
      <c r="M23" s="118"/>
    </row>
    <row r="24" spans="1:11" s="120" customFormat="1" ht="123" customHeight="1" thickBot="1">
      <c r="A24" s="179"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0"/>
      <c r="C24" s="180"/>
      <c r="D24" s="180"/>
      <c r="E24" s="180"/>
      <c r="F24" s="180"/>
      <c r="G24" s="180"/>
      <c r="H24" s="180"/>
      <c r="I24" s="180"/>
      <c r="J24" s="180"/>
      <c r="K24" s="181"/>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M24"/>
  <sheetViews>
    <sheetView zoomScalePageLayoutView="0" workbookViewId="0" topLeftCell="A1">
      <selection activeCell="A25" sqref="A25"/>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192" t="str">
        <f>'1- Populations in Cohort'!A1:N1</f>
        <v>TAB 10 - LABOR EXCHANGE PERFORMANCE SUMMARY </v>
      </c>
      <c r="B1" s="193"/>
      <c r="C1" s="193"/>
      <c r="D1" s="193"/>
      <c r="E1" s="193"/>
      <c r="F1" s="193"/>
      <c r="G1" s="193"/>
      <c r="H1" s="193"/>
      <c r="I1" s="193"/>
      <c r="J1" s="193"/>
      <c r="K1" s="194"/>
    </row>
    <row r="2" spans="1:11" ht="19.5" customHeight="1" thickBot="1">
      <c r="A2" s="195" t="str">
        <f>'1- Populations in Cohort'!A2:N2</f>
        <v>FY18 QUARTER ENDING MARCH 31, 2018</v>
      </c>
      <c r="B2" s="196"/>
      <c r="C2" s="196"/>
      <c r="D2" s="196"/>
      <c r="E2" s="196"/>
      <c r="F2" s="196"/>
      <c r="G2" s="196"/>
      <c r="H2" s="196"/>
      <c r="I2" s="196"/>
      <c r="J2" s="196"/>
      <c r="K2" s="197"/>
    </row>
    <row r="3" spans="1:13" s="115" customFormat="1" ht="19.5" customHeight="1" thickBot="1">
      <c r="A3" s="198" t="s">
        <v>81</v>
      </c>
      <c r="B3" s="199"/>
      <c r="C3" s="199"/>
      <c r="D3" s="199"/>
      <c r="E3" s="199"/>
      <c r="F3" s="199"/>
      <c r="G3" s="199"/>
      <c r="H3" s="199"/>
      <c r="I3" s="199"/>
      <c r="J3" s="199"/>
      <c r="K3" s="20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71</v>
      </c>
      <c r="B5" s="44" t="s">
        <v>61</v>
      </c>
      <c r="C5" s="45" t="s">
        <v>62</v>
      </c>
      <c r="D5" s="45" t="s">
        <v>63</v>
      </c>
      <c r="E5" s="46" t="s">
        <v>67</v>
      </c>
      <c r="F5" s="45" t="s">
        <v>64</v>
      </c>
      <c r="G5" s="45" t="s">
        <v>66</v>
      </c>
      <c r="H5" s="45" t="s">
        <v>65</v>
      </c>
      <c r="I5" s="45" t="s">
        <v>67</v>
      </c>
      <c r="J5" s="47" t="s">
        <v>68</v>
      </c>
      <c r="K5" s="76" t="s">
        <v>72</v>
      </c>
    </row>
    <row r="6" spans="1:11" s="117" customFormat="1" ht="16.5" customHeight="1">
      <c r="A6" s="49" t="s">
        <v>19</v>
      </c>
      <c r="B6" s="132">
        <v>11</v>
      </c>
      <c r="C6" s="133">
        <v>9</v>
      </c>
      <c r="D6" s="134">
        <f>+C6/B6</f>
        <v>0.8181818181818182</v>
      </c>
      <c r="E6" s="135">
        <f>D6/0.64</f>
        <v>1.278409090909091</v>
      </c>
      <c r="F6" s="133">
        <v>2</v>
      </c>
      <c r="G6" s="54">
        <v>2</v>
      </c>
      <c r="H6" s="136">
        <f>+G6/F6</f>
        <v>1</v>
      </c>
      <c r="I6" s="135">
        <f>H6/0.62</f>
        <v>1.6129032258064517</v>
      </c>
      <c r="J6" s="137">
        <v>5321</v>
      </c>
      <c r="K6" s="138">
        <f>(J6/5500)</f>
        <v>0.9674545454545455</v>
      </c>
    </row>
    <row r="7" spans="1:11" s="117" customFormat="1" ht="16.5" customHeight="1">
      <c r="A7" s="22" t="s">
        <v>0</v>
      </c>
      <c r="B7" s="20">
        <v>62</v>
      </c>
      <c r="C7" s="38">
        <v>35</v>
      </c>
      <c r="D7" s="69">
        <f aca="true" t="shared" si="0" ref="D7:D22">+C7/B7</f>
        <v>0.5645161290322581</v>
      </c>
      <c r="E7" s="21">
        <f aca="true" t="shared" si="1" ref="E7:E22">D7/0.64</f>
        <v>0.8820564516129032</v>
      </c>
      <c r="F7" s="38">
        <v>21</v>
      </c>
      <c r="G7" s="55">
        <v>15</v>
      </c>
      <c r="H7" s="67">
        <f aca="true" t="shared" si="2" ref="H7:H22">+G7/F7</f>
        <v>0.7142857142857143</v>
      </c>
      <c r="I7" s="21">
        <f aca="true" t="shared" si="3" ref="I7:I22">H7/0.62</f>
        <v>1.1520737327188941</v>
      </c>
      <c r="J7" s="78">
        <v>11096</v>
      </c>
      <c r="K7" s="39">
        <f aca="true" t="shared" si="4" ref="K7:K22">(J7/5500)</f>
        <v>2.0174545454545454</v>
      </c>
    </row>
    <row r="8" spans="1:11" s="117" customFormat="1" ht="16.5" customHeight="1">
      <c r="A8" s="22" t="s">
        <v>20</v>
      </c>
      <c r="B8" s="20">
        <v>53</v>
      </c>
      <c r="C8" s="38">
        <v>31</v>
      </c>
      <c r="D8" s="69">
        <f t="shared" si="0"/>
        <v>0.5849056603773585</v>
      </c>
      <c r="E8" s="21">
        <f t="shared" si="1"/>
        <v>0.9139150943396226</v>
      </c>
      <c r="F8" s="38">
        <v>22</v>
      </c>
      <c r="G8" s="55">
        <v>12</v>
      </c>
      <c r="H8" s="67">
        <f t="shared" si="2"/>
        <v>0.5454545454545454</v>
      </c>
      <c r="I8" s="21">
        <f t="shared" si="3"/>
        <v>0.8797653958944281</v>
      </c>
      <c r="J8" s="78">
        <v>5626</v>
      </c>
      <c r="K8" s="39">
        <f t="shared" si="4"/>
        <v>1.022909090909091</v>
      </c>
    </row>
    <row r="9" spans="1:11" s="117" customFormat="1" ht="16.5" customHeight="1">
      <c r="A9" s="22" t="s">
        <v>21</v>
      </c>
      <c r="B9" s="20">
        <v>20</v>
      </c>
      <c r="C9" s="38">
        <v>9</v>
      </c>
      <c r="D9" s="69">
        <f t="shared" si="0"/>
        <v>0.45</v>
      </c>
      <c r="E9" s="21">
        <f t="shared" si="1"/>
        <v>0.703125</v>
      </c>
      <c r="F9" s="38">
        <v>5</v>
      </c>
      <c r="G9" s="55">
        <v>1</v>
      </c>
      <c r="H9" s="67">
        <f t="shared" si="2"/>
        <v>0.2</v>
      </c>
      <c r="I9" s="21">
        <f t="shared" si="3"/>
        <v>0.32258064516129037</v>
      </c>
      <c r="J9" s="78">
        <v>11175</v>
      </c>
      <c r="K9" s="39">
        <f t="shared" si="4"/>
        <v>2.0318181818181817</v>
      </c>
    </row>
    <row r="10" spans="1:11" s="117" customFormat="1" ht="16.5" customHeight="1">
      <c r="A10" s="22" t="s">
        <v>4</v>
      </c>
      <c r="B10" s="20">
        <v>14</v>
      </c>
      <c r="C10" s="38">
        <v>6</v>
      </c>
      <c r="D10" s="69">
        <f>IF(B10&gt;0,C10/B10,0)</f>
        <v>0.42857142857142855</v>
      </c>
      <c r="E10" s="21">
        <f t="shared" si="1"/>
        <v>0.6696428571428571</v>
      </c>
      <c r="F10" s="38">
        <v>5</v>
      </c>
      <c r="G10" s="55">
        <v>3</v>
      </c>
      <c r="H10" s="67">
        <f t="shared" si="2"/>
        <v>0.6</v>
      </c>
      <c r="I10" s="21">
        <f t="shared" si="3"/>
        <v>0.9677419354838709</v>
      </c>
      <c r="J10" s="78">
        <v>6364</v>
      </c>
      <c r="K10" s="39">
        <f t="shared" si="4"/>
        <v>1.1570909090909092</v>
      </c>
    </row>
    <row r="11" spans="1:11" s="117" customFormat="1" ht="16.5" customHeight="1">
      <c r="A11" s="22" t="s">
        <v>18</v>
      </c>
      <c r="B11" s="20">
        <v>41</v>
      </c>
      <c r="C11" s="38">
        <v>20</v>
      </c>
      <c r="D11" s="69">
        <f t="shared" si="0"/>
        <v>0.4878048780487805</v>
      </c>
      <c r="E11" s="21">
        <f t="shared" si="1"/>
        <v>0.7621951219512195</v>
      </c>
      <c r="F11" s="38">
        <v>19</v>
      </c>
      <c r="G11" s="55">
        <v>10</v>
      </c>
      <c r="H11" s="67">
        <f t="shared" si="2"/>
        <v>0.5263157894736842</v>
      </c>
      <c r="I11" s="21">
        <f t="shared" si="3"/>
        <v>0.8488964346349744</v>
      </c>
      <c r="J11" s="78">
        <v>10098</v>
      </c>
      <c r="K11" s="39">
        <f t="shared" si="4"/>
        <v>1.836</v>
      </c>
    </row>
    <row r="12" spans="1:11" s="117" customFormat="1" ht="16.5" customHeight="1">
      <c r="A12" s="19" t="s">
        <v>5</v>
      </c>
      <c r="B12" s="20">
        <v>25</v>
      </c>
      <c r="C12" s="38">
        <v>15</v>
      </c>
      <c r="D12" s="69">
        <f t="shared" si="0"/>
        <v>0.6</v>
      </c>
      <c r="E12" s="21">
        <f t="shared" si="1"/>
        <v>0.9375</v>
      </c>
      <c r="F12" s="38">
        <v>8</v>
      </c>
      <c r="G12" s="55">
        <v>6</v>
      </c>
      <c r="H12" s="67">
        <f t="shared" si="2"/>
        <v>0.75</v>
      </c>
      <c r="I12" s="21">
        <f t="shared" si="3"/>
        <v>1.2096774193548387</v>
      </c>
      <c r="J12" s="78">
        <v>4515</v>
      </c>
      <c r="K12" s="39">
        <f t="shared" si="4"/>
        <v>0.8209090909090909</v>
      </c>
    </row>
    <row r="13" spans="1:11" s="117" customFormat="1" ht="16.5" customHeight="1">
      <c r="A13" s="22" t="s">
        <v>16</v>
      </c>
      <c r="B13" s="20">
        <v>24</v>
      </c>
      <c r="C13" s="38">
        <v>12</v>
      </c>
      <c r="D13" s="69">
        <f t="shared" si="0"/>
        <v>0.5</v>
      </c>
      <c r="E13" s="21">
        <f t="shared" si="1"/>
        <v>0.78125</v>
      </c>
      <c r="F13" s="38">
        <v>16</v>
      </c>
      <c r="G13" s="55">
        <v>9</v>
      </c>
      <c r="H13" s="67">
        <f t="shared" si="2"/>
        <v>0.5625</v>
      </c>
      <c r="I13" s="21">
        <f t="shared" si="3"/>
        <v>0.907258064516129</v>
      </c>
      <c r="J13" s="78">
        <v>6708</v>
      </c>
      <c r="K13" s="39">
        <f t="shared" si="4"/>
        <v>1.2196363636363636</v>
      </c>
    </row>
    <row r="14" spans="1:11" s="117" customFormat="1" ht="16.5" customHeight="1">
      <c r="A14" s="22" t="s">
        <v>3</v>
      </c>
      <c r="B14" s="20">
        <v>33</v>
      </c>
      <c r="C14" s="38">
        <v>20</v>
      </c>
      <c r="D14" s="69">
        <f t="shared" si="0"/>
        <v>0.6060606060606061</v>
      </c>
      <c r="E14" s="21">
        <f t="shared" si="1"/>
        <v>0.946969696969697</v>
      </c>
      <c r="F14" s="38">
        <v>9</v>
      </c>
      <c r="G14" s="55">
        <v>5</v>
      </c>
      <c r="H14" s="67">
        <f t="shared" si="2"/>
        <v>0.5555555555555556</v>
      </c>
      <c r="I14" s="21">
        <f t="shared" si="3"/>
        <v>0.8960573476702509</v>
      </c>
      <c r="J14" s="78">
        <v>6482</v>
      </c>
      <c r="K14" s="39">
        <f t="shared" si="4"/>
        <v>1.1785454545454546</v>
      </c>
    </row>
    <row r="15" spans="1:11" s="117" customFormat="1" ht="16.5" customHeight="1">
      <c r="A15" s="22" t="s">
        <v>22</v>
      </c>
      <c r="B15" s="20">
        <v>78</v>
      </c>
      <c r="C15" s="38">
        <v>47</v>
      </c>
      <c r="D15" s="69">
        <f t="shared" si="0"/>
        <v>0.6025641025641025</v>
      </c>
      <c r="E15" s="21">
        <f t="shared" si="1"/>
        <v>0.9415064102564102</v>
      </c>
      <c r="F15" s="38">
        <v>30</v>
      </c>
      <c r="G15" s="55">
        <v>18</v>
      </c>
      <c r="H15" s="67">
        <f t="shared" si="2"/>
        <v>0.6</v>
      </c>
      <c r="I15" s="21">
        <f t="shared" si="3"/>
        <v>0.9677419354838709</v>
      </c>
      <c r="J15" s="78">
        <v>7539</v>
      </c>
      <c r="K15" s="39">
        <f t="shared" si="4"/>
        <v>1.3707272727272728</v>
      </c>
    </row>
    <row r="16" spans="1:11" s="117" customFormat="1" ht="16.5" customHeight="1">
      <c r="A16" s="22" t="s">
        <v>24</v>
      </c>
      <c r="B16" s="20">
        <v>39</v>
      </c>
      <c r="C16" s="38">
        <v>25</v>
      </c>
      <c r="D16" s="69">
        <f t="shared" si="0"/>
        <v>0.6410256410256411</v>
      </c>
      <c r="E16" s="21">
        <f t="shared" si="1"/>
        <v>1.001602564102564</v>
      </c>
      <c r="F16" s="38">
        <v>15</v>
      </c>
      <c r="G16" s="55">
        <v>11</v>
      </c>
      <c r="H16" s="67">
        <f t="shared" si="2"/>
        <v>0.7333333333333333</v>
      </c>
      <c r="I16" s="21">
        <f t="shared" si="3"/>
        <v>1.182795698924731</v>
      </c>
      <c r="J16" s="78">
        <v>9952</v>
      </c>
      <c r="K16" s="39">
        <f t="shared" si="4"/>
        <v>1.8094545454545454</v>
      </c>
    </row>
    <row r="17" spans="1:11" s="117" customFormat="1" ht="16.5" customHeight="1">
      <c r="A17" s="22" t="s">
        <v>1</v>
      </c>
      <c r="B17" s="20">
        <v>37</v>
      </c>
      <c r="C17" s="38">
        <v>24</v>
      </c>
      <c r="D17" s="69">
        <f t="shared" si="0"/>
        <v>0.6486486486486487</v>
      </c>
      <c r="E17" s="21">
        <f t="shared" si="1"/>
        <v>1.0135135135135136</v>
      </c>
      <c r="F17" s="38">
        <v>8</v>
      </c>
      <c r="G17" s="55">
        <v>5</v>
      </c>
      <c r="H17" s="67">
        <f t="shared" si="2"/>
        <v>0.625</v>
      </c>
      <c r="I17" s="21">
        <f t="shared" si="3"/>
        <v>1.0080645161290323</v>
      </c>
      <c r="J17" s="78">
        <v>10733</v>
      </c>
      <c r="K17" s="39">
        <f t="shared" si="4"/>
        <v>1.9514545454545456</v>
      </c>
    </row>
    <row r="18" spans="1:11" s="117" customFormat="1" ht="16.5" customHeight="1">
      <c r="A18" s="22" t="s">
        <v>2</v>
      </c>
      <c r="B18" s="20">
        <v>38</v>
      </c>
      <c r="C18" s="38">
        <v>24</v>
      </c>
      <c r="D18" s="69">
        <f>IF(B18&gt;0,C18/B18,0)</f>
        <v>0.631578947368421</v>
      </c>
      <c r="E18" s="21">
        <f t="shared" si="1"/>
        <v>0.9868421052631579</v>
      </c>
      <c r="F18" s="38">
        <v>13</v>
      </c>
      <c r="G18" s="55">
        <v>8</v>
      </c>
      <c r="H18" s="67">
        <f t="shared" si="2"/>
        <v>0.6153846153846154</v>
      </c>
      <c r="I18" s="21">
        <f t="shared" si="3"/>
        <v>0.9925558312655087</v>
      </c>
      <c r="J18" s="78">
        <v>9014</v>
      </c>
      <c r="K18" s="39">
        <f t="shared" si="4"/>
        <v>1.6389090909090909</v>
      </c>
    </row>
    <row r="19" spans="1:11" s="117" customFormat="1" ht="16.5" customHeight="1">
      <c r="A19" s="22" t="s">
        <v>17</v>
      </c>
      <c r="B19" s="20">
        <v>29</v>
      </c>
      <c r="C19" s="38">
        <v>15</v>
      </c>
      <c r="D19" s="69">
        <f t="shared" si="0"/>
        <v>0.5172413793103449</v>
      </c>
      <c r="E19" s="21">
        <f t="shared" si="1"/>
        <v>0.8081896551724138</v>
      </c>
      <c r="F19" s="38">
        <v>9</v>
      </c>
      <c r="G19" s="55">
        <v>3</v>
      </c>
      <c r="H19" s="67">
        <f t="shared" si="2"/>
        <v>0.3333333333333333</v>
      </c>
      <c r="I19" s="21">
        <f t="shared" si="3"/>
        <v>0.5376344086021505</v>
      </c>
      <c r="J19" s="78">
        <v>12609</v>
      </c>
      <c r="K19" s="39">
        <f t="shared" si="4"/>
        <v>2.2925454545454547</v>
      </c>
    </row>
    <row r="20" spans="1:11" s="117" customFormat="1" ht="16.5" customHeight="1">
      <c r="A20" s="22" t="s">
        <v>23</v>
      </c>
      <c r="B20" s="20">
        <v>32</v>
      </c>
      <c r="C20" s="38">
        <v>17</v>
      </c>
      <c r="D20" s="69">
        <f t="shared" si="0"/>
        <v>0.53125</v>
      </c>
      <c r="E20" s="21">
        <f t="shared" si="1"/>
        <v>0.830078125</v>
      </c>
      <c r="F20" s="38">
        <v>11</v>
      </c>
      <c r="G20" s="55">
        <v>7</v>
      </c>
      <c r="H20" s="67">
        <f t="shared" si="2"/>
        <v>0.6363636363636364</v>
      </c>
      <c r="I20" s="21">
        <f t="shared" si="3"/>
        <v>1.0263929618768328</v>
      </c>
      <c r="J20" s="78">
        <v>3311</v>
      </c>
      <c r="K20" s="39">
        <f t="shared" si="4"/>
        <v>0.602</v>
      </c>
    </row>
    <row r="21" spans="1:11" s="117" customFormat="1" ht="16.5" customHeight="1" thickBot="1">
      <c r="A21" s="23" t="s">
        <v>56</v>
      </c>
      <c r="B21" s="24">
        <v>33</v>
      </c>
      <c r="C21" s="52">
        <v>21</v>
      </c>
      <c r="D21" s="70">
        <f t="shared" si="0"/>
        <v>0.6363636363636364</v>
      </c>
      <c r="E21" s="25">
        <f t="shared" si="1"/>
        <v>0.9943181818181818</v>
      </c>
      <c r="F21" s="41">
        <v>13</v>
      </c>
      <c r="G21" s="87">
        <v>8</v>
      </c>
      <c r="H21" s="68">
        <f t="shared" si="2"/>
        <v>0.6153846153846154</v>
      </c>
      <c r="I21" s="25">
        <f t="shared" si="3"/>
        <v>0.9925558312655087</v>
      </c>
      <c r="J21" s="112">
        <v>8528</v>
      </c>
      <c r="K21" s="129">
        <f t="shared" si="4"/>
        <v>1.5505454545454544</v>
      </c>
    </row>
    <row r="22" spans="1:11" s="119" customFormat="1" ht="16.5" customHeight="1" thickBot="1">
      <c r="A22" s="26" t="s">
        <v>6</v>
      </c>
      <c r="B22" s="27">
        <v>569</v>
      </c>
      <c r="C22" s="53">
        <v>330</v>
      </c>
      <c r="D22" s="91">
        <f t="shared" si="0"/>
        <v>0.5799648506151143</v>
      </c>
      <c r="E22" s="28">
        <f t="shared" si="1"/>
        <v>0.9061950790861161</v>
      </c>
      <c r="F22" s="125">
        <v>206</v>
      </c>
      <c r="G22" s="53">
        <v>123</v>
      </c>
      <c r="H22" s="121">
        <f t="shared" si="2"/>
        <v>0.5970873786407767</v>
      </c>
      <c r="I22" s="28">
        <f t="shared" si="3"/>
        <v>0.9630441590980269</v>
      </c>
      <c r="J22" s="126">
        <v>8339</v>
      </c>
      <c r="K22" s="130">
        <f t="shared" si="4"/>
        <v>1.516181818181818</v>
      </c>
    </row>
    <row r="23" spans="1:13" s="119" customFormat="1" ht="16.5" customHeight="1">
      <c r="A23" s="182" t="str">
        <f>'2 - Job Seeker'!A25:K25</f>
        <v>*State Labor Exchange Goals:   Q2 EE Rate = 64%    Q4 EE Rate = 62%    Median Earnings = $5,500</v>
      </c>
      <c r="B23" s="201"/>
      <c r="C23" s="201"/>
      <c r="D23" s="201"/>
      <c r="E23" s="201"/>
      <c r="F23" s="201"/>
      <c r="G23" s="201"/>
      <c r="H23" s="201"/>
      <c r="I23" s="201"/>
      <c r="J23" s="201"/>
      <c r="K23" s="202"/>
      <c r="L23" s="124"/>
      <c r="M23" s="118"/>
    </row>
    <row r="24" spans="1:11" s="120" customFormat="1" ht="123" customHeight="1" thickBot="1">
      <c r="A24" s="179"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0"/>
      <c r="C24" s="180"/>
      <c r="D24" s="180"/>
      <c r="E24" s="180"/>
      <c r="F24" s="180"/>
      <c r="G24" s="180"/>
      <c r="H24" s="180"/>
      <c r="I24" s="180"/>
      <c r="J24" s="180"/>
      <c r="K24" s="181"/>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1">
      <selection activeCell="A26" sqref="A26"/>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192" t="str">
        <f>'1- Populations in Cohort'!A1:N1</f>
        <v>TAB 10 - LABOR EXCHANGE PERFORMANCE SUMMARY </v>
      </c>
      <c r="B1" s="193"/>
      <c r="C1" s="193"/>
      <c r="D1" s="193"/>
      <c r="E1" s="193"/>
      <c r="F1" s="193"/>
      <c r="G1" s="193"/>
      <c r="H1" s="193"/>
      <c r="I1" s="193"/>
      <c r="J1" s="193"/>
      <c r="K1" s="194"/>
    </row>
    <row r="2" spans="1:11" ht="19.5" customHeight="1" thickBot="1">
      <c r="A2" s="195" t="str">
        <f>'1- Populations in Cohort'!A2:N2</f>
        <v>FY18 QUARTER ENDING MARCH 31, 2018</v>
      </c>
      <c r="B2" s="196"/>
      <c r="C2" s="196"/>
      <c r="D2" s="196"/>
      <c r="E2" s="196"/>
      <c r="F2" s="196"/>
      <c r="G2" s="196"/>
      <c r="H2" s="196"/>
      <c r="I2" s="196"/>
      <c r="J2" s="196"/>
      <c r="K2" s="197"/>
    </row>
    <row r="3" spans="1:13" s="115" customFormat="1" ht="19.5" customHeight="1" thickBot="1">
      <c r="A3" s="198" t="s">
        <v>82</v>
      </c>
      <c r="B3" s="199"/>
      <c r="C3" s="199"/>
      <c r="D3" s="199"/>
      <c r="E3" s="199"/>
      <c r="F3" s="199"/>
      <c r="G3" s="199"/>
      <c r="H3" s="199"/>
      <c r="I3" s="199"/>
      <c r="J3" s="199"/>
      <c r="K3" s="20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71</v>
      </c>
      <c r="B5" s="44" t="s">
        <v>61</v>
      </c>
      <c r="C5" s="45" t="s">
        <v>62</v>
      </c>
      <c r="D5" s="45" t="s">
        <v>63</v>
      </c>
      <c r="E5" s="46" t="s">
        <v>67</v>
      </c>
      <c r="F5" s="45" t="s">
        <v>64</v>
      </c>
      <c r="G5" s="45" t="s">
        <v>66</v>
      </c>
      <c r="H5" s="45" t="s">
        <v>65</v>
      </c>
      <c r="I5" s="45" t="s">
        <v>67</v>
      </c>
      <c r="J5" s="47" t="s">
        <v>68</v>
      </c>
      <c r="K5" s="76" t="s">
        <v>72</v>
      </c>
    </row>
    <row r="6" spans="1:11" s="117" customFormat="1" ht="16.5" customHeight="1">
      <c r="A6" s="49" t="s">
        <v>19</v>
      </c>
      <c r="B6" s="132">
        <v>7</v>
      </c>
      <c r="C6" s="133">
        <v>6</v>
      </c>
      <c r="D6" s="134">
        <f>+C6/B6</f>
        <v>0.8571428571428571</v>
      </c>
      <c r="E6" s="135">
        <f>D6/0.64</f>
        <v>1.3392857142857142</v>
      </c>
      <c r="F6" s="133">
        <v>2</v>
      </c>
      <c r="G6" s="54">
        <v>2</v>
      </c>
      <c r="H6" s="136">
        <f>+G6/F6</f>
        <v>1</v>
      </c>
      <c r="I6" s="135">
        <f>H6/0.62</f>
        <v>1.6129032258064517</v>
      </c>
      <c r="J6" s="137">
        <v>5370</v>
      </c>
      <c r="K6" s="138">
        <f>(J6/5500)</f>
        <v>0.9763636363636363</v>
      </c>
    </row>
    <row r="7" spans="1:11" s="117" customFormat="1" ht="16.5" customHeight="1">
      <c r="A7" s="22" t="s">
        <v>0</v>
      </c>
      <c r="B7" s="20">
        <v>37</v>
      </c>
      <c r="C7" s="38">
        <v>23</v>
      </c>
      <c r="D7" s="69">
        <f aca="true" t="shared" si="0" ref="D7:D22">+C7/B7</f>
        <v>0.6216216216216216</v>
      </c>
      <c r="E7" s="21">
        <f aca="true" t="shared" si="1" ref="E7:E22">D7/0.64</f>
        <v>0.9712837837837838</v>
      </c>
      <c r="F7" s="38">
        <v>14</v>
      </c>
      <c r="G7" s="55">
        <v>10</v>
      </c>
      <c r="H7" s="67">
        <f aca="true" t="shared" si="2" ref="H7:H22">+G7/F7</f>
        <v>0.7142857142857143</v>
      </c>
      <c r="I7" s="21">
        <f aca="true" t="shared" si="3" ref="I7:I22">H7/0.62</f>
        <v>1.1520737327188941</v>
      </c>
      <c r="J7" s="78">
        <v>11655</v>
      </c>
      <c r="K7" s="39">
        <f aca="true" t="shared" si="4" ref="K7:K22">(J7/5500)</f>
        <v>2.119090909090909</v>
      </c>
    </row>
    <row r="8" spans="1:11" s="117" customFormat="1" ht="16.5" customHeight="1">
      <c r="A8" s="22" t="s">
        <v>20</v>
      </c>
      <c r="B8" s="20">
        <v>32</v>
      </c>
      <c r="C8" s="38">
        <v>19</v>
      </c>
      <c r="D8" s="69">
        <f t="shared" si="0"/>
        <v>0.59375</v>
      </c>
      <c r="E8" s="21">
        <f t="shared" si="1"/>
        <v>0.927734375</v>
      </c>
      <c r="F8" s="38">
        <v>14</v>
      </c>
      <c r="G8" s="55">
        <v>8</v>
      </c>
      <c r="H8" s="67">
        <f t="shared" si="2"/>
        <v>0.5714285714285714</v>
      </c>
      <c r="I8" s="21">
        <f t="shared" si="3"/>
        <v>0.9216589861751152</v>
      </c>
      <c r="J8" s="78">
        <v>4989</v>
      </c>
      <c r="K8" s="39">
        <f t="shared" si="4"/>
        <v>0.9070909090909091</v>
      </c>
    </row>
    <row r="9" spans="1:11" s="117" customFormat="1" ht="16.5" customHeight="1">
      <c r="A9" s="22" t="s">
        <v>21</v>
      </c>
      <c r="B9" s="20">
        <v>10</v>
      </c>
      <c r="C9" s="38">
        <v>4</v>
      </c>
      <c r="D9" s="69">
        <f t="shared" si="0"/>
        <v>0.4</v>
      </c>
      <c r="E9" s="21">
        <f t="shared" si="1"/>
        <v>0.625</v>
      </c>
      <c r="F9" s="38">
        <v>3</v>
      </c>
      <c r="G9" s="55">
        <v>1</v>
      </c>
      <c r="H9" s="67">
        <f t="shared" si="2"/>
        <v>0.3333333333333333</v>
      </c>
      <c r="I9" s="21">
        <f t="shared" si="3"/>
        <v>0.5376344086021505</v>
      </c>
      <c r="J9" s="78">
        <v>9013</v>
      </c>
      <c r="K9" s="39">
        <f t="shared" si="4"/>
        <v>1.6387272727272728</v>
      </c>
    </row>
    <row r="10" spans="1:11" s="117" customFormat="1" ht="16.5" customHeight="1">
      <c r="A10" s="22" t="s">
        <v>4</v>
      </c>
      <c r="B10" s="20">
        <v>0</v>
      </c>
      <c r="C10" s="38">
        <v>0</v>
      </c>
      <c r="D10" s="69">
        <f>IF(B10&gt;0,C10/B10,0)</f>
        <v>0</v>
      </c>
      <c r="E10" s="21">
        <f t="shared" si="1"/>
        <v>0</v>
      </c>
      <c r="F10" s="38">
        <v>0</v>
      </c>
      <c r="G10" s="55">
        <v>0</v>
      </c>
      <c r="H10" s="67">
        <f>IF(F10&gt;0,G10/F10,0)</f>
        <v>0</v>
      </c>
      <c r="I10" s="21">
        <f t="shared" si="3"/>
        <v>0</v>
      </c>
      <c r="J10" s="78">
        <v>0</v>
      </c>
      <c r="K10" s="39">
        <f t="shared" si="4"/>
        <v>0</v>
      </c>
    </row>
    <row r="11" spans="1:11" s="117" customFormat="1" ht="16.5" customHeight="1">
      <c r="A11" s="22" t="s">
        <v>18</v>
      </c>
      <c r="B11" s="20">
        <v>32</v>
      </c>
      <c r="C11" s="38">
        <v>16</v>
      </c>
      <c r="D11" s="69">
        <f t="shared" si="0"/>
        <v>0.5</v>
      </c>
      <c r="E11" s="21">
        <f t="shared" si="1"/>
        <v>0.78125</v>
      </c>
      <c r="F11" s="38">
        <v>12</v>
      </c>
      <c r="G11" s="55">
        <v>7</v>
      </c>
      <c r="H11" s="67">
        <f t="shared" si="2"/>
        <v>0.5833333333333334</v>
      </c>
      <c r="I11" s="21">
        <f t="shared" si="3"/>
        <v>0.9408602150537635</v>
      </c>
      <c r="J11" s="78">
        <v>10554</v>
      </c>
      <c r="K11" s="39">
        <f t="shared" si="4"/>
        <v>1.918909090909091</v>
      </c>
    </row>
    <row r="12" spans="1:11" s="117" customFormat="1" ht="16.5" customHeight="1">
      <c r="A12" s="19" t="s">
        <v>5</v>
      </c>
      <c r="B12" s="20">
        <v>1</v>
      </c>
      <c r="C12" s="38">
        <v>1</v>
      </c>
      <c r="D12" s="69">
        <f t="shared" si="0"/>
        <v>1</v>
      </c>
      <c r="E12" s="21">
        <f t="shared" si="1"/>
        <v>1.5625</v>
      </c>
      <c r="F12" s="38">
        <v>0</v>
      </c>
      <c r="G12" s="55">
        <v>0</v>
      </c>
      <c r="H12" s="67">
        <f>IF(F12&gt;0,G12/F12,0)</f>
        <v>0</v>
      </c>
      <c r="I12" s="21">
        <f t="shared" si="3"/>
        <v>0</v>
      </c>
      <c r="J12" s="78">
        <v>3070</v>
      </c>
      <c r="K12" s="39">
        <f t="shared" si="4"/>
        <v>0.5581818181818182</v>
      </c>
    </row>
    <row r="13" spans="1:11" s="117" customFormat="1" ht="16.5" customHeight="1">
      <c r="A13" s="22" t="s">
        <v>16</v>
      </c>
      <c r="B13" s="20">
        <v>14</v>
      </c>
      <c r="C13" s="38">
        <v>5</v>
      </c>
      <c r="D13" s="69">
        <f t="shared" si="0"/>
        <v>0.35714285714285715</v>
      </c>
      <c r="E13" s="21">
        <f t="shared" si="1"/>
        <v>0.5580357142857143</v>
      </c>
      <c r="F13" s="38">
        <v>8</v>
      </c>
      <c r="G13" s="55">
        <v>3</v>
      </c>
      <c r="H13" s="67">
        <f t="shared" si="2"/>
        <v>0.375</v>
      </c>
      <c r="I13" s="21">
        <f t="shared" si="3"/>
        <v>0.6048387096774194</v>
      </c>
      <c r="J13" s="78">
        <v>20654</v>
      </c>
      <c r="K13" s="39">
        <f t="shared" si="4"/>
        <v>3.755272727272727</v>
      </c>
    </row>
    <row r="14" spans="1:11" s="117" customFormat="1" ht="16.5" customHeight="1">
      <c r="A14" s="22" t="s">
        <v>3</v>
      </c>
      <c r="B14" s="20">
        <v>22</v>
      </c>
      <c r="C14" s="38">
        <v>14</v>
      </c>
      <c r="D14" s="69">
        <f t="shared" si="0"/>
        <v>0.6363636363636364</v>
      </c>
      <c r="E14" s="21">
        <f t="shared" si="1"/>
        <v>0.9943181818181818</v>
      </c>
      <c r="F14" s="38">
        <v>5</v>
      </c>
      <c r="G14" s="55">
        <v>2</v>
      </c>
      <c r="H14" s="67">
        <f t="shared" si="2"/>
        <v>0.4</v>
      </c>
      <c r="I14" s="21">
        <f t="shared" si="3"/>
        <v>0.6451612903225807</v>
      </c>
      <c r="J14" s="78">
        <v>6482</v>
      </c>
      <c r="K14" s="39">
        <f t="shared" si="4"/>
        <v>1.1785454545454546</v>
      </c>
    </row>
    <row r="15" spans="1:11" s="117" customFormat="1" ht="16.5" customHeight="1">
      <c r="A15" s="22" t="s">
        <v>22</v>
      </c>
      <c r="B15" s="20">
        <v>40</v>
      </c>
      <c r="C15" s="38">
        <v>22</v>
      </c>
      <c r="D15" s="69">
        <f t="shared" si="0"/>
        <v>0.55</v>
      </c>
      <c r="E15" s="21">
        <f t="shared" si="1"/>
        <v>0.859375</v>
      </c>
      <c r="F15" s="38">
        <v>15</v>
      </c>
      <c r="G15" s="55">
        <v>11</v>
      </c>
      <c r="H15" s="67">
        <f t="shared" si="2"/>
        <v>0.7333333333333333</v>
      </c>
      <c r="I15" s="21">
        <f t="shared" si="3"/>
        <v>1.182795698924731</v>
      </c>
      <c r="J15" s="78">
        <v>7840</v>
      </c>
      <c r="K15" s="39">
        <f t="shared" si="4"/>
        <v>1.4254545454545455</v>
      </c>
    </row>
    <row r="16" spans="1:11" s="117" customFormat="1" ht="16.5" customHeight="1">
      <c r="A16" s="22" t="s">
        <v>24</v>
      </c>
      <c r="B16" s="20">
        <v>25</v>
      </c>
      <c r="C16" s="38">
        <v>17</v>
      </c>
      <c r="D16" s="69">
        <f t="shared" si="0"/>
        <v>0.68</v>
      </c>
      <c r="E16" s="21">
        <f t="shared" si="1"/>
        <v>1.0625</v>
      </c>
      <c r="F16" s="38">
        <v>10</v>
      </c>
      <c r="G16" s="55">
        <v>8</v>
      </c>
      <c r="H16" s="67">
        <f>IF(F16&gt;0,G16/F16,0)</f>
        <v>0.8</v>
      </c>
      <c r="I16" s="21">
        <f t="shared" si="3"/>
        <v>1.2903225806451615</v>
      </c>
      <c r="J16" s="78">
        <v>9952</v>
      </c>
      <c r="K16" s="39">
        <f t="shared" si="4"/>
        <v>1.8094545454545454</v>
      </c>
    </row>
    <row r="17" spans="1:11" s="117" customFormat="1" ht="16.5" customHeight="1">
      <c r="A17" s="22" t="s">
        <v>1</v>
      </c>
      <c r="B17" s="20">
        <v>2</v>
      </c>
      <c r="C17" s="38">
        <v>2</v>
      </c>
      <c r="D17" s="69">
        <f>IF(B17&gt;0,C17/B17,0)</f>
        <v>1</v>
      </c>
      <c r="E17" s="21">
        <f t="shared" si="1"/>
        <v>1.5625</v>
      </c>
      <c r="F17" s="38">
        <v>0</v>
      </c>
      <c r="G17" s="55">
        <v>0</v>
      </c>
      <c r="H17" s="67">
        <f>IF(F17&gt;0,G17/F17,0)</f>
        <v>0</v>
      </c>
      <c r="I17" s="21">
        <f t="shared" si="3"/>
        <v>0</v>
      </c>
      <c r="J17" s="78">
        <v>20489</v>
      </c>
      <c r="K17" s="39">
        <f t="shared" si="4"/>
        <v>3.7252727272727273</v>
      </c>
    </row>
    <row r="18" spans="1:11" s="117" customFormat="1" ht="16.5" customHeight="1">
      <c r="A18" s="22" t="s">
        <v>2</v>
      </c>
      <c r="B18" s="20">
        <v>0</v>
      </c>
      <c r="C18" s="38">
        <v>0</v>
      </c>
      <c r="D18" s="69">
        <f>IF(B18&gt;0,C18/B18,0)</f>
        <v>0</v>
      </c>
      <c r="E18" s="21">
        <f t="shared" si="1"/>
        <v>0</v>
      </c>
      <c r="F18" s="38">
        <v>0</v>
      </c>
      <c r="G18" s="55">
        <v>0</v>
      </c>
      <c r="H18" s="67">
        <f>IF(F18&gt;0,G18/F18,0)</f>
        <v>0</v>
      </c>
      <c r="I18" s="21">
        <f t="shared" si="3"/>
        <v>0</v>
      </c>
      <c r="J18" s="78">
        <v>0</v>
      </c>
      <c r="K18" s="39">
        <f t="shared" si="4"/>
        <v>0</v>
      </c>
    </row>
    <row r="19" spans="1:11" s="117" customFormat="1" ht="16.5" customHeight="1">
      <c r="A19" s="22" t="s">
        <v>17</v>
      </c>
      <c r="B19" s="20">
        <v>11</v>
      </c>
      <c r="C19" s="38">
        <v>7</v>
      </c>
      <c r="D19" s="69">
        <f t="shared" si="0"/>
        <v>0.6363636363636364</v>
      </c>
      <c r="E19" s="21">
        <f t="shared" si="1"/>
        <v>0.9943181818181818</v>
      </c>
      <c r="F19" s="38">
        <v>5</v>
      </c>
      <c r="G19" s="55">
        <v>1</v>
      </c>
      <c r="H19" s="67">
        <f t="shared" si="2"/>
        <v>0.2</v>
      </c>
      <c r="I19" s="21">
        <f t="shared" si="3"/>
        <v>0.32258064516129037</v>
      </c>
      <c r="J19" s="78">
        <v>12609</v>
      </c>
      <c r="K19" s="39">
        <f t="shared" si="4"/>
        <v>2.2925454545454547</v>
      </c>
    </row>
    <row r="20" spans="1:11" s="117" customFormat="1" ht="16.5" customHeight="1">
      <c r="A20" s="22" t="s">
        <v>23</v>
      </c>
      <c r="B20" s="20">
        <v>22</v>
      </c>
      <c r="C20" s="38">
        <v>11</v>
      </c>
      <c r="D20" s="69">
        <f t="shared" si="0"/>
        <v>0.5</v>
      </c>
      <c r="E20" s="21">
        <f t="shared" si="1"/>
        <v>0.78125</v>
      </c>
      <c r="F20" s="38">
        <v>8</v>
      </c>
      <c r="G20" s="55">
        <v>5</v>
      </c>
      <c r="H20" s="67">
        <f t="shared" si="2"/>
        <v>0.625</v>
      </c>
      <c r="I20" s="21">
        <f t="shared" si="3"/>
        <v>1.0080645161290323</v>
      </c>
      <c r="J20" s="78">
        <v>6076</v>
      </c>
      <c r="K20" s="39">
        <f t="shared" si="4"/>
        <v>1.1047272727272728</v>
      </c>
    </row>
    <row r="21" spans="1:11" s="117" customFormat="1" ht="16.5" customHeight="1" thickBot="1">
      <c r="A21" s="23" t="s">
        <v>56</v>
      </c>
      <c r="B21" s="24">
        <v>15</v>
      </c>
      <c r="C21" s="52">
        <v>10</v>
      </c>
      <c r="D21" s="70">
        <f t="shared" si="0"/>
        <v>0.6666666666666666</v>
      </c>
      <c r="E21" s="25">
        <f t="shared" si="1"/>
        <v>1.0416666666666665</v>
      </c>
      <c r="F21" s="41">
        <v>3</v>
      </c>
      <c r="G21" s="87">
        <v>2</v>
      </c>
      <c r="H21" s="68">
        <f t="shared" si="2"/>
        <v>0.6666666666666666</v>
      </c>
      <c r="I21" s="25">
        <f t="shared" si="3"/>
        <v>1.075268817204301</v>
      </c>
      <c r="J21" s="112">
        <v>7071</v>
      </c>
      <c r="K21" s="129">
        <f t="shared" si="4"/>
        <v>1.2856363636363637</v>
      </c>
    </row>
    <row r="22" spans="1:11" s="119" customFormat="1" ht="16.5" customHeight="1" thickBot="1">
      <c r="A22" s="26" t="s">
        <v>6</v>
      </c>
      <c r="B22" s="27">
        <v>270</v>
      </c>
      <c r="C22" s="53">
        <v>157</v>
      </c>
      <c r="D22" s="91">
        <f t="shared" si="0"/>
        <v>0.5814814814814815</v>
      </c>
      <c r="E22" s="28">
        <f t="shared" si="1"/>
        <v>0.9085648148148148</v>
      </c>
      <c r="F22" s="125">
        <v>99</v>
      </c>
      <c r="G22" s="53">
        <v>60</v>
      </c>
      <c r="H22" s="121">
        <f t="shared" si="2"/>
        <v>0.6060606060606061</v>
      </c>
      <c r="I22" s="28">
        <f t="shared" si="3"/>
        <v>0.9775171065493646</v>
      </c>
      <c r="J22" s="126">
        <v>8864</v>
      </c>
      <c r="K22" s="130">
        <f t="shared" si="4"/>
        <v>1.6116363636363635</v>
      </c>
    </row>
    <row r="23" spans="1:13" s="119" customFormat="1" ht="16.5" customHeight="1">
      <c r="A23" s="182" t="str">
        <f>'2 - Job Seeker'!A25:K25</f>
        <v>*State Labor Exchange Goals:   Q2 EE Rate = 64%    Q4 EE Rate = 62%    Median Earnings = $5,500</v>
      </c>
      <c r="B23" s="201"/>
      <c r="C23" s="201"/>
      <c r="D23" s="201"/>
      <c r="E23" s="201"/>
      <c r="F23" s="201"/>
      <c r="G23" s="201"/>
      <c r="H23" s="201"/>
      <c r="I23" s="201"/>
      <c r="J23" s="201"/>
      <c r="K23" s="202"/>
      <c r="L23" s="124"/>
      <c r="M23" s="118"/>
    </row>
    <row r="24" spans="1:11" s="120" customFormat="1" ht="123" customHeight="1" thickBot="1">
      <c r="A24" s="179"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0"/>
      <c r="C24" s="180"/>
      <c r="D24" s="180"/>
      <c r="E24" s="180"/>
      <c r="F24" s="180"/>
      <c r="G24" s="180"/>
      <c r="H24" s="180"/>
      <c r="I24" s="180"/>
      <c r="J24" s="180"/>
      <c r="K24" s="181"/>
    </row>
  </sheetData>
  <sheetProtection/>
  <mergeCells count="5">
    <mergeCell ref="A1:K1"/>
    <mergeCell ref="A2:K2"/>
    <mergeCell ref="A3:K3"/>
    <mergeCell ref="A24:K24"/>
    <mergeCell ref="A23:K23"/>
  </mergeCells>
  <printOptions horizontalCentered="1" verticalCentered="1"/>
  <pageMargins left="0.3" right="0.3" top="0.3" bottom="0.3" header="0.12" footer="0.1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selection activeCell="A25" sqref="A25"/>
    </sheetView>
  </sheetViews>
  <sheetFormatPr defaultColWidth="9.140625" defaultRowHeight="12.75"/>
  <cols>
    <col min="1" max="1" width="19.140625" style="29" customWidth="1"/>
    <col min="2" max="4" width="11.7109375" style="29" customWidth="1"/>
    <col min="5" max="5" width="10.8515625" style="29" customWidth="1"/>
    <col min="6" max="8" width="11.7109375" style="29" customWidth="1"/>
    <col min="9" max="9" width="10.8515625" style="29" customWidth="1"/>
    <col min="10" max="10" width="11.57421875" style="29" customWidth="1"/>
    <col min="11" max="11" width="10.8515625" style="29" customWidth="1"/>
    <col min="12" max="12" width="0" style="29" hidden="1" customWidth="1"/>
    <col min="13" max="16384" width="9.140625" style="29" customWidth="1"/>
  </cols>
  <sheetData>
    <row r="1" spans="1:11" ht="19.5" customHeight="1">
      <c r="A1" s="192" t="str">
        <f>'1- Populations in Cohort'!A1:N1</f>
        <v>TAB 10 - LABOR EXCHANGE PERFORMANCE SUMMARY </v>
      </c>
      <c r="B1" s="193"/>
      <c r="C1" s="193"/>
      <c r="D1" s="193"/>
      <c r="E1" s="193"/>
      <c r="F1" s="193"/>
      <c r="G1" s="193"/>
      <c r="H1" s="193"/>
      <c r="I1" s="193"/>
      <c r="J1" s="193"/>
      <c r="K1" s="194"/>
    </row>
    <row r="2" spans="1:11" ht="19.5" customHeight="1" thickBot="1">
      <c r="A2" s="195" t="str">
        <f>'1- Populations in Cohort'!A2:N2</f>
        <v>FY18 QUARTER ENDING MARCH 31, 2018</v>
      </c>
      <c r="B2" s="196"/>
      <c r="C2" s="196"/>
      <c r="D2" s="196"/>
      <c r="E2" s="196"/>
      <c r="F2" s="196"/>
      <c r="G2" s="196"/>
      <c r="H2" s="196"/>
      <c r="I2" s="196"/>
      <c r="J2" s="196"/>
      <c r="K2" s="197"/>
    </row>
    <row r="3" spans="1:13" s="115" customFormat="1" ht="19.5" customHeight="1" thickBot="1">
      <c r="A3" s="198" t="s">
        <v>83</v>
      </c>
      <c r="B3" s="199"/>
      <c r="C3" s="199"/>
      <c r="D3" s="199"/>
      <c r="E3" s="199"/>
      <c r="F3" s="199"/>
      <c r="G3" s="199"/>
      <c r="H3" s="199"/>
      <c r="I3" s="199"/>
      <c r="J3" s="199"/>
      <c r="K3" s="200"/>
      <c r="L3" s="114"/>
      <c r="M3" s="113"/>
    </row>
    <row r="4" spans="1:13" s="115" customFormat="1" ht="12.75">
      <c r="A4" s="56" t="s">
        <v>8</v>
      </c>
      <c r="B4" s="64" t="s">
        <v>7</v>
      </c>
      <c r="C4" s="57" t="s">
        <v>9</v>
      </c>
      <c r="D4" s="57" t="s">
        <v>37</v>
      </c>
      <c r="E4" s="58" t="s">
        <v>10</v>
      </c>
      <c r="F4" s="57" t="s">
        <v>11</v>
      </c>
      <c r="G4" s="57" t="s">
        <v>12</v>
      </c>
      <c r="H4" s="57" t="s">
        <v>54</v>
      </c>
      <c r="I4" s="57" t="s">
        <v>13</v>
      </c>
      <c r="J4" s="63" t="s">
        <v>44</v>
      </c>
      <c r="K4" s="59" t="s">
        <v>14</v>
      </c>
      <c r="L4" s="116"/>
      <c r="M4" s="116"/>
    </row>
    <row r="5" spans="1:11" s="117" customFormat="1" ht="39" thickBot="1">
      <c r="A5" s="48" t="s">
        <v>71</v>
      </c>
      <c r="B5" s="44" t="s">
        <v>61</v>
      </c>
      <c r="C5" s="45" t="s">
        <v>62</v>
      </c>
      <c r="D5" s="45" t="s">
        <v>63</v>
      </c>
      <c r="E5" s="46" t="s">
        <v>67</v>
      </c>
      <c r="F5" s="45" t="s">
        <v>64</v>
      </c>
      <c r="G5" s="45" t="s">
        <v>66</v>
      </c>
      <c r="H5" s="45" t="s">
        <v>65</v>
      </c>
      <c r="I5" s="45" t="s">
        <v>67</v>
      </c>
      <c r="J5" s="47" t="s">
        <v>68</v>
      </c>
      <c r="K5" s="76" t="s">
        <v>72</v>
      </c>
    </row>
    <row r="6" spans="1:11" s="117" customFormat="1" ht="16.5" customHeight="1">
      <c r="A6" s="49" t="s">
        <v>19</v>
      </c>
      <c r="B6" s="132">
        <v>54</v>
      </c>
      <c r="C6" s="133">
        <v>35</v>
      </c>
      <c r="D6" s="134">
        <f>+C6/B6</f>
        <v>0.6481481481481481</v>
      </c>
      <c r="E6" s="135">
        <f>D6/0.64</f>
        <v>1.0127314814814814</v>
      </c>
      <c r="F6" s="133">
        <v>22</v>
      </c>
      <c r="G6" s="54">
        <v>14</v>
      </c>
      <c r="H6" s="136">
        <f>+G6/F6</f>
        <v>0.6363636363636364</v>
      </c>
      <c r="I6" s="135">
        <f>H6/0.62</f>
        <v>1.0263929618768328</v>
      </c>
      <c r="J6" s="137">
        <v>5321</v>
      </c>
      <c r="K6" s="138">
        <f>(J6/5500)</f>
        <v>0.9674545454545455</v>
      </c>
    </row>
    <row r="7" spans="1:11" s="117" customFormat="1" ht="16.5" customHeight="1">
      <c r="A7" s="22" t="s">
        <v>0</v>
      </c>
      <c r="B7" s="20">
        <v>64</v>
      </c>
      <c r="C7" s="38">
        <v>35</v>
      </c>
      <c r="D7" s="69">
        <f aca="true" t="shared" si="0" ref="D7:D22">+C7/B7</f>
        <v>0.546875</v>
      </c>
      <c r="E7" s="21">
        <f aca="true" t="shared" si="1" ref="E7:E22">D7/0.64</f>
        <v>0.8544921875</v>
      </c>
      <c r="F7" s="38">
        <v>20</v>
      </c>
      <c r="G7" s="55">
        <v>14</v>
      </c>
      <c r="H7" s="67">
        <f aca="true" t="shared" si="2" ref="H7:H22">+G7/F7</f>
        <v>0.7</v>
      </c>
      <c r="I7" s="21">
        <f aca="true" t="shared" si="3" ref="I7:I22">H7/0.62</f>
        <v>1.129032258064516</v>
      </c>
      <c r="J7" s="78">
        <v>10770</v>
      </c>
      <c r="K7" s="39">
        <f aca="true" t="shared" si="4" ref="K7:K22">(J7/5500)</f>
        <v>1.9581818181818182</v>
      </c>
    </row>
    <row r="8" spans="1:11" s="117" customFormat="1" ht="16.5" customHeight="1">
      <c r="A8" s="22" t="s">
        <v>20</v>
      </c>
      <c r="B8" s="20">
        <v>98</v>
      </c>
      <c r="C8" s="38">
        <v>63</v>
      </c>
      <c r="D8" s="69">
        <f t="shared" si="0"/>
        <v>0.6428571428571429</v>
      </c>
      <c r="E8" s="21">
        <f t="shared" si="1"/>
        <v>1.0044642857142858</v>
      </c>
      <c r="F8" s="38">
        <v>42</v>
      </c>
      <c r="G8" s="55">
        <v>23</v>
      </c>
      <c r="H8" s="67">
        <f t="shared" si="2"/>
        <v>0.5476190476190477</v>
      </c>
      <c r="I8" s="21">
        <f t="shared" si="3"/>
        <v>0.8832565284178189</v>
      </c>
      <c r="J8" s="78">
        <v>6454</v>
      </c>
      <c r="K8" s="39">
        <f t="shared" si="4"/>
        <v>1.1734545454545455</v>
      </c>
    </row>
    <row r="9" spans="1:11" s="117" customFormat="1" ht="16.5" customHeight="1">
      <c r="A9" s="22" t="s">
        <v>21</v>
      </c>
      <c r="B9" s="20">
        <v>20</v>
      </c>
      <c r="C9" s="38">
        <v>11</v>
      </c>
      <c r="D9" s="69">
        <f t="shared" si="0"/>
        <v>0.55</v>
      </c>
      <c r="E9" s="21">
        <f t="shared" si="1"/>
        <v>0.859375</v>
      </c>
      <c r="F9" s="38">
        <v>7</v>
      </c>
      <c r="G9" s="55">
        <v>4</v>
      </c>
      <c r="H9" s="67">
        <f t="shared" si="2"/>
        <v>0.5714285714285714</v>
      </c>
      <c r="I9" s="21">
        <f t="shared" si="3"/>
        <v>0.9216589861751152</v>
      </c>
      <c r="J9" s="78">
        <v>6850</v>
      </c>
      <c r="K9" s="39">
        <f t="shared" si="4"/>
        <v>1.2454545454545454</v>
      </c>
    </row>
    <row r="10" spans="1:11" s="117" customFormat="1" ht="16.5" customHeight="1">
      <c r="A10" s="22" t="s">
        <v>4</v>
      </c>
      <c r="B10" s="20">
        <v>0</v>
      </c>
      <c r="C10" s="38">
        <v>0</v>
      </c>
      <c r="D10" s="69">
        <f>IF(B10&gt;0,C10/B10,0)</f>
        <v>0</v>
      </c>
      <c r="E10" s="21">
        <f t="shared" si="1"/>
        <v>0</v>
      </c>
      <c r="F10" s="38">
        <v>0</v>
      </c>
      <c r="G10" s="55">
        <v>0</v>
      </c>
      <c r="H10" s="67">
        <f>IF(F10&gt;0,G10/F10,0)</f>
        <v>0</v>
      </c>
      <c r="I10" s="21">
        <f t="shared" si="3"/>
        <v>0</v>
      </c>
      <c r="J10" s="78">
        <v>0</v>
      </c>
      <c r="K10" s="39">
        <f t="shared" si="4"/>
        <v>0</v>
      </c>
    </row>
    <row r="11" spans="1:11" s="117" customFormat="1" ht="16.5" customHeight="1">
      <c r="A11" s="22" t="s">
        <v>18</v>
      </c>
      <c r="B11" s="20">
        <v>189</v>
      </c>
      <c r="C11" s="38">
        <v>112</v>
      </c>
      <c r="D11" s="69">
        <f t="shared" si="0"/>
        <v>0.5925925925925926</v>
      </c>
      <c r="E11" s="21">
        <f t="shared" si="1"/>
        <v>0.9259259259259258</v>
      </c>
      <c r="F11" s="38">
        <v>64</v>
      </c>
      <c r="G11" s="55">
        <v>42</v>
      </c>
      <c r="H11" s="67">
        <f t="shared" si="2"/>
        <v>0.65625</v>
      </c>
      <c r="I11" s="21">
        <f t="shared" si="3"/>
        <v>1.058467741935484</v>
      </c>
      <c r="J11" s="78">
        <v>8823</v>
      </c>
      <c r="K11" s="39">
        <f t="shared" si="4"/>
        <v>1.6041818181818182</v>
      </c>
    </row>
    <row r="12" spans="1:11" s="117" customFormat="1" ht="16.5" customHeight="1">
      <c r="A12" s="19" t="s">
        <v>5</v>
      </c>
      <c r="B12" s="20">
        <v>4</v>
      </c>
      <c r="C12" s="38">
        <v>1</v>
      </c>
      <c r="D12" s="69">
        <f t="shared" si="0"/>
        <v>0.25</v>
      </c>
      <c r="E12" s="21">
        <f t="shared" si="1"/>
        <v>0.390625</v>
      </c>
      <c r="F12" s="38">
        <v>1</v>
      </c>
      <c r="G12" s="55">
        <v>0</v>
      </c>
      <c r="H12" s="67">
        <f t="shared" si="2"/>
        <v>0</v>
      </c>
      <c r="I12" s="21">
        <f t="shared" si="3"/>
        <v>0</v>
      </c>
      <c r="J12" s="78">
        <v>3070</v>
      </c>
      <c r="K12" s="39">
        <f t="shared" si="4"/>
        <v>0.5581818181818182</v>
      </c>
    </row>
    <row r="13" spans="1:11" s="117" customFormat="1" ht="16.5" customHeight="1">
      <c r="A13" s="22" t="s">
        <v>16</v>
      </c>
      <c r="B13" s="20">
        <v>60</v>
      </c>
      <c r="C13" s="38">
        <v>35</v>
      </c>
      <c r="D13" s="69">
        <f t="shared" si="0"/>
        <v>0.5833333333333334</v>
      </c>
      <c r="E13" s="21">
        <f t="shared" si="1"/>
        <v>0.9114583333333334</v>
      </c>
      <c r="F13" s="38">
        <v>16</v>
      </c>
      <c r="G13" s="55">
        <v>9</v>
      </c>
      <c r="H13" s="67">
        <f t="shared" si="2"/>
        <v>0.5625</v>
      </c>
      <c r="I13" s="21">
        <f t="shared" si="3"/>
        <v>0.907258064516129</v>
      </c>
      <c r="J13" s="78">
        <v>8591</v>
      </c>
      <c r="K13" s="39">
        <f t="shared" si="4"/>
        <v>1.562</v>
      </c>
    </row>
    <row r="14" spans="1:11" s="117" customFormat="1" ht="16.5" customHeight="1">
      <c r="A14" s="22" t="s">
        <v>3</v>
      </c>
      <c r="B14" s="20">
        <v>60</v>
      </c>
      <c r="C14" s="38">
        <v>41</v>
      </c>
      <c r="D14" s="69">
        <f t="shared" si="0"/>
        <v>0.6833333333333333</v>
      </c>
      <c r="E14" s="21">
        <f t="shared" si="1"/>
        <v>1.0677083333333333</v>
      </c>
      <c r="F14" s="38">
        <v>20</v>
      </c>
      <c r="G14" s="55">
        <v>13</v>
      </c>
      <c r="H14" s="67">
        <f t="shared" si="2"/>
        <v>0.65</v>
      </c>
      <c r="I14" s="21">
        <f t="shared" si="3"/>
        <v>1.0483870967741935</v>
      </c>
      <c r="J14" s="78">
        <v>6714</v>
      </c>
      <c r="K14" s="39">
        <f t="shared" si="4"/>
        <v>1.2207272727272727</v>
      </c>
    </row>
    <row r="15" spans="1:11" s="117" customFormat="1" ht="16.5" customHeight="1">
      <c r="A15" s="22" t="s">
        <v>22</v>
      </c>
      <c r="B15" s="20">
        <v>120</v>
      </c>
      <c r="C15" s="38">
        <v>67</v>
      </c>
      <c r="D15" s="69">
        <f t="shared" si="0"/>
        <v>0.5583333333333333</v>
      </c>
      <c r="E15" s="21">
        <f t="shared" si="1"/>
        <v>0.8723958333333334</v>
      </c>
      <c r="F15" s="38">
        <v>46</v>
      </c>
      <c r="G15" s="55">
        <v>32</v>
      </c>
      <c r="H15" s="67">
        <f t="shared" si="2"/>
        <v>0.6956521739130435</v>
      </c>
      <c r="I15" s="21">
        <f t="shared" si="3"/>
        <v>1.1220196353436185</v>
      </c>
      <c r="J15" s="78">
        <v>6982</v>
      </c>
      <c r="K15" s="39">
        <f t="shared" si="4"/>
        <v>1.2694545454545454</v>
      </c>
    </row>
    <row r="16" spans="1:11" s="117" customFormat="1" ht="16.5" customHeight="1">
      <c r="A16" s="22" t="s">
        <v>24</v>
      </c>
      <c r="B16" s="20">
        <v>60</v>
      </c>
      <c r="C16" s="38">
        <v>34</v>
      </c>
      <c r="D16" s="69">
        <f t="shared" si="0"/>
        <v>0.5666666666666667</v>
      </c>
      <c r="E16" s="21">
        <f t="shared" si="1"/>
        <v>0.8854166666666666</v>
      </c>
      <c r="F16" s="38">
        <v>25</v>
      </c>
      <c r="G16" s="55">
        <v>16</v>
      </c>
      <c r="H16" s="67">
        <f t="shared" si="2"/>
        <v>0.64</v>
      </c>
      <c r="I16" s="21">
        <f t="shared" si="3"/>
        <v>1.032258064516129</v>
      </c>
      <c r="J16" s="78">
        <v>10573</v>
      </c>
      <c r="K16" s="39">
        <f t="shared" si="4"/>
        <v>1.9223636363636363</v>
      </c>
    </row>
    <row r="17" spans="1:11" s="117" customFormat="1" ht="16.5" customHeight="1">
      <c r="A17" s="22" t="s">
        <v>1</v>
      </c>
      <c r="B17" s="20">
        <v>11</v>
      </c>
      <c r="C17" s="38">
        <v>8</v>
      </c>
      <c r="D17" s="69">
        <f t="shared" si="0"/>
        <v>0.7272727272727273</v>
      </c>
      <c r="E17" s="21">
        <f t="shared" si="1"/>
        <v>1.1363636363636365</v>
      </c>
      <c r="F17" s="38">
        <v>3</v>
      </c>
      <c r="G17" s="55">
        <v>1</v>
      </c>
      <c r="H17" s="67">
        <f t="shared" si="2"/>
        <v>0.3333333333333333</v>
      </c>
      <c r="I17" s="21">
        <f t="shared" si="3"/>
        <v>0.5376344086021505</v>
      </c>
      <c r="J17" s="78">
        <v>7812</v>
      </c>
      <c r="K17" s="39">
        <f t="shared" si="4"/>
        <v>1.4203636363636363</v>
      </c>
    </row>
    <row r="18" spans="1:11" s="117" customFormat="1" ht="16.5" customHeight="1">
      <c r="A18" s="22" t="s">
        <v>2</v>
      </c>
      <c r="B18" s="20">
        <v>1</v>
      </c>
      <c r="C18" s="38">
        <v>1</v>
      </c>
      <c r="D18" s="69">
        <f>IF(B18&gt;0,C18/B18,0)</f>
        <v>1</v>
      </c>
      <c r="E18" s="21">
        <f t="shared" si="1"/>
        <v>1.5625</v>
      </c>
      <c r="F18" s="38">
        <v>0</v>
      </c>
      <c r="G18" s="55">
        <v>0</v>
      </c>
      <c r="H18" s="67">
        <f>IF(F18&gt;0,G18/F18,0)</f>
        <v>0</v>
      </c>
      <c r="I18" s="21">
        <f t="shared" si="3"/>
        <v>0</v>
      </c>
      <c r="J18" s="78">
        <v>469</v>
      </c>
      <c r="K18" s="39">
        <f t="shared" si="4"/>
        <v>0.08527272727272728</v>
      </c>
    </row>
    <row r="19" spans="1:11" s="117" customFormat="1" ht="16.5" customHeight="1">
      <c r="A19" s="22" t="s">
        <v>17</v>
      </c>
      <c r="B19" s="20">
        <v>76</v>
      </c>
      <c r="C19" s="38">
        <v>40</v>
      </c>
      <c r="D19" s="69">
        <f t="shared" si="0"/>
        <v>0.5263157894736842</v>
      </c>
      <c r="E19" s="21">
        <f t="shared" si="1"/>
        <v>0.8223684210526315</v>
      </c>
      <c r="F19" s="38">
        <v>14</v>
      </c>
      <c r="G19" s="55">
        <v>10</v>
      </c>
      <c r="H19" s="67">
        <f t="shared" si="2"/>
        <v>0.7142857142857143</v>
      </c>
      <c r="I19" s="21">
        <f t="shared" si="3"/>
        <v>1.1520737327188941</v>
      </c>
      <c r="J19" s="78">
        <v>9326</v>
      </c>
      <c r="K19" s="39">
        <f t="shared" si="4"/>
        <v>1.6956363636363636</v>
      </c>
    </row>
    <row r="20" spans="1:11" s="117" customFormat="1" ht="16.5" customHeight="1">
      <c r="A20" s="22" t="s">
        <v>23</v>
      </c>
      <c r="B20" s="20">
        <v>173</v>
      </c>
      <c r="C20" s="38">
        <v>98</v>
      </c>
      <c r="D20" s="69">
        <f t="shared" si="0"/>
        <v>0.5664739884393064</v>
      </c>
      <c r="E20" s="21">
        <f t="shared" si="1"/>
        <v>0.8851156069364162</v>
      </c>
      <c r="F20" s="38">
        <v>30</v>
      </c>
      <c r="G20" s="55">
        <v>27</v>
      </c>
      <c r="H20" s="67">
        <f t="shared" si="2"/>
        <v>0.9</v>
      </c>
      <c r="I20" s="21">
        <f t="shared" si="3"/>
        <v>1.4516129032258065</v>
      </c>
      <c r="J20" s="78">
        <v>7518</v>
      </c>
      <c r="K20" s="39">
        <f t="shared" si="4"/>
        <v>1.3669090909090909</v>
      </c>
    </row>
    <row r="21" spans="1:11" s="117" customFormat="1" ht="16.5" customHeight="1" thickBot="1">
      <c r="A21" s="23" t="s">
        <v>56</v>
      </c>
      <c r="B21" s="24">
        <v>66</v>
      </c>
      <c r="C21" s="52">
        <v>38</v>
      </c>
      <c r="D21" s="70">
        <f t="shared" si="0"/>
        <v>0.5757575757575758</v>
      </c>
      <c r="E21" s="25">
        <f t="shared" si="1"/>
        <v>0.8996212121212122</v>
      </c>
      <c r="F21" s="41">
        <v>14</v>
      </c>
      <c r="G21" s="87">
        <v>14</v>
      </c>
      <c r="H21" s="68">
        <f t="shared" si="2"/>
        <v>1</v>
      </c>
      <c r="I21" s="25">
        <f t="shared" si="3"/>
        <v>1.6129032258064517</v>
      </c>
      <c r="J21" s="112">
        <v>9129</v>
      </c>
      <c r="K21" s="129">
        <f t="shared" si="4"/>
        <v>1.6598181818181819</v>
      </c>
    </row>
    <row r="22" spans="1:11" s="119" customFormat="1" ht="16.5" customHeight="1" thickBot="1">
      <c r="A22" s="26" t="s">
        <v>6</v>
      </c>
      <c r="B22" s="27">
        <v>1056</v>
      </c>
      <c r="C22" s="53">
        <v>619</v>
      </c>
      <c r="D22" s="91">
        <f t="shared" si="0"/>
        <v>0.5861742424242424</v>
      </c>
      <c r="E22" s="28">
        <f t="shared" si="1"/>
        <v>0.9158972537878788</v>
      </c>
      <c r="F22" s="125">
        <v>226</v>
      </c>
      <c r="G22" s="53">
        <v>201</v>
      </c>
      <c r="H22" s="121">
        <f t="shared" si="2"/>
        <v>0.8893805309734514</v>
      </c>
      <c r="I22" s="28">
        <f t="shared" si="3"/>
        <v>1.4344847273765344</v>
      </c>
      <c r="J22" s="126">
        <v>7538</v>
      </c>
      <c r="K22" s="130">
        <f t="shared" si="4"/>
        <v>1.3705454545454545</v>
      </c>
    </row>
    <row r="23" spans="1:13" s="119" customFormat="1" ht="16.5" customHeight="1">
      <c r="A23" s="182" t="str">
        <f>'2 - Job Seeker'!A25:K25</f>
        <v>*State Labor Exchange Goals:   Q2 EE Rate = 64%    Q4 EE Rate = 62%    Median Earnings = $5,500</v>
      </c>
      <c r="B23" s="201"/>
      <c r="C23" s="201"/>
      <c r="D23" s="201"/>
      <c r="E23" s="201"/>
      <c r="F23" s="201"/>
      <c r="G23" s="201"/>
      <c r="H23" s="201"/>
      <c r="I23" s="201"/>
      <c r="J23" s="201"/>
      <c r="K23" s="202"/>
      <c r="L23" s="124"/>
      <c r="M23" s="118"/>
    </row>
    <row r="24" spans="1:11" s="120" customFormat="1" ht="123" customHeight="1" thickBot="1">
      <c r="A24" s="179"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80"/>
      <c r="C24" s="180"/>
      <c r="D24" s="180"/>
      <c r="E24" s="180"/>
      <c r="F24" s="180"/>
      <c r="G24" s="180"/>
      <c r="H24" s="180"/>
      <c r="I24" s="180"/>
      <c r="J24" s="180"/>
      <c r="K24" s="181"/>
    </row>
  </sheetData>
  <sheetProtection/>
  <mergeCells count="5">
    <mergeCell ref="A1:K1"/>
    <mergeCell ref="A2:K2"/>
    <mergeCell ref="A3:K3"/>
    <mergeCell ref="A23:K23"/>
    <mergeCell ref="A24:K24"/>
  </mergeCells>
  <printOptions horizontalCentered="1" verticalCentered="1"/>
  <pageMargins left="0.3" right="0.3" top="0.3" bottom="0.3" header="0.12" footer="0.1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Boucher, Joan (EOL)</cp:lastModifiedBy>
  <cp:lastPrinted>2018-01-24T15:18:20Z</cp:lastPrinted>
  <dcterms:created xsi:type="dcterms:W3CDTF">2002-02-12T20:34:33Z</dcterms:created>
  <dcterms:modified xsi:type="dcterms:W3CDTF">2018-05-16T17:27:21Z</dcterms:modified>
  <cp:category/>
  <cp:version/>
  <cp:contentType/>
  <cp:contentStatus/>
</cp:coreProperties>
</file>