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S:\DCS PASS\FY19 Allocations\Charts for Plan and Distribution\"/>
    </mc:Choice>
  </mc:AlternateContent>
  <bookViews>
    <workbookView xWindow="0" yWindow="0" windowWidth="23040" windowHeight="8112"/>
  </bookViews>
  <sheets>
    <sheet name="ADULT FY18 Rev &amp; FY19 Initial" sheetId="1" r:id="rId1"/>
    <sheet name="YOUTH FY18 Rev &amp; FY19 Initial" sheetId="2" r:id="rId2"/>
    <sheet name="DW FY18 Rev &amp; FY19 Initial" sheetId="3" r:id="rId3"/>
    <sheet name="WP FY18 Rev &amp; FY19 Initial" sheetId="4" r:id="rId4"/>
  </sheets>
  <definedNames>
    <definedName name="_xlnm.Print_Area" localSheetId="0">'ADULT FY18 Rev &amp; FY19 Initial'!$A$1:$K$33</definedName>
    <definedName name="_xlnm.Print_Area" localSheetId="2">'DW FY18 Rev &amp; FY19 Initial'!$A$1:$K$34</definedName>
    <definedName name="_xlnm.Print_Area" localSheetId="3">'WP FY18 Rev &amp; FY19 Initial'!$A$1:$K$34</definedName>
    <definedName name="_xlnm.Print_Area" localSheetId="1">'YOUTH FY18 Rev &amp; FY19 Initial'!$A$1:$K$34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l="1"/>
  <c r="J26" i="3" l="1"/>
  <c r="K26" i="3" s="1"/>
  <c r="J19" i="3"/>
  <c r="K19" i="3" s="1"/>
  <c r="J11" i="3"/>
  <c r="K11" i="3" s="1"/>
  <c r="H25" i="3"/>
  <c r="J25" i="3" s="1"/>
  <c r="K25" i="3" s="1"/>
  <c r="H24" i="3"/>
  <c r="J24" i="3" s="1"/>
  <c r="K24" i="3" s="1"/>
  <c r="H23" i="3"/>
  <c r="J23" i="3" s="1"/>
  <c r="K23" i="3" s="1"/>
  <c r="H22" i="3"/>
  <c r="J22" i="3" s="1"/>
  <c r="K22" i="3" s="1"/>
  <c r="H21" i="3"/>
  <c r="J21" i="3" s="1"/>
  <c r="K21" i="3" s="1"/>
  <c r="H20" i="3"/>
  <c r="J20" i="3" s="1"/>
  <c r="K20" i="3" s="1"/>
  <c r="H19" i="3"/>
  <c r="H18" i="3"/>
  <c r="J18" i="3" s="1"/>
  <c r="K18" i="3" s="1"/>
  <c r="H17" i="3"/>
  <c r="J17" i="3" s="1"/>
  <c r="K17" i="3" s="1"/>
  <c r="H16" i="3"/>
  <c r="J16" i="3" s="1"/>
  <c r="K16" i="3" s="1"/>
  <c r="H15" i="3"/>
  <c r="J15" i="3" s="1"/>
  <c r="K15" i="3" s="1"/>
  <c r="H14" i="3"/>
  <c r="J14" i="3" s="1"/>
  <c r="K14" i="3" s="1"/>
  <c r="H13" i="3"/>
  <c r="J13" i="3" s="1"/>
  <c r="K13" i="3" s="1"/>
  <c r="H12" i="3"/>
  <c r="J12" i="3" s="1"/>
  <c r="K12" i="3" s="1"/>
  <c r="H11" i="3"/>
  <c r="E26" i="3"/>
  <c r="F26" i="3" s="1"/>
  <c r="E19" i="3"/>
  <c r="F19" i="3" s="1"/>
  <c r="E18" i="3"/>
  <c r="F18" i="3" s="1"/>
  <c r="E11" i="3"/>
  <c r="F11" i="3" s="1"/>
  <c r="D25" i="3"/>
  <c r="E25" i="3" s="1"/>
  <c r="F25" i="3" s="1"/>
  <c r="D24" i="3"/>
  <c r="E24" i="3" s="1"/>
  <c r="F24" i="3" s="1"/>
  <c r="D23" i="3"/>
  <c r="E23" i="3" s="1"/>
  <c r="F23" i="3" s="1"/>
  <c r="D22" i="3"/>
  <c r="E22" i="3" s="1"/>
  <c r="F22" i="3" s="1"/>
  <c r="D21" i="3"/>
  <c r="E21" i="3" s="1"/>
  <c r="F21" i="3" s="1"/>
  <c r="D20" i="3"/>
  <c r="E20" i="3" s="1"/>
  <c r="F20" i="3" s="1"/>
  <c r="D19" i="3"/>
  <c r="D18" i="3"/>
  <c r="D17" i="3"/>
  <c r="E17" i="3" s="1"/>
  <c r="F17" i="3" s="1"/>
  <c r="D16" i="3"/>
  <c r="E16" i="3" s="1"/>
  <c r="F16" i="3" s="1"/>
  <c r="D15" i="3"/>
  <c r="E15" i="3" s="1"/>
  <c r="F15" i="3" s="1"/>
  <c r="D14" i="3"/>
  <c r="E14" i="3" s="1"/>
  <c r="F14" i="3" s="1"/>
  <c r="D13" i="3"/>
  <c r="E13" i="3" s="1"/>
  <c r="F13" i="3" s="1"/>
  <c r="D12" i="3"/>
  <c r="E12" i="3" s="1"/>
  <c r="F12" i="3" s="1"/>
  <c r="D11" i="3"/>
  <c r="J26" i="4"/>
  <c r="K26" i="4" s="1"/>
  <c r="J25" i="4"/>
  <c r="K25" i="4" s="1"/>
  <c r="J24" i="4"/>
  <c r="K24" i="4" s="1"/>
  <c r="J23" i="4"/>
  <c r="K23" i="4" s="1"/>
  <c r="J22" i="4"/>
  <c r="K22" i="4" s="1"/>
  <c r="J21" i="4"/>
  <c r="K21" i="4" s="1"/>
  <c r="J20" i="4"/>
  <c r="K20" i="4" s="1"/>
  <c r="J19" i="4"/>
  <c r="K19" i="4" s="1"/>
  <c r="J18" i="4"/>
  <c r="K18" i="4" s="1"/>
  <c r="J17" i="4"/>
  <c r="K17" i="4" s="1"/>
  <c r="J16" i="4"/>
  <c r="K16" i="4" s="1"/>
  <c r="J15" i="4"/>
  <c r="K15" i="4" s="1"/>
  <c r="J14" i="4"/>
  <c r="K14" i="4" s="1"/>
  <c r="J13" i="4"/>
  <c r="K13" i="4" s="1"/>
  <c r="J12" i="4"/>
  <c r="K12" i="4" s="1"/>
  <c r="J11" i="4"/>
  <c r="K11" i="4" s="1"/>
  <c r="E21" i="4"/>
  <c r="F21" i="4" s="1"/>
  <c r="E13" i="4"/>
  <c r="F13" i="4" s="1"/>
  <c r="E25" i="4"/>
  <c r="F25" i="4" s="1"/>
  <c r="E24" i="4"/>
  <c r="F24" i="4" s="1"/>
  <c r="E23" i="4"/>
  <c r="F23" i="4" s="1"/>
  <c r="E22" i="4"/>
  <c r="F22" i="4" s="1"/>
  <c r="E20" i="4"/>
  <c r="F20" i="4" s="1"/>
  <c r="E19" i="4"/>
  <c r="F19" i="4" s="1"/>
  <c r="E18" i="4"/>
  <c r="F18" i="4" s="1"/>
  <c r="E17" i="4"/>
  <c r="F17" i="4" s="1"/>
  <c r="E16" i="4"/>
  <c r="F16" i="4" s="1"/>
  <c r="E15" i="4"/>
  <c r="F15" i="4" s="1"/>
  <c r="E14" i="4"/>
  <c r="F14" i="4" s="1"/>
  <c r="E12" i="4"/>
  <c r="F12" i="4" s="1"/>
  <c r="E11" i="4"/>
  <c r="F11" i="4" s="1"/>
  <c r="J10" i="4"/>
  <c r="K10" i="4" s="1"/>
  <c r="F10" i="4"/>
  <c r="J26" i="2"/>
  <c r="K26" i="2" s="1"/>
  <c r="J26" i="1"/>
  <c r="J14" i="1"/>
  <c r="K14" i="1" s="1"/>
  <c r="J10" i="1"/>
  <c r="K10" i="1" s="1"/>
  <c r="H10" i="3"/>
  <c r="J10" i="3" s="1"/>
  <c r="K10" i="3" s="1"/>
  <c r="D10" i="3"/>
  <c r="E10" i="3" s="1"/>
  <c r="F10" i="3" s="1"/>
  <c r="K26" i="1"/>
  <c r="E26" i="2"/>
  <c r="F26" i="2" s="1"/>
  <c r="H25" i="2"/>
  <c r="J25" i="2" s="1"/>
  <c r="K25" i="2" s="1"/>
  <c r="H24" i="2"/>
  <c r="J24" i="2" s="1"/>
  <c r="K24" i="2" s="1"/>
  <c r="H23" i="2"/>
  <c r="J23" i="2" s="1"/>
  <c r="K23" i="2" s="1"/>
  <c r="H22" i="2"/>
  <c r="J22" i="2" s="1"/>
  <c r="K22" i="2" s="1"/>
  <c r="H21" i="2"/>
  <c r="J21" i="2" s="1"/>
  <c r="K21" i="2" s="1"/>
  <c r="H20" i="2"/>
  <c r="J20" i="2" s="1"/>
  <c r="K20" i="2" s="1"/>
  <c r="H19" i="2"/>
  <c r="J19" i="2" s="1"/>
  <c r="K19" i="2" s="1"/>
  <c r="H18" i="2"/>
  <c r="J18" i="2" s="1"/>
  <c r="K18" i="2" s="1"/>
  <c r="H17" i="2"/>
  <c r="J17" i="2" s="1"/>
  <c r="K17" i="2" s="1"/>
  <c r="H16" i="2"/>
  <c r="J16" i="2" s="1"/>
  <c r="K16" i="2" s="1"/>
  <c r="H15" i="2"/>
  <c r="J15" i="2" s="1"/>
  <c r="K15" i="2" s="1"/>
  <c r="H14" i="2"/>
  <c r="J14" i="2" s="1"/>
  <c r="K14" i="2" s="1"/>
  <c r="H13" i="2"/>
  <c r="J13" i="2" s="1"/>
  <c r="K13" i="2" s="1"/>
  <c r="H12" i="2"/>
  <c r="J12" i="2" s="1"/>
  <c r="K12" i="2" s="1"/>
  <c r="H11" i="2"/>
  <c r="J11" i="2" s="1"/>
  <c r="K11" i="2" s="1"/>
  <c r="H10" i="2"/>
  <c r="J10" i="2" s="1"/>
  <c r="K10" i="2" s="1"/>
  <c r="D25" i="2"/>
  <c r="E25" i="2" s="1"/>
  <c r="F25" i="2" s="1"/>
  <c r="D24" i="2"/>
  <c r="E24" i="2" s="1"/>
  <c r="F24" i="2" s="1"/>
  <c r="D23" i="2"/>
  <c r="E23" i="2" s="1"/>
  <c r="F23" i="2" s="1"/>
  <c r="D22" i="2"/>
  <c r="E22" i="2" s="1"/>
  <c r="F22" i="2" s="1"/>
  <c r="D21" i="2"/>
  <c r="E21" i="2" s="1"/>
  <c r="F21" i="2" s="1"/>
  <c r="D20" i="2"/>
  <c r="E20" i="2" s="1"/>
  <c r="F20" i="2" s="1"/>
  <c r="D19" i="2"/>
  <c r="E19" i="2" s="1"/>
  <c r="F19" i="2" s="1"/>
  <c r="D18" i="2"/>
  <c r="E18" i="2" s="1"/>
  <c r="F18" i="2" s="1"/>
  <c r="D17" i="2"/>
  <c r="E17" i="2" s="1"/>
  <c r="F17" i="2" s="1"/>
  <c r="D16" i="2"/>
  <c r="E16" i="2" s="1"/>
  <c r="F16" i="2" s="1"/>
  <c r="D15" i="2"/>
  <c r="E15" i="2" s="1"/>
  <c r="F15" i="2" s="1"/>
  <c r="D14" i="2"/>
  <c r="E14" i="2" s="1"/>
  <c r="F14" i="2" s="1"/>
  <c r="D13" i="2"/>
  <c r="E13" i="2" s="1"/>
  <c r="F13" i="2" s="1"/>
  <c r="D12" i="2"/>
  <c r="E12" i="2" s="1"/>
  <c r="F12" i="2" s="1"/>
  <c r="D11" i="2"/>
  <c r="E11" i="2" s="1"/>
  <c r="F11" i="2" s="1"/>
  <c r="D10" i="2"/>
  <c r="E10" i="2" s="1"/>
  <c r="F10" i="2" s="1"/>
  <c r="E26" i="1"/>
  <c r="F26" i="1" s="1"/>
  <c r="H25" i="1"/>
  <c r="J25" i="1" s="1"/>
  <c r="K25" i="1" s="1"/>
  <c r="H24" i="1"/>
  <c r="J24" i="1" s="1"/>
  <c r="K24" i="1" s="1"/>
  <c r="H23" i="1"/>
  <c r="J23" i="1" s="1"/>
  <c r="K23" i="1" s="1"/>
  <c r="H22" i="1"/>
  <c r="J22" i="1" s="1"/>
  <c r="K22" i="1" s="1"/>
  <c r="H21" i="1"/>
  <c r="J21" i="1" s="1"/>
  <c r="K21" i="1" s="1"/>
  <c r="H20" i="1"/>
  <c r="J20" i="1" s="1"/>
  <c r="K20" i="1" s="1"/>
  <c r="H19" i="1"/>
  <c r="J19" i="1" s="1"/>
  <c r="K19" i="1" s="1"/>
  <c r="H18" i="1"/>
  <c r="J18" i="1" s="1"/>
  <c r="K18" i="1" s="1"/>
  <c r="H17" i="1"/>
  <c r="J17" i="1" s="1"/>
  <c r="K17" i="1" s="1"/>
  <c r="H16" i="1"/>
  <c r="J16" i="1" s="1"/>
  <c r="K16" i="1" s="1"/>
  <c r="H15" i="1"/>
  <c r="J15" i="1" s="1"/>
  <c r="K15" i="1" s="1"/>
  <c r="H14" i="1"/>
  <c r="H13" i="1"/>
  <c r="J13" i="1" s="1"/>
  <c r="K13" i="1" s="1"/>
  <c r="H12" i="1"/>
  <c r="J12" i="1" s="1"/>
  <c r="K12" i="1" s="1"/>
  <c r="H11" i="1"/>
  <c r="J11" i="1" s="1"/>
  <c r="K11" i="1" s="1"/>
  <c r="H10" i="1"/>
  <c r="D25" i="1"/>
  <c r="E25" i="1" s="1"/>
  <c r="F25" i="1" s="1"/>
  <c r="D24" i="1"/>
  <c r="E24" i="1" s="1"/>
  <c r="F24" i="1" s="1"/>
  <c r="D23" i="1"/>
  <c r="E23" i="1" s="1"/>
  <c r="F23" i="1" s="1"/>
  <c r="D22" i="1"/>
  <c r="E22" i="1" s="1"/>
  <c r="F22" i="1" s="1"/>
  <c r="D21" i="1"/>
  <c r="E21" i="1" s="1"/>
  <c r="F21" i="1" s="1"/>
  <c r="D20" i="1"/>
  <c r="E20" i="1" s="1"/>
  <c r="F20" i="1" s="1"/>
  <c r="D19" i="1"/>
  <c r="E19" i="1" s="1"/>
  <c r="F19" i="1" s="1"/>
  <c r="D18" i="1"/>
  <c r="E18" i="1" s="1"/>
  <c r="F18" i="1" s="1"/>
  <c r="D17" i="1"/>
  <c r="E17" i="1" s="1"/>
  <c r="F17" i="1" s="1"/>
  <c r="D16" i="1"/>
  <c r="E16" i="1" s="1"/>
  <c r="F16" i="1" s="1"/>
  <c r="D15" i="1"/>
  <c r="E15" i="1" s="1"/>
  <c r="F15" i="1" s="1"/>
  <c r="D14" i="1"/>
  <c r="E14" i="1" s="1"/>
  <c r="F14" i="1" s="1"/>
  <c r="D13" i="1"/>
  <c r="E13" i="1" s="1"/>
  <c r="F13" i="1" s="1"/>
  <c r="D12" i="1"/>
  <c r="E12" i="1" s="1"/>
  <c r="F12" i="1" s="1"/>
  <c r="D11" i="1"/>
  <c r="E11" i="1" s="1"/>
  <c r="F11" i="1" s="1"/>
  <c r="D10" i="1"/>
  <c r="E10" i="1" s="1"/>
  <c r="F10" i="1" s="1"/>
  <c r="G26" i="3"/>
  <c r="G26" i="2"/>
  <c r="G26" i="4"/>
  <c r="B26" i="4"/>
  <c r="C26" i="4"/>
  <c r="E26" i="4" s="1"/>
  <c r="F26" i="4" s="1"/>
  <c r="G26" i="1"/>
</calcChain>
</file>

<file path=xl/sharedStrings.xml><?xml version="1.0" encoding="utf-8"?>
<sst xmlns="http://schemas.openxmlformats.org/spreadsheetml/2006/main" count="240" uniqueCount="52">
  <si>
    <t>COMMONWEALTH OF MASSACHUSETTS</t>
  </si>
  <si>
    <t>WORKFORCE DEVELOPMENT
AREAS</t>
  </si>
  <si>
    <t>Adjusted</t>
  </si>
  <si>
    <t>Formula</t>
  </si>
  <si>
    <t>Share</t>
  </si>
  <si>
    <t>Amount</t>
  </si>
  <si>
    <t>FY18</t>
  </si>
  <si>
    <t>Berkshire County</t>
  </si>
  <si>
    <t>Boston</t>
  </si>
  <si>
    <t>Bristol County</t>
  </si>
  <si>
    <t>Brockton</t>
  </si>
  <si>
    <t>Cape Cod &amp; Islands</t>
  </si>
  <si>
    <t>Central Mass</t>
  </si>
  <si>
    <t>Franklin/Hampshire</t>
  </si>
  <si>
    <t>Greater Lowell</t>
  </si>
  <si>
    <t>Gtr New Bedford</t>
  </si>
  <si>
    <t>Hampden County</t>
  </si>
  <si>
    <t>Merrimack Valley</t>
  </si>
  <si>
    <t>Metro North</t>
  </si>
  <si>
    <t>Metro South/West</t>
  </si>
  <si>
    <t>North Central</t>
  </si>
  <si>
    <t>North Shore</t>
  </si>
  <si>
    <t>South Shore</t>
  </si>
  <si>
    <t>TOTAL</t>
  </si>
  <si>
    <t xml:space="preserve">       </t>
  </si>
  <si>
    <t>Prepared by:  Department of Career Services</t>
  </si>
  <si>
    <t>Date:</t>
  </si>
  <si>
    <t>Change 1</t>
  </si>
  <si>
    <t>Change 2</t>
  </si>
  <si>
    <t>Adult</t>
  </si>
  <si>
    <t xml:space="preserve">Restored </t>
  </si>
  <si>
    <t xml:space="preserve">Percent </t>
  </si>
  <si>
    <t>Change</t>
  </si>
  <si>
    <t>FY19</t>
  </si>
  <si>
    <t>FY19 Per TEGL 16-17, May 21, 2018</t>
  </si>
  <si>
    <t>Change from</t>
  </si>
  <si>
    <t>From</t>
  </si>
  <si>
    <t>Youth</t>
  </si>
  <si>
    <t>Dislocated Wrk</t>
  </si>
  <si>
    <t>Initial</t>
  </si>
  <si>
    <t>Wagner Peyser</t>
  </si>
  <si>
    <t>REVISED FY18 Per TEGL 27-16, Change 1 (10/17) and Change 2 (5/21/18)</t>
  </si>
  <si>
    <t>REVISED FY18 Per TEGL 27-16, Change 2 (5/21/18)</t>
  </si>
  <si>
    <t>SUMMARY TABLE</t>
  </si>
  <si>
    <t>REVISED FISCAL YEAR 2018 AND INITIAL FISCAL YEAR 2019 WIOA TITLE I FORMULA ALLOCATIONS FOR WAGNER-PEYSER</t>
  </si>
  <si>
    <t xml:space="preserve">REVISED FISCAL YEAR 2018 AND INITIAL FISCAL YEAR 2019 WIOA TITLE I FORMULA ALLOCATIONS FOR DISLOCATED WORKER ACTIVITIES </t>
  </si>
  <si>
    <t xml:space="preserve">REVISED FISCAL YEAR 2018 AND INITIAL FISCAL YEAR 2019 WIOA TITLE I FORMULA ALLOCATIONS FOR YOUTH ACTIVITIES </t>
  </si>
  <si>
    <t xml:space="preserve">REVISED FISCAL YEAR 2018 AND INITIAL FISCAL YEAR 2019 WIOA TITLE I FORMULA ALLOCATIONS FOR ADULT ACTIVITIES </t>
  </si>
  <si>
    <t xml:space="preserve">Source for FY2019 Allotments: Initial allotments issued per Training and Employment Guidance Letter No. 16-17, Workforce Innovation and Opportunity Act (WIOA) Adult, Dislocated Worker and Youth Activities Program Allotments for Program Year (PY) 2018; Final PY2018 Allotments for Wagner-Peyser Act Employment Service (ES) Program Allotments; and the Allotments of Workforce Information Grants to States for PY2018, May 21, 2018.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FY18 revised allotments per TEGL 27-16, Change 2, issued May 21, 2018, with restored PY2017 approporiated funding set aside for program integrity purposes.
</t>
  </si>
  <si>
    <t xml:space="preserve">Source for FY2019 Allotments: Initial allotments issued per Training and Employment Guidance Letter No. 16-17, Workforce Innovation and Opportunity Act (WIOA) Adult, Dislocated Worker and Youth Activities Program Allotments for Program Year (PY) 2018; Final PY2018 Allotments for Wagner-Peyser Act Employment Service (ES) Program Allotments; and the Allotments of Workforce Information Grants to States for PY2018, May 21, 2018.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FY18 revised allotments per TEGL 27-16, Change 2, issued May 21, 2018, with restored funding to original allottment levels, and 0.5% of PY2017 approporiated funding set aside for program integrity purposes.
</t>
  </si>
  <si>
    <t xml:space="preserve">Source for FY2019 Allotments: Initial allotments issued per Training and Employment Guidance Letter No. 16-17, Workforce Innovation and Opportunity Act (WIOA) Adult, Dislocated Worker and Youth Activities Program Allotments for Program Year (PY) 2018; Final PY2018 Allotments for Wagner-Peyser Act Employment Service (ES) Program Allotments; and the Allotments of Workforce Information Grants to States for PY2018, May 21, 2018.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FY18 revised allotments per TEGL 27-16, Change 2, issued May 21, 2018, with restored PY2017 approporiated funding set aside for program integrity purposes.
</t>
  </si>
  <si>
    <t>ATTACHMENT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</si>
</sst>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409]mmmm\ d\,\ yyyy;@"/>
    <numFmt numFmtId="166" formatCode="[$-409]d\-mmm\-yy;@"/>
    <numFmt numFmtId="167" formatCode="0.0%"/>
  </numFmts>
  <fonts count="12" x14ac:knownFonts="1">
    <font>
      <sz val="10"/>
      <name val="Arial"/>
      <family val="2"/>
    </font>
    <font>
      <sz val="10"/>
      <name val="Arial"/>
      <family val="2"/>
    </font>
    <font>
      <b/>
      <sz val="16"/>
      <name val="Times New Roman"/>
      <family val="1"/>
    </font>
    <font>
      <sz val="16"/>
      <name val="Arial"/>
      <family val="2"/>
    </font>
    <font>
      <b/>
      <sz val="11"/>
      <name val="Times New Roman"/>
      <family val="1"/>
    </font>
    <font>
      <b/>
      <sz val="11"/>
      <name val="Arial"/>
      <family val="2"/>
    </font>
    <font>
      <sz val="10"/>
      <name val="Times New Roman"/>
      <family val="1"/>
    </font>
    <font>
      <sz val="11"/>
      <name val="Arial"/>
      <family val="2"/>
    </font>
    <font>
      <b/>
      <sz val="10"/>
      <name val="Times New Roman"/>
      <family val="1"/>
    </font>
    <font>
      <i/>
      <sz val="10"/>
      <name val="Times New Roman"/>
      <family val="1"/>
    </font>
    <font>
      <b/>
      <i/>
      <sz val="10"/>
      <name val="Times New Roman"/>
      <family val="1"/>
    </font>
    <font>
      <b/>
      <sz val="10"/>
      <color indexed="10"/>
      <name val="Times New Roman"/>
      <family val="1"/>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3" fillId="0" borderId="0" xfId="0" applyFont="1" applyAlignment="1"/>
    <xf numFmtId="0" fontId="4" fillId="0" borderId="0" xfId="0" applyFont="1" applyAlignment="1">
      <alignment horizontal="center"/>
    </xf>
    <xf numFmtId="0" fontId="0" fillId="0" borderId="0" xfId="0" applyAlignment="1"/>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4"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Fill="1" applyBorder="1" applyAlignment="1">
      <alignment horizontal="left" indent="1"/>
    </xf>
    <xf numFmtId="164" fontId="0" fillId="0" borderId="0" xfId="0" applyNumberFormat="1"/>
    <xf numFmtId="44" fontId="0" fillId="0" borderId="0" xfId="0" applyNumberFormat="1"/>
    <xf numFmtId="0" fontId="6" fillId="0" borderId="14" xfId="0" applyFont="1" applyFill="1" applyBorder="1" applyAlignment="1">
      <alignment horizontal="left" indent="1"/>
    </xf>
    <xf numFmtId="44" fontId="6" fillId="0" borderId="8" xfId="1" applyFont="1" applyFill="1" applyBorder="1" applyAlignment="1">
      <alignment horizontal="right"/>
    </xf>
    <xf numFmtId="0" fontId="6" fillId="0" borderId="15" xfId="0" applyFont="1" applyFill="1" applyBorder="1" applyAlignment="1">
      <alignment horizontal="left" indent="1"/>
    </xf>
    <xf numFmtId="0" fontId="6" fillId="0" borderId="2" xfId="0" applyFont="1" applyBorder="1" applyAlignment="1">
      <alignment horizontal="left" indent="1"/>
    </xf>
    <xf numFmtId="10" fontId="6" fillId="0" borderId="16" xfId="0" applyNumberFormat="1" applyFont="1" applyFill="1" applyBorder="1" applyAlignment="1">
      <alignment horizontal="center"/>
    </xf>
    <xf numFmtId="44" fontId="6" fillId="0" borderId="17" xfId="1" applyFont="1" applyFill="1" applyBorder="1" applyAlignment="1">
      <alignment horizontal="right"/>
    </xf>
    <xf numFmtId="44" fontId="1" fillId="0" borderId="0" xfId="0" applyNumberFormat="1" applyFont="1"/>
    <xf numFmtId="0" fontId="0" fillId="0" borderId="0" xfId="0" applyFill="1" applyAlignment="1">
      <alignment horizontal="left" indent="2"/>
    </xf>
    <xf numFmtId="0" fontId="8" fillId="0" borderId="0" xfId="0" applyFont="1" applyBorder="1" applyAlignment="1">
      <alignment vertical="center"/>
    </xf>
    <xf numFmtId="0" fontId="8" fillId="0" borderId="0" xfId="0" applyFont="1" applyBorder="1" applyAlignment="1">
      <alignment horizontal="center" vertical="center"/>
    </xf>
    <xf numFmtId="14" fontId="8" fillId="0" borderId="19" xfId="0" applyNumberFormat="1" applyFont="1" applyBorder="1" applyAlignment="1">
      <alignment horizontal="left" vertical="center" indent="2"/>
    </xf>
    <xf numFmtId="0" fontId="8" fillId="0" borderId="19" xfId="0" applyFont="1" applyBorder="1" applyAlignment="1">
      <alignment vertical="center"/>
    </xf>
    <xf numFmtId="0" fontId="11" fillId="0" borderId="19" xfId="0" applyFont="1" applyBorder="1" applyAlignment="1">
      <alignment horizontal="left" vertical="center"/>
    </xf>
    <xf numFmtId="165" fontId="8" fillId="0" borderId="19" xfId="0" applyNumberFormat="1" applyFont="1" applyBorder="1" applyAlignment="1">
      <alignment horizontal="right" vertical="center"/>
    </xf>
    <xf numFmtId="166" fontId="8" fillId="0" borderId="19" xfId="0" applyNumberFormat="1" applyFont="1" applyBorder="1" applyAlignment="1">
      <alignment horizontal="center" vertical="center"/>
    </xf>
    <xf numFmtId="0" fontId="6" fillId="0" borderId="0" xfId="0" applyFont="1" applyFill="1" applyBorder="1" applyAlignment="1">
      <alignment horizontal="center"/>
    </xf>
    <xf numFmtId="44" fontId="6" fillId="0" borderId="0" xfId="0" applyNumberFormat="1" applyFont="1" applyFill="1" applyBorder="1"/>
    <xf numFmtId="0" fontId="0" fillId="0" borderId="0" xfId="0" applyAlignment="1">
      <alignment vertical="center"/>
    </xf>
    <xf numFmtId="0" fontId="9" fillId="2" borderId="4" xfId="0" applyFont="1" applyFill="1" applyBorder="1" applyAlignment="1">
      <alignment horizontal="center"/>
    </xf>
    <xf numFmtId="10" fontId="6" fillId="0" borderId="20" xfId="0" applyNumberFormat="1" applyFont="1" applyFill="1" applyBorder="1" applyAlignment="1">
      <alignment horizontal="center"/>
    </xf>
    <xf numFmtId="44" fontId="6" fillId="0" borderId="21" xfId="1" applyFont="1" applyFill="1" applyBorder="1" applyAlignment="1">
      <alignment horizontal="right"/>
    </xf>
    <xf numFmtId="167" fontId="6" fillId="0" borderId="22" xfId="1" applyNumberFormat="1" applyFont="1" applyFill="1" applyBorder="1" applyAlignment="1">
      <alignment horizontal="center"/>
    </xf>
    <xf numFmtId="10" fontId="6" fillId="0" borderId="7" xfId="0" applyNumberFormat="1" applyFont="1" applyFill="1" applyBorder="1" applyAlignment="1">
      <alignment horizontal="center"/>
    </xf>
    <xf numFmtId="167" fontId="6" fillId="0" borderId="23" xfId="1" applyNumberFormat="1" applyFont="1" applyFill="1" applyBorder="1" applyAlignment="1">
      <alignment horizontal="center"/>
    </xf>
    <xf numFmtId="10" fontId="6" fillId="0" borderId="24" xfId="0" applyNumberFormat="1" applyFont="1" applyFill="1" applyBorder="1" applyAlignment="1">
      <alignment horizontal="center"/>
    </xf>
    <xf numFmtId="44" fontId="6" fillId="0" borderId="25" xfId="1" applyFont="1" applyFill="1" applyBorder="1" applyAlignment="1">
      <alignment horizontal="right"/>
    </xf>
    <xf numFmtId="167" fontId="6" fillId="0" borderId="26" xfId="1" applyNumberFormat="1" applyFont="1" applyFill="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6"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1" xfId="0" applyFont="1" applyBorder="1" applyAlignment="1">
      <alignment horizontal="center"/>
    </xf>
    <xf numFmtId="44" fontId="6" fillId="0" borderId="17" xfId="0" applyNumberFormat="1" applyFont="1" applyFill="1" applyBorder="1" applyAlignment="1">
      <alignment horizontal="right"/>
    </xf>
    <xf numFmtId="44" fontId="6" fillId="0" borderId="33" xfId="1" applyFont="1" applyFill="1" applyBorder="1" applyAlignment="1">
      <alignment horizontal="right"/>
    </xf>
    <xf numFmtId="167" fontId="6" fillId="0" borderId="18" xfId="1" applyNumberFormat="1" applyFont="1" applyFill="1" applyBorder="1" applyAlignment="1">
      <alignment horizontal="center"/>
    </xf>
    <xf numFmtId="0" fontId="8" fillId="0" borderId="19" xfId="0" applyFont="1" applyBorder="1" applyAlignment="1">
      <alignment horizontal="center" vertical="center"/>
    </xf>
    <xf numFmtId="0" fontId="11" fillId="0" borderId="19" xfId="0" applyFont="1" applyBorder="1" applyAlignment="1">
      <alignment horizontal="center" vertical="center"/>
    </xf>
    <xf numFmtId="0" fontId="10" fillId="2" borderId="30" xfId="0" applyFont="1" applyFill="1" applyBorder="1" applyAlignment="1">
      <alignment horizontal="center"/>
    </xf>
    <xf numFmtId="0" fontId="9" fillId="2" borderId="4" xfId="0" applyFont="1" applyFill="1" applyBorder="1" applyAlignment="1">
      <alignment horizontal="center"/>
    </xf>
    <xf numFmtId="0" fontId="0" fillId="2" borderId="3" xfId="0" applyFill="1" applyBorder="1" applyAlignment="1">
      <alignment horizontal="center"/>
    </xf>
    <xf numFmtId="0" fontId="8" fillId="0" borderId="2" xfId="0" applyFont="1" applyBorder="1" applyAlignment="1">
      <alignment horizontal="center" vertical="center" wrapText="1"/>
    </xf>
    <xf numFmtId="0" fontId="2" fillId="0" borderId="0" xfId="0" applyFont="1" applyAlignment="1">
      <alignment horizontal="center"/>
    </xf>
    <xf numFmtId="0" fontId="0" fillId="0" borderId="0" xfId="0" applyAlignment="1"/>
    <xf numFmtId="14" fontId="4" fillId="0" borderId="0" xfId="0" applyNumberFormat="1" applyFont="1" applyAlignment="1">
      <alignment horizontal="center"/>
    </xf>
    <xf numFmtId="0" fontId="4" fillId="0" borderId="0" xfId="0" applyFont="1" applyAlignment="1">
      <alignment horizontal="center" vertical="center" wrapText="1"/>
    </xf>
    <xf numFmtId="0" fontId="0" fillId="0" borderId="0" xfId="0" applyAlignment="1">
      <alignment vertical="center"/>
    </xf>
    <xf numFmtId="0" fontId="4" fillId="0" borderId="0" xfId="0" applyFont="1" applyAlignment="1">
      <alignment horizontal="center"/>
    </xf>
    <xf numFmtId="0" fontId="0" fillId="0" borderId="0" xfId="0" applyAlignment="1">
      <alignment horizontal="center"/>
    </xf>
    <xf numFmtId="0" fontId="6" fillId="0" borderId="0" xfId="0" applyFont="1" applyFill="1"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vertical="top"/>
    </xf>
    <xf numFmtId="0" fontId="6" fillId="0" borderId="0" xfId="0" applyFont="1" applyFill="1" applyAlignment="1">
      <alignment horizontal="left" wrapText="1"/>
    </xf>
    <xf numFmtId="0" fontId="6" fillId="0" borderId="1"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
  <sheetViews>
    <sheetView tabSelected="1" workbookViewId="0">
      <selection sqref="A1:K1"/>
    </sheetView>
  </sheetViews>
  <sheetFormatPr defaultRowHeight="13.2" x14ac:dyDescent="0.25"/>
  <cols>
    <col min="1" max="1" width="21.109375" customWidth="1"/>
    <col min="2" max="2" width="10.88671875" customWidth="1"/>
    <col min="3" max="3" width="16.33203125" customWidth="1"/>
    <col min="4" max="5" width="15.6640625" customWidth="1"/>
    <col min="6" max="6" width="14.77734375" customWidth="1"/>
    <col min="7" max="7" width="12.5546875" customWidth="1"/>
    <col min="8" max="8" width="15.6640625" customWidth="1"/>
    <col min="9" max="9" width="16.33203125" customWidth="1"/>
    <col min="10" max="10" width="17.6640625" customWidth="1"/>
    <col min="11" max="11" width="16.44140625" customWidth="1"/>
    <col min="12" max="12" width="15.6640625" customWidth="1"/>
    <col min="13" max="13" width="13.6640625" customWidth="1"/>
    <col min="14" max="14" width="16.88671875" customWidth="1"/>
    <col min="15" max="15" width="17" customWidth="1"/>
  </cols>
  <sheetData>
    <row r="1" spans="1:20" ht="19.5" customHeight="1" x14ac:dyDescent="0.35">
      <c r="A1" s="62" t="s">
        <v>51</v>
      </c>
      <c r="B1" s="63"/>
      <c r="C1" s="63"/>
      <c r="D1" s="63"/>
      <c r="E1" s="63"/>
      <c r="F1" s="63"/>
      <c r="G1" s="63"/>
      <c r="H1" s="63"/>
      <c r="I1" s="63"/>
      <c r="J1" s="63"/>
      <c r="K1" s="63"/>
      <c r="L1" s="1"/>
      <c r="M1" s="2"/>
      <c r="N1" s="2"/>
      <c r="O1" s="2"/>
      <c r="P1" s="2"/>
      <c r="Q1" s="2"/>
      <c r="R1" s="2"/>
      <c r="S1" s="2"/>
      <c r="T1" s="2"/>
    </row>
    <row r="2" spans="1:20" ht="27.75" customHeight="1" x14ac:dyDescent="0.25">
      <c r="A2" s="64" t="s">
        <v>0</v>
      </c>
      <c r="B2" s="63"/>
      <c r="C2" s="63"/>
      <c r="D2" s="63"/>
      <c r="E2" s="63"/>
      <c r="F2" s="63"/>
      <c r="G2" s="63"/>
      <c r="H2" s="63"/>
      <c r="I2" s="63"/>
      <c r="J2" s="63"/>
      <c r="K2" s="63"/>
      <c r="L2" s="3"/>
      <c r="M2" s="4"/>
      <c r="N2" s="4"/>
      <c r="O2" s="4"/>
      <c r="P2" s="4"/>
      <c r="Q2" s="4"/>
      <c r="R2" s="4"/>
      <c r="S2" s="4"/>
      <c r="T2" s="5"/>
    </row>
    <row r="3" spans="1:20" ht="33.75" customHeight="1" x14ac:dyDescent="0.25">
      <c r="A3" s="65" t="s">
        <v>47</v>
      </c>
      <c r="B3" s="66"/>
      <c r="C3" s="66"/>
      <c r="D3" s="66"/>
      <c r="E3" s="66"/>
      <c r="F3" s="66"/>
      <c r="G3" s="66"/>
      <c r="H3" s="66"/>
      <c r="I3" s="66"/>
      <c r="J3" s="66"/>
      <c r="K3" s="66"/>
      <c r="L3" s="36"/>
      <c r="M3" s="6"/>
      <c r="N3" s="6"/>
      <c r="O3" s="6"/>
      <c r="P3" s="6"/>
      <c r="Q3" s="6"/>
      <c r="R3" s="6"/>
      <c r="S3" s="6"/>
      <c r="T3" s="5"/>
    </row>
    <row r="4" spans="1:20" ht="13.8" x14ac:dyDescent="0.25">
      <c r="A4" s="67" t="s">
        <v>43</v>
      </c>
      <c r="B4" s="68"/>
      <c r="C4" s="68"/>
      <c r="D4" s="68"/>
      <c r="E4" s="68"/>
      <c r="F4" s="68"/>
      <c r="G4" s="68"/>
      <c r="H4" s="68"/>
      <c r="I4" s="68"/>
      <c r="J4" s="68"/>
      <c r="K4" s="68"/>
      <c r="L4" s="7"/>
    </row>
    <row r="5" spans="1:20" ht="18.75" customHeight="1" thickBot="1" x14ac:dyDescent="0.3">
      <c r="A5" s="8"/>
      <c r="B5" s="9"/>
    </row>
    <row r="6" spans="1:20" ht="14.4" thickBot="1" x14ac:dyDescent="0.35">
      <c r="A6" s="61" t="s">
        <v>1</v>
      </c>
      <c r="B6" s="37" t="s">
        <v>2</v>
      </c>
      <c r="C6" s="58" t="s">
        <v>41</v>
      </c>
      <c r="D6" s="59"/>
      <c r="E6" s="59"/>
      <c r="F6" s="60"/>
      <c r="G6" s="37" t="s">
        <v>2</v>
      </c>
      <c r="H6" s="58" t="s">
        <v>34</v>
      </c>
      <c r="I6" s="59"/>
      <c r="J6" s="59"/>
      <c r="K6" s="60"/>
      <c r="L6" s="36"/>
    </row>
    <row r="7" spans="1:20" ht="12.75" customHeight="1" thickBot="1" x14ac:dyDescent="0.3">
      <c r="A7" s="61"/>
      <c r="B7" s="50" t="s">
        <v>3</v>
      </c>
      <c r="C7" s="10" t="s">
        <v>27</v>
      </c>
      <c r="D7" s="10" t="s">
        <v>28</v>
      </c>
      <c r="E7" s="46" t="s">
        <v>30</v>
      </c>
      <c r="F7" s="11" t="s">
        <v>31</v>
      </c>
      <c r="G7" s="50" t="s">
        <v>3</v>
      </c>
      <c r="H7" s="10" t="s">
        <v>39</v>
      </c>
      <c r="I7" s="10" t="s">
        <v>28</v>
      </c>
      <c r="J7" s="46" t="s">
        <v>32</v>
      </c>
      <c r="K7" s="11" t="s">
        <v>31</v>
      </c>
      <c r="L7" s="36"/>
    </row>
    <row r="8" spans="1:20" ht="13.8" thickBot="1" x14ac:dyDescent="0.3">
      <c r="A8" s="61"/>
      <c r="B8" s="51" t="s">
        <v>4</v>
      </c>
      <c r="C8" s="12" t="s">
        <v>29</v>
      </c>
      <c r="D8" s="12" t="s">
        <v>29</v>
      </c>
      <c r="E8" s="47" t="s">
        <v>5</v>
      </c>
      <c r="F8" s="13" t="s">
        <v>32</v>
      </c>
      <c r="G8" s="51" t="s">
        <v>4</v>
      </c>
      <c r="H8" s="12" t="s">
        <v>29</v>
      </c>
      <c r="I8" s="12" t="s">
        <v>29</v>
      </c>
      <c r="J8" s="47" t="s">
        <v>36</v>
      </c>
      <c r="K8" s="13" t="s">
        <v>35</v>
      </c>
      <c r="L8" s="36"/>
    </row>
    <row r="9" spans="1:20" ht="13.8" thickBot="1" x14ac:dyDescent="0.3">
      <c r="A9" s="61"/>
      <c r="B9" s="52" t="s">
        <v>6</v>
      </c>
      <c r="C9" s="14" t="s">
        <v>6</v>
      </c>
      <c r="D9" s="14" t="s">
        <v>6</v>
      </c>
      <c r="E9" s="48" t="s">
        <v>6</v>
      </c>
      <c r="F9" s="49" t="s">
        <v>6</v>
      </c>
      <c r="G9" s="52" t="s">
        <v>33</v>
      </c>
      <c r="H9" s="14" t="s">
        <v>33</v>
      </c>
      <c r="I9" s="14" t="s">
        <v>6</v>
      </c>
      <c r="J9" s="48" t="s">
        <v>6</v>
      </c>
      <c r="K9" s="15" t="s">
        <v>6</v>
      </c>
      <c r="L9" s="34"/>
    </row>
    <row r="10" spans="1:20" x14ac:dyDescent="0.25">
      <c r="A10" s="16" t="s">
        <v>7</v>
      </c>
      <c r="B10" s="38">
        <v>2.5100000000000001E-2</v>
      </c>
      <c r="C10" s="39">
        <v>264193</v>
      </c>
      <c r="D10" s="39">
        <f>ROUND(+B10*$D$26,0)</f>
        <v>267121</v>
      </c>
      <c r="E10" s="39">
        <f>D10-C10</f>
        <v>2928</v>
      </c>
      <c r="F10" s="40">
        <f>E10/C10</f>
        <v>1.1082806887389144E-2</v>
      </c>
      <c r="G10" s="38">
        <v>2.2800000000000001E-2</v>
      </c>
      <c r="H10" s="39">
        <f>ROUND(+G10*$H$26,0)</f>
        <v>226247</v>
      </c>
      <c r="I10" s="39">
        <v>267121</v>
      </c>
      <c r="J10" s="39">
        <f>H10-I10</f>
        <v>-40874</v>
      </c>
      <c r="K10" s="40">
        <f>J10/I10</f>
        <v>-0.15301679763103612</v>
      </c>
      <c r="L10" s="35"/>
      <c r="M10" s="17"/>
      <c r="N10" s="17"/>
      <c r="O10" s="18"/>
    </row>
    <row r="11" spans="1:20" x14ac:dyDescent="0.25">
      <c r="A11" s="19" t="s">
        <v>8</v>
      </c>
      <c r="B11" s="41">
        <v>0.1157</v>
      </c>
      <c r="C11" s="20">
        <v>1217815</v>
      </c>
      <c r="D11" s="20">
        <f t="shared" ref="D11:D25" si="0">ROUND(+B11*$D$26,0)</f>
        <v>1231310</v>
      </c>
      <c r="E11" s="20">
        <f t="shared" ref="E11:E26" si="1">D11-C11</f>
        <v>13495</v>
      </c>
      <c r="F11" s="42">
        <f t="shared" ref="F11:F26" si="2">E11/C11</f>
        <v>1.1081321875654348E-2</v>
      </c>
      <c r="G11" s="41">
        <v>0.1159</v>
      </c>
      <c r="H11" s="20">
        <f t="shared" ref="H11:H25" si="3">ROUND(+G11*$H$26,0)</f>
        <v>1150086</v>
      </c>
      <c r="I11" s="20">
        <v>1231310</v>
      </c>
      <c r="J11" s="20">
        <f t="shared" ref="J11:J26" si="4">H11-I11</f>
        <v>-81224</v>
      </c>
      <c r="K11" s="42">
        <f t="shared" ref="K11:K26" si="5">J11/I11</f>
        <v>-6.5965516401231203E-2</v>
      </c>
      <c r="L11" s="35"/>
      <c r="M11" s="17"/>
      <c r="N11" s="17"/>
      <c r="O11" s="18"/>
    </row>
    <row r="12" spans="1:20" x14ac:dyDescent="0.25">
      <c r="A12" s="19" t="s">
        <v>9</v>
      </c>
      <c r="B12" s="41">
        <v>8.4000000000000005E-2</v>
      </c>
      <c r="C12" s="20">
        <v>884153</v>
      </c>
      <c r="D12" s="20">
        <f t="shared" si="0"/>
        <v>893951</v>
      </c>
      <c r="E12" s="20">
        <f t="shared" si="1"/>
        <v>9798</v>
      </c>
      <c r="F12" s="42">
        <f t="shared" si="2"/>
        <v>1.1081792404708236E-2</v>
      </c>
      <c r="G12" s="41">
        <v>7.7799999999999994E-2</v>
      </c>
      <c r="H12" s="20">
        <f t="shared" si="3"/>
        <v>772017</v>
      </c>
      <c r="I12" s="20">
        <v>893951</v>
      </c>
      <c r="J12" s="20">
        <f t="shared" si="4"/>
        <v>-121934</v>
      </c>
      <c r="K12" s="42">
        <f t="shared" si="5"/>
        <v>-0.13639897488788535</v>
      </c>
      <c r="L12" s="35"/>
      <c r="M12" s="17"/>
      <c r="N12" s="17"/>
      <c r="O12" s="18"/>
    </row>
    <row r="13" spans="1:20" x14ac:dyDescent="0.25">
      <c r="A13" s="19" t="s">
        <v>10</v>
      </c>
      <c r="B13" s="41">
        <v>4.7100000000000003E-2</v>
      </c>
      <c r="C13" s="20">
        <v>495757</v>
      </c>
      <c r="D13" s="20">
        <f t="shared" si="0"/>
        <v>501251</v>
      </c>
      <c r="E13" s="20">
        <f t="shared" si="1"/>
        <v>5494</v>
      </c>
      <c r="F13" s="42">
        <f t="shared" si="2"/>
        <v>1.108204221019572E-2</v>
      </c>
      <c r="G13" s="41">
        <v>5.3199999999999997E-2</v>
      </c>
      <c r="H13" s="20">
        <f t="shared" si="3"/>
        <v>527909</v>
      </c>
      <c r="I13" s="20">
        <v>501251</v>
      </c>
      <c r="J13" s="20">
        <f t="shared" si="4"/>
        <v>26658</v>
      </c>
      <c r="K13" s="42">
        <f t="shared" si="5"/>
        <v>5.3182936293393927E-2</v>
      </c>
      <c r="L13" s="35"/>
      <c r="M13" s="17"/>
      <c r="N13" s="17"/>
      <c r="O13" s="18"/>
    </row>
    <row r="14" spans="1:20" x14ac:dyDescent="0.25">
      <c r="A14" s="19" t="s">
        <v>11</v>
      </c>
      <c r="B14" s="41">
        <v>5.2499999999999998E-2</v>
      </c>
      <c r="C14" s="20">
        <v>552596</v>
      </c>
      <c r="D14" s="20">
        <f t="shared" si="0"/>
        <v>558719</v>
      </c>
      <c r="E14" s="20">
        <f t="shared" si="1"/>
        <v>6123</v>
      </c>
      <c r="F14" s="42">
        <f t="shared" si="2"/>
        <v>1.1080427654199452E-2</v>
      </c>
      <c r="G14" s="41">
        <v>5.1200000000000002E-2</v>
      </c>
      <c r="H14" s="20">
        <f t="shared" si="3"/>
        <v>508062</v>
      </c>
      <c r="I14" s="20">
        <v>558719</v>
      </c>
      <c r="J14" s="20">
        <f t="shared" si="4"/>
        <v>-50657</v>
      </c>
      <c r="K14" s="42">
        <f t="shared" si="5"/>
        <v>-9.0666327796262519E-2</v>
      </c>
      <c r="L14" s="35"/>
      <c r="M14" s="17"/>
      <c r="N14" s="17"/>
      <c r="O14" s="18"/>
    </row>
    <row r="15" spans="1:20" x14ac:dyDescent="0.25">
      <c r="A15" s="19" t="s">
        <v>12</v>
      </c>
      <c r="B15" s="41">
        <v>7.9100000000000004E-2</v>
      </c>
      <c r="C15" s="20">
        <v>832577</v>
      </c>
      <c r="D15" s="20">
        <f t="shared" si="0"/>
        <v>841803</v>
      </c>
      <c r="E15" s="20">
        <f t="shared" si="1"/>
        <v>9226</v>
      </c>
      <c r="F15" s="42">
        <f t="shared" si="2"/>
        <v>1.1081257349170107E-2</v>
      </c>
      <c r="G15" s="41">
        <v>7.4399999999999994E-2</v>
      </c>
      <c r="H15" s="20">
        <f t="shared" si="3"/>
        <v>738278</v>
      </c>
      <c r="I15" s="20">
        <v>841803</v>
      </c>
      <c r="J15" s="20">
        <f t="shared" si="4"/>
        <v>-103525</v>
      </c>
      <c r="K15" s="42">
        <f t="shared" si="5"/>
        <v>-0.1229800796623438</v>
      </c>
      <c r="L15" s="35"/>
      <c r="M15" s="17"/>
      <c r="N15" s="17"/>
      <c r="O15" s="18"/>
    </row>
    <row r="16" spans="1:20" x14ac:dyDescent="0.25">
      <c r="A16" s="19" t="s">
        <v>13</v>
      </c>
      <c r="B16" s="41">
        <v>3.4099999999999998E-2</v>
      </c>
      <c r="C16" s="20">
        <v>358925</v>
      </c>
      <c r="D16" s="20">
        <f t="shared" si="0"/>
        <v>362901</v>
      </c>
      <c r="E16" s="20">
        <f t="shared" si="1"/>
        <v>3976</v>
      </c>
      <c r="F16" s="42">
        <f t="shared" si="2"/>
        <v>1.1077523159434423E-2</v>
      </c>
      <c r="G16" s="41">
        <v>2.87E-2</v>
      </c>
      <c r="H16" s="20">
        <f t="shared" si="3"/>
        <v>284793</v>
      </c>
      <c r="I16" s="20">
        <v>362901</v>
      </c>
      <c r="J16" s="20">
        <f t="shared" si="4"/>
        <v>-78108</v>
      </c>
      <c r="K16" s="42">
        <f t="shared" si="5"/>
        <v>-0.21523225342448768</v>
      </c>
      <c r="L16" s="35"/>
      <c r="M16" s="17"/>
      <c r="N16" s="17"/>
      <c r="O16" s="18"/>
    </row>
    <row r="17" spans="1:15" x14ac:dyDescent="0.25">
      <c r="A17" s="19" t="s">
        <v>14</v>
      </c>
      <c r="B17" s="41">
        <v>3.5999999999999997E-2</v>
      </c>
      <c r="C17" s="20">
        <v>378923</v>
      </c>
      <c r="D17" s="20">
        <f t="shared" si="0"/>
        <v>383122</v>
      </c>
      <c r="E17" s="20">
        <f t="shared" si="1"/>
        <v>4199</v>
      </c>
      <c r="F17" s="42">
        <f t="shared" si="2"/>
        <v>1.108140704048052E-2</v>
      </c>
      <c r="G17" s="41">
        <v>4.8399999999999999E-2</v>
      </c>
      <c r="H17" s="20">
        <f t="shared" si="3"/>
        <v>480278</v>
      </c>
      <c r="I17" s="20">
        <v>383122</v>
      </c>
      <c r="J17" s="20">
        <f t="shared" si="4"/>
        <v>97156</v>
      </c>
      <c r="K17" s="42">
        <f t="shared" si="5"/>
        <v>0.2535902401845887</v>
      </c>
      <c r="L17" s="35"/>
      <c r="M17" s="17"/>
      <c r="N17" s="17"/>
      <c r="O17" s="18"/>
    </row>
    <row r="18" spans="1:15" x14ac:dyDescent="0.25">
      <c r="A18" s="19" t="s">
        <v>15</v>
      </c>
      <c r="B18" s="41">
        <v>5.1299999999999998E-2</v>
      </c>
      <c r="C18" s="20">
        <v>539965</v>
      </c>
      <c r="D18" s="20">
        <f t="shared" si="0"/>
        <v>545948</v>
      </c>
      <c r="E18" s="20">
        <f t="shared" si="1"/>
        <v>5983</v>
      </c>
      <c r="F18" s="42">
        <f t="shared" si="2"/>
        <v>1.1080347800320391E-2</v>
      </c>
      <c r="G18" s="41">
        <v>5.4699999999999999E-2</v>
      </c>
      <c r="H18" s="20">
        <f t="shared" si="3"/>
        <v>542793</v>
      </c>
      <c r="I18" s="20">
        <v>545948</v>
      </c>
      <c r="J18" s="20">
        <f t="shared" si="4"/>
        <v>-3155</v>
      </c>
      <c r="K18" s="42">
        <f t="shared" si="5"/>
        <v>-5.7789386534981358E-3</v>
      </c>
      <c r="L18" s="35"/>
      <c r="M18" s="17"/>
      <c r="N18" s="17"/>
      <c r="O18" s="18"/>
    </row>
    <row r="19" spans="1:15" x14ac:dyDescent="0.25">
      <c r="A19" s="19" t="s">
        <v>16</v>
      </c>
      <c r="B19" s="41">
        <v>0.1244</v>
      </c>
      <c r="C19" s="20">
        <v>1309388</v>
      </c>
      <c r="D19" s="20">
        <f t="shared" si="0"/>
        <v>1323898</v>
      </c>
      <c r="E19" s="20">
        <f t="shared" si="1"/>
        <v>14510</v>
      </c>
      <c r="F19" s="42">
        <f t="shared" si="2"/>
        <v>1.1081512889991355E-2</v>
      </c>
      <c r="G19" s="41">
        <v>0.14460000000000001</v>
      </c>
      <c r="H19" s="20">
        <f t="shared" si="3"/>
        <v>1434879</v>
      </c>
      <c r="I19" s="20">
        <v>1323898</v>
      </c>
      <c r="J19" s="20">
        <f t="shared" si="4"/>
        <v>110981</v>
      </c>
      <c r="K19" s="42">
        <f t="shared" si="5"/>
        <v>8.3828965675603412E-2</v>
      </c>
      <c r="L19" s="35"/>
      <c r="M19" s="17"/>
      <c r="N19" s="17"/>
      <c r="O19" s="18"/>
    </row>
    <row r="20" spans="1:15" x14ac:dyDescent="0.25">
      <c r="A20" s="19" t="s">
        <v>17</v>
      </c>
      <c r="B20" s="41">
        <v>5.4899999999999997E-2</v>
      </c>
      <c r="C20" s="20">
        <v>577857</v>
      </c>
      <c r="D20" s="20">
        <f t="shared" si="0"/>
        <v>584261</v>
      </c>
      <c r="E20" s="20">
        <f t="shared" si="1"/>
        <v>6404</v>
      </c>
      <c r="F20" s="42">
        <f t="shared" si="2"/>
        <v>1.1082326596372458E-2</v>
      </c>
      <c r="G20" s="41">
        <v>6.1100000000000002E-2</v>
      </c>
      <c r="H20" s="20">
        <f t="shared" si="3"/>
        <v>606301</v>
      </c>
      <c r="I20" s="20">
        <v>584261</v>
      </c>
      <c r="J20" s="20">
        <f t="shared" si="4"/>
        <v>22040</v>
      </c>
      <c r="K20" s="42">
        <f t="shared" si="5"/>
        <v>3.7722867006355035E-2</v>
      </c>
      <c r="L20" s="35"/>
      <c r="M20" s="17"/>
      <c r="N20" s="17"/>
      <c r="O20" s="18"/>
    </row>
    <row r="21" spans="1:15" x14ac:dyDescent="0.25">
      <c r="A21" s="19" t="s">
        <v>18</v>
      </c>
      <c r="B21" s="41">
        <v>7.3400000000000007E-2</v>
      </c>
      <c r="C21" s="20">
        <v>772581</v>
      </c>
      <c r="D21" s="20">
        <f t="shared" si="0"/>
        <v>781142</v>
      </c>
      <c r="E21" s="20">
        <f t="shared" si="1"/>
        <v>8561</v>
      </c>
      <c r="F21" s="42">
        <f t="shared" si="2"/>
        <v>1.1081038751923747E-2</v>
      </c>
      <c r="G21" s="41">
        <v>6.7699999999999996E-2</v>
      </c>
      <c r="H21" s="20">
        <f t="shared" si="3"/>
        <v>671793</v>
      </c>
      <c r="I21" s="20">
        <v>781142</v>
      </c>
      <c r="J21" s="20">
        <f t="shared" si="4"/>
        <v>-109349</v>
      </c>
      <c r="K21" s="42">
        <f t="shared" si="5"/>
        <v>-0.1399860716745483</v>
      </c>
      <c r="L21" s="35"/>
      <c r="M21" s="17"/>
      <c r="N21" s="17"/>
      <c r="O21" s="18"/>
    </row>
    <row r="22" spans="1:15" x14ac:dyDescent="0.25">
      <c r="A22" s="19" t="s">
        <v>19</v>
      </c>
      <c r="B22" s="41">
        <v>6.5600000000000006E-2</v>
      </c>
      <c r="C22" s="20">
        <v>690481</v>
      </c>
      <c r="D22" s="20">
        <f t="shared" si="0"/>
        <v>698133</v>
      </c>
      <c r="E22" s="20">
        <f t="shared" si="1"/>
        <v>7652</v>
      </c>
      <c r="F22" s="42">
        <f t="shared" si="2"/>
        <v>1.1082129703786201E-2</v>
      </c>
      <c r="G22" s="41">
        <v>6.0600000000000001E-2</v>
      </c>
      <c r="H22" s="20">
        <f t="shared" si="3"/>
        <v>601339</v>
      </c>
      <c r="I22" s="20">
        <v>698133</v>
      </c>
      <c r="J22" s="20">
        <f t="shared" si="4"/>
        <v>-96794</v>
      </c>
      <c r="K22" s="42">
        <f t="shared" si="5"/>
        <v>-0.13864693403692419</v>
      </c>
      <c r="L22" s="35"/>
      <c r="M22" s="17"/>
      <c r="N22" s="17"/>
      <c r="O22" s="18"/>
    </row>
    <row r="23" spans="1:15" x14ac:dyDescent="0.25">
      <c r="A23" s="19" t="s">
        <v>20</v>
      </c>
      <c r="B23" s="41">
        <v>4.2700000000000002E-2</v>
      </c>
      <c r="C23" s="20">
        <v>449444</v>
      </c>
      <c r="D23" s="20">
        <f t="shared" si="0"/>
        <v>454425</v>
      </c>
      <c r="E23" s="20">
        <f t="shared" si="1"/>
        <v>4981</v>
      </c>
      <c r="F23" s="42">
        <f t="shared" si="2"/>
        <v>1.1082582034691752E-2</v>
      </c>
      <c r="G23" s="41">
        <v>3.7999999999999999E-2</v>
      </c>
      <c r="H23" s="20">
        <f t="shared" si="3"/>
        <v>377078</v>
      </c>
      <c r="I23" s="20">
        <v>454425</v>
      </c>
      <c r="J23" s="20">
        <f t="shared" si="4"/>
        <v>-77347</v>
      </c>
      <c r="K23" s="42">
        <f t="shared" si="5"/>
        <v>-0.17020850525389228</v>
      </c>
      <c r="L23" s="35"/>
      <c r="M23" s="17"/>
      <c r="N23" s="17"/>
      <c r="O23" s="18"/>
    </row>
    <row r="24" spans="1:15" x14ac:dyDescent="0.25">
      <c r="A24" s="19" t="s">
        <v>21</v>
      </c>
      <c r="B24" s="41">
        <v>5.1499999999999997E-2</v>
      </c>
      <c r="C24" s="20">
        <v>542070</v>
      </c>
      <c r="D24" s="20">
        <f t="shared" si="0"/>
        <v>548077</v>
      </c>
      <c r="E24" s="20">
        <f t="shared" si="1"/>
        <v>6007</v>
      </c>
      <c r="F24" s="42">
        <f t="shared" si="2"/>
        <v>1.1081594628000074E-2</v>
      </c>
      <c r="G24" s="41">
        <v>4.5699999999999998E-2</v>
      </c>
      <c r="H24" s="20">
        <f t="shared" si="3"/>
        <v>453485</v>
      </c>
      <c r="I24" s="20">
        <v>548077</v>
      </c>
      <c r="J24" s="20">
        <f t="shared" si="4"/>
        <v>-94592</v>
      </c>
      <c r="K24" s="42">
        <f t="shared" si="5"/>
        <v>-0.17258888805769992</v>
      </c>
      <c r="L24" s="35"/>
      <c r="M24" s="17"/>
      <c r="N24" s="17"/>
      <c r="O24" s="18"/>
    </row>
    <row r="25" spans="1:15" ht="13.8" thickBot="1" x14ac:dyDescent="0.3">
      <c r="A25" s="21" t="s">
        <v>22</v>
      </c>
      <c r="B25" s="43">
        <v>6.2600000000000003E-2</v>
      </c>
      <c r="C25" s="44">
        <v>658904</v>
      </c>
      <c r="D25" s="44">
        <f t="shared" si="0"/>
        <v>666206</v>
      </c>
      <c r="E25" s="44">
        <f t="shared" si="1"/>
        <v>7302</v>
      </c>
      <c r="F25" s="45">
        <f t="shared" si="2"/>
        <v>1.1082039265204036E-2</v>
      </c>
      <c r="G25" s="43">
        <v>5.5199999999999999E-2</v>
      </c>
      <c r="H25" s="44">
        <f t="shared" si="3"/>
        <v>547755</v>
      </c>
      <c r="I25" s="44">
        <v>666206</v>
      </c>
      <c r="J25" s="44">
        <f t="shared" si="4"/>
        <v>-118451</v>
      </c>
      <c r="K25" s="45">
        <f t="shared" si="5"/>
        <v>-0.17779935935731592</v>
      </c>
      <c r="L25" s="35"/>
      <c r="M25" s="17"/>
      <c r="N25" s="17"/>
      <c r="O25" s="18"/>
    </row>
    <row r="26" spans="1:15" ht="13.8" thickBot="1" x14ac:dyDescent="0.3">
      <c r="A26" s="22" t="s">
        <v>23</v>
      </c>
      <c r="B26" s="23">
        <v>0.99999999999999989</v>
      </c>
      <c r="C26" s="53">
        <v>10525629</v>
      </c>
      <c r="D26" s="24">
        <v>10642268</v>
      </c>
      <c r="E26" s="54">
        <f t="shared" si="1"/>
        <v>116639</v>
      </c>
      <c r="F26" s="55">
        <f t="shared" si="2"/>
        <v>1.1081428007770367E-2</v>
      </c>
      <c r="G26" s="23">
        <f>SUM(G10:G25)</f>
        <v>1</v>
      </c>
      <c r="H26" s="53">
        <v>9923093</v>
      </c>
      <c r="I26" s="24">
        <v>10642268</v>
      </c>
      <c r="J26" s="54">
        <f t="shared" si="4"/>
        <v>-719175</v>
      </c>
      <c r="K26" s="55">
        <f t="shared" si="5"/>
        <v>-6.7577230718113848E-2</v>
      </c>
      <c r="L26" s="35"/>
      <c r="M26" s="17"/>
      <c r="N26" s="25" t="s">
        <v>24</v>
      </c>
      <c r="O26" s="18"/>
    </row>
    <row r="27" spans="1:15" x14ac:dyDescent="0.25">
      <c r="C27" s="17"/>
      <c r="D27" s="17"/>
      <c r="E27" s="17"/>
      <c r="F27" s="17"/>
      <c r="G27" s="17"/>
      <c r="H27" s="17"/>
      <c r="I27" s="17"/>
      <c r="J27" s="17"/>
      <c r="K27" s="17"/>
      <c r="L27" s="17"/>
    </row>
    <row r="28" spans="1:15" ht="27" customHeight="1" x14ac:dyDescent="0.25">
      <c r="A28" s="69" t="s">
        <v>49</v>
      </c>
      <c r="B28" s="70"/>
      <c r="C28" s="70"/>
      <c r="D28" s="70"/>
      <c r="E28" s="70"/>
      <c r="F28" s="70"/>
      <c r="G28" s="70"/>
      <c r="H28" s="70"/>
      <c r="I28" s="70"/>
      <c r="J28" s="70"/>
      <c r="K28" s="70"/>
      <c r="L28" s="26"/>
    </row>
    <row r="29" spans="1:15" x14ac:dyDescent="0.25">
      <c r="A29" s="71"/>
      <c r="B29" s="71"/>
      <c r="C29" s="71"/>
      <c r="D29" s="71"/>
      <c r="E29" s="71"/>
      <c r="F29" s="71"/>
      <c r="G29" s="71"/>
      <c r="H29" s="71"/>
      <c r="I29" s="71"/>
      <c r="J29" s="71"/>
      <c r="K29" s="71"/>
    </row>
    <row r="30" spans="1:15" x14ac:dyDescent="0.25">
      <c r="A30" s="71"/>
      <c r="B30" s="71"/>
      <c r="C30" s="71"/>
      <c r="D30" s="71"/>
      <c r="E30" s="71"/>
      <c r="F30" s="71"/>
      <c r="G30" s="71"/>
      <c r="H30" s="71"/>
      <c r="I30" s="71"/>
      <c r="J30" s="71"/>
      <c r="K30" s="71"/>
      <c r="M30" s="27"/>
      <c r="N30" s="27"/>
      <c r="O30" s="28"/>
    </row>
    <row r="31" spans="1:15" ht="51" customHeight="1" thickBot="1" x14ac:dyDescent="0.3">
      <c r="A31" s="72"/>
      <c r="B31" s="72"/>
      <c r="C31" s="72"/>
      <c r="D31" s="72"/>
      <c r="E31" s="72"/>
      <c r="F31" s="72"/>
      <c r="G31" s="72"/>
      <c r="H31" s="72"/>
      <c r="I31" s="72"/>
      <c r="J31" s="72"/>
      <c r="K31" s="72"/>
    </row>
    <row r="32" spans="1:15" ht="18.600000000000001" customHeight="1" thickBot="1" x14ac:dyDescent="0.3">
      <c r="A32" s="29" t="s">
        <v>25</v>
      </c>
      <c r="B32" s="30"/>
      <c r="C32" s="30"/>
      <c r="D32" s="31"/>
      <c r="E32" s="56"/>
      <c r="F32" s="56"/>
      <c r="G32" s="57"/>
      <c r="H32" s="57"/>
      <c r="I32" s="30"/>
      <c r="J32" s="32" t="s">
        <v>26</v>
      </c>
      <c r="K32" s="33">
        <v>43250</v>
      </c>
    </row>
    <row r="33" spans="7:11" x14ac:dyDescent="0.25">
      <c r="G33" s="18"/>
      <c r="K33" s="18"/>
    </row>
    <row r="34" spans="7:11" x14ac:dyDescent="0.25">
      <c r="G34" s="18"/>
      <c r="J34" s="18"/>
      <c r="K34" s="18"/>
    </row>
    <row r="35" spans="7:11" x14ac:dyDescent="0.25">
      <c r="G35" s="18"/>
      <c r="K35" s="18"/>
    </row>
    <row r="36" spans="7:11" x14ac:dyDescent="0.25">
      <c r="G36" s="18"/>
      <c r="K36" s="18"/>
    </row>
    <row r="37" spans="7:11" x14ac:dyDescent="0.25">
      <c r="G37" s="18"/>
      <c r="K37" s="18"/>
    </row>
    <row r="38" spans="7:11" x14ac:dyDescent="0.25">
      <c r="G38" s="18"/>
      <c r="K38" s="18"/>
    </row>
    <row r="39" spans="7:11" x14ac:dyDescent="0.25">
      <c r="G39" s="18"/>
      <c r="K39" s="18"/>
    </row>
    <row r="40" spans="7:11" x14ac:dyDescent="0.25">
      <c r="G40" s="18"/>
      <c r="K40" s="18"/>
    </row>
    <row r="41" spans="7:11" x14ac:dyDescent="0.25">
      <c r="G41" s="18"/>
    </row>
    <row r="42" spans="7:11" x14ac:dyDescent="0.25">
      <c r="G42" s="18"/>
      <c r="K42" s="18"/>
    </row>
  </sheetData>
  <mergeCells count="9">
    <mergeCell ref="E32:H32"/>
    <mergeCell ref="C6:F6"/>
    <mergeCell ref="H6:K6"/>
    <mergeCell ref="A6:A9"/>
    <mergeCell ref="A1:K1"/>
    <mergeCell ref="A2:K2"/>
    <mergeCell ref="A3:K3"/>
    <mergeCell ref="A4:K4"/>
    <mergeCell ref="A28:K31"/>
  </mergeCells>
  <printOptions horizontalCentered="1"/>
  <pageMargins left="0.2" right="0.19" top="0.7" bottom="0.6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workbookViewId="0">
      <selection sqref="A1:K1"/>
    </sheetView>
  </sheetViews>
  <sheetFormatPr defaultRowHeight="13.2" x14ac:dyDescent="0.25"/>
  <cols>
    <col min="1" max="1" width="21.109375" customWidth="1"/>
    <col min="2" max="2" width="10.88671875" customWidth="1"/>
    <col min="3" max="3" width="16.33203125" customWidth="1"/>
    <col min="4" max="4" width="15.6640625" customWidth="1"/>
    <col min="5" max="5" width="14.44140625" customWidth="1"/>
    <col min="6" max="6" width="15.6640625" customWidth="1"/>
    <col min="7" max="7" width="12.5546875" customWidth="1"/>
    <col min="8" max="8" width="15.6640625" customWidth="1"/>
    <col min="9" max="9" width="15.33203125" customWidth="1"/>
    <col min="10" max="10" width="17.6640625" customWidth="1"/>
    <col min="11" max="11" width="16.44140625" customWidth="1"/>
    <col min="12" max="12" width="15.6640625" customWidth="1"/>
    <col min="13" max="13" width="13.6640625" customWidth="1"/>
    <col min="14" max="14" width="16.88671875" customWidth="1"/>
    <col min="15" max="15" width="17" customWidth="1"/>
  </cols>
  <sheetData>
    <row r="1" spans="1:20" ht="19.5" customHeight="1" x14ac:dyDescent="0.35">
      <c r="A1" s="62" t="s">
        <v>51</v>
      </c>
      <c r="B1" s="63"/>
      <c r="C1" s="63"/>
      <c r="D1" s="63"/>
      <c r="E1" s="63"/>
      <c r="F1" s="63"/>
      <c r="G1" s="63"/>
      <c r="H1" s="63"/>
      <c r="I1" s="63"/>
      <c r="J1" s="63"/>
      <c r="K1" s="63"/>
      <c r="L1" s="1"/>
      <c r="M1" s="2"/>
      <c r="N1" s="2"/>
      <c r="O1" s="2"/>
      <c r="P1" s="2"/>
      <c r="Q1" s="2"/>
      <c r="R1" s="2"/>
      <c r="S1" s="2"/>
      <c r="T1" s="2"/>
    </row>
    <row r="2" spans="1:20" ht="27.75" customHeight="1" x14ac:dyDescent="0.25">
      <c r="A2" s="64" t="s">
        <v>0</v>
      </c>
      <c r="B2" s="63"/>
      <c r="C2" s="63"/>
      <c r="D2" s="63"/>
      <c r="E2" s="63"/>
      <c r="F2" s="63"/>
      <c r="G2" s="63"/>
      <c r="H2" s="63"/>
      <c r="I2" s="63"/>
      <c r="J2" s="63"/>
      <c r="K2" s="63"/>
      <c r="L2" s="3"/>
      <c r="M2" s="4"/>
      <c r="N2" s="4"/>
      <c r="O2" s="4"/>
      <c r="P2" s="4"/>
      <c r="Q2" s="4"/>
      <c r="R2" s="4"/>
      <c r="S2" s="4"/>
      <c r="T2" s="5"/>
    </row>
    <row r="3" spans="1:20" ht="33.75" customHeight="1" x14ac:dyDescent="0.25">
      <c r="A3" s="65" t="s">
        <v>46</v>
      </c>
      <c r="B3" s="66"/>
      <c r="C3" s="66"/>
      <c r="D3" s="66"/>
      <c r="E3" s="66"/>
      <c r="F3" s="66"/>
      <c r="G3" s="66"/>
      <c r="H3" s="66"/>
      <c r="I3" s="66"/>
      <c r="J3" s="66"/>
      <c r="K3" s="66"/>
      <c r="L3" s="36"/>
      <c r="M3" s="6"/>
      <c r="N3" s="6"/>
      <c r="O3" s="6"/>
      <c r="P3" s="6"/>
      <c r="Q3" s="6"/>
      <c r="R3" s="6"/>
      <c r="S3" s="6"/>
      <c r="T3" s="5"/>
    </row>
    <row r="4" spans="1:20" ht="13.8" x14ac:dyDescent="0.25">
      <c r="A4" s="67" t="s">
        <v>43</v>
      </c>
      <c r="B4" s="68"/>
      <c r="C4" s="68"/>
      <c r="D4" s="68"/>
      <c r="E4" s="68"/>
      <c r="F4" s="68"/>
      <c r="G4" s="68"/>
      <c r="H4" s="68"/>
      <c r="I4" s="68"/>
      <c r="J4" s="68"/>
      <c r="K4" s="68"/>
      <c r="L4" s="7"/>
    </row>
    <row r="5" spans="1:20" ht="18.75" customHeight="1" thickBot="1" x14ac:dyDescent="0.3">
      <c r="A5" s="8"/>
      <c r="B5" s="9"/>
    </row>
    <row r="6" spans="1:20" ht="14.4" thickBot="1" x14ac:dyDescent="0.35">
      <c r="A6" s="61" t="s">
        <v>1</v>
      </c>
      <c r="B6" s="37" t="s">
        <v>2</v>
      </c>
      <c r="C6" s="58" t="s">
        <v>42</v>
      </c>
      <c r="D6" s="59"/>
      <c r="E6" s="59"/>
      <c r="F6" s="60"/>
      <c r="G6" s="37" t="s">
        <v>2</v>
      </c>
      <c r="H6" s="58" t="s">
        <v>34</v>
      </c>
      <c r="I6" s="59"/>
      <c r="J6" s="59"/>
      <c r="K6" s="60"/>
      <c r="L6" s="36"/>
    </row>
    <row r="7" spans="1:20" ht="12.75" customHeight="1" thickBot="1" x14ac:dyDescent="0.3">
      <c r="A7" s="61"/>
      <c r="B7" s="50" t="s">
        <v>3</v>
      </c>
      <c r="C7" s="10" t="s">
        <v>39</v>
      </c>
      <c r="D7" s="10" t="s">
        <v>28</v>
      </c>
      <c r="E7" s="46" t="s">
        <v>30</v>
      </c>
      <c r="F7" s="11" t="s">
        <v>31</v>
      </c>
      <c r="G7" s="50" t="s">
        <v>3</v>
      </c>
      <c r="H7" s="10" t="s">
        <v>39</v>
      </c>
      <c r="I7" s="10" t="s">
        <v>28</v>
      </c>
      <c r="J7" s="46" t="s">
        <v>32</v>
      </c>
      <c r="K7" s="11" t="s">
        <v>31</v>
      </c>
      <c r="L7" s="36"/>
    </row>
    <row r="8" spans="1:20" ht="13.8" thickBot="1" x14ac:dyDescent="0.3">
      <c r="A8" s="61"/>
      <c r="B8" s="51" t="s">
        <v>4</v>
      </c>
      <c r="C8" s="12" t="s">
        <v>37</v>
      </c>
      <c r="D8" s="12" t="s">
        <v>37</v>
      </c>
      <c r="E8" s="47" t="s">
        <v>5</v>
      </c>
      <c r="F8" s="13" t="s">
        <v>32</v>
      </c>
      <c r="G8" s="51" t="s">
        <v>4</v>
      </c>
      <c r="H8" s="12" t="s">
        <v>37</v>
      </c>
      <c r="I8" s="12" t="s">
        <v>37</v>
      </c>
      <c r="J8" s="47" t="s">
        <v>36</v>
      </c>
      <c r="K8" s="13" t="s">
        <v>35</v>
      </c>
      <c r="L8" s="36"/>
    </row>
    <row r="9" spans="1:20" ht="13.8" thickBot="1" x14ac:dyDescent="0.3">
      <c r="A9" s="61"/>
      <c r="B9" s="52" t="s">
        <v>6</v>
      </c>
      <c r="C9" s="14" t="s">
        <v>6</v>
      </c>
      <c r="D9" s="14" t="s">
        <v>6</v>
      </c>
      <c r="E9" s="48" t="s">
        <v>6</v>
      </c>
      <c r="F9" s="49" t="s">
        <v>6</v>
      </c>
      <c r="G9" s="52" t="s">
        <v>33</v>
      </c>
      <c r="H9" s="14" t="s">
        <v>33</v>
      </c>
      <c r="I9" s="14" t="s">
        <v>6</v>
      </c>
      <c r="J9" s="48" t="s">
        <v>6</v>
      </c>
      <c r="K9" s="49" t="s">
        <v>6</v>
      </c>
      <c r="L9" s="34"/>
    </row>
    <row r="10" spans="1:20" x14ac:dyDescent="0.25">
      <c r="A10" s="16" t="s">
        <v>7</v>
      </c>
      <c r="B10" s="38">
        <v>2.3E-2</v>
      </c>
      <c r="C10" s="39">
        <v>273022</v>
      </c>
      <c r="D10" s="39">
        <f>ROUND(+B10*$D$26,0)</f>
        <v>274419</v>
      </c>
      <c r="E10" s="39">
        <f>D10-C10</f>
        <v>1397</v>
      </c>
      <c r="F10" s="40">
        <f>E10/C10</f>
        <v>5.1168037740548381E-3</v>
      </c>
      <c r="G10" s="38">
        <v>2.29E-2</v>
      </c>
      <c r="H10" s="39">
        <f>ROUND(+G10*$H$26,0)</f>
        <v>253972</v>
      </c>
      <c r="I10" s="39">
        <v>274419</v>
      </c>
      <c r="J10" s="39">
        <f>H10-I10</f>
        <v>-20447</v>
      </c>
      <c r="K10" s="40">
        <f>J10/I10</f>
        <v>-7.4510146892161261E-2</v>
      </c>
      <c r="L10" s="35"/>
      <c r="M10" s="17"/>
      <c r="N10" s="17"/>
      <c r="O10" s="18"/>
    </row>
    <row r="11" spans="1:20" x14ac:dyDescent="0.25">
      <c r="A11" s="19" t="s">
        <v>8</v>
      </c>
      <c r="B11" s="41">
        <v>0.13689999999999999</v>
      </c>
      <c r="C11" s="20">
        <v>1625072</v>
      </c>
      <c r="D11" s="20">
        <f t="shared" ref="D11:D25" si="0">ROUND(+B11*$D$26,0)</f>
        <v>1633387</v>
      </c>
      <c r="E11" s="20">
        <f t="shared" ref="E11:E26" si="1">D11-C11</f>
        <v>8315</v>
      </c>
      <c r="F11" s="42">
        <f t="shared" ref="F11:F26" si="2">E11/C11</f>
        <v>5.1166963679147755E-3</v>
      </c>
      <c r="G11" s="41">
        <v>0.13059999999999999</v>
      </c>
      <c r="H11" s="20">
        <f t="shared" ref="H11:H25" si="3">ROUND(+G11*$H$26,0)</f>
        <v>1448419</v>
      </c>
      <c r="I11" s="20">
        <v>1633387</v>
      </c>
      <c r="J11" s="20">
        <f t="shared" ref="J11:J26" si="4">H11-I11</f>
        <v>-184968</v>
      </c>
      <c r="K11" s="42">
        <f t="shared" ref="K11:K26" si="5">J11/I11</f>
        <v>-0.11324199347735717</v>
      </c>
      <c r="L11" s="35"/>
      <c r="M11" s="17"/>
      <c r="N11" s="17"/>
      <c r="O11" s="18"/>
    </row>
    <row r="12" spans="1:20" x14ac:dyDescent="0.25">
      <c r="A12" s="19" t="s">
        <v>9</v>
      </c>
      <c r="B12" s="41">
        <v>8.1500000000000003E-2</v>
      </c>
      <c r="C12" s="20">
        <v>967446</v>
      </c>
      <c r="D12" s="20">
        <f t="shared" si="0"/>
        <v>972396</v>
      </c>
      <c r="E12" s="20">
        <f t="shared" si="1"/>
        <v>4950</v>
      </c>
      <c r="F12" s="42">
        <f t="shared" si="2"/>
        <v>5.1165646454685845E-3</v>
      </c>
      <c r="G12" s="41">
        <v>7.22E-2</v>
      </c>
      <c r="H12" s="20">
        <f t="shared" si="3"/>
        <v>800734</v>
      </c>
      <c r="I12" s="20">
        <v>972396</v>
      </c>
      <c r="J12" s="20">
        <f t="shared" si="4"/>
        <v>-171662</v>
      </c>
      <c r="K12" s="42">
        <f t="shared" si="5"/>
        <v>-0.17653507418788231</v>
      </c>
      <c r="L12" s="35"/>
      <c r="M12" s="17"/>
      <c r="N12" s="17"/>
      <c r="O12" s="18"/>
    </row>
    <row r="13" spans="1:20" x14ac:dyDescent="0.25">
      <c r="A13" s="19" t="s">
        <v>10</v>
      </c>
      <c r="B13" s="41">
        <v>4.9299999999999997E-2</v>
      </c>
      <c r="C13" s="20">
        <v>585216</v>
      </c>
      <c r="D13" s="20">
        <f t="shared" si="0"/>
        <v>588210</v>
      </c>
      <c r="E13" s="20">
        <f t="shared" si="1"/>
        <v>2994</v>
      </c>
      <c r="F13" s="42">
        <f t="shared" si="2"/>
        <v>5.1160597112860891E-3</v>
      </c>
      <c r="G13" s="41">
        <v>5.5E-2</v>
      </c>
      <c r="H13" s="20">
        <f t="shared" si="3"/>
        <v>609977</v>
      </c>
      <c r="I13" s="20">
        <v>588210</v>
      </c>
      <c r="J13" s="20">
        <f t="shared" si="4"/>
        <v>21767</v>
      </c>
      <c r="K13" s="42">
        <f t="shared" si="5"/>
        <v>3.700549123612315E-2</v>
      </c>
      <c r="L13" s="35"/>
      <c r="M13" s="17"/>
      <c r="N13" s="17"/>
      <c r="O13" s="18"/>
    </row>
    <row r="14" spans="1:20" x14ac:dyDescent="0.25">
      <c r="A14" s="19" t="s">
        <v>11</v>
      </c>
      <c r="B14" s="41">
        <v>5.0700000000000002E-2</v>
      </c>
      <c r="C14" s="20">
        <v>601835</v>
      </c>
      <c r="D14" s="20">
        <f t="shared" si="0"/>
        <v>604914</v>
      </c>
      <c r="E14" s="20">
        <f t="shared" si="1"/>
        <v>3079</v>
      </c>
      <c r="F14" s="42">
        <f t="shared" si="2"/>
        <v>5.1160201716417292E-3</v>
      </c>
      <c r="G14" s="41">
        <v>4.8800000000000003E-2</v>
      </c>
      <c r="H14" s="20">
        <f t="shared" si="3"/>
        <v>541216</v>
      </c>
      <c r="I14" s="20">
        <v>604914</v>
      </c>
      <c r="J14" s="20">
        <f t="shared" si="4"/>
        <v>-63698</v>
      </c>
      <c r="K14" s="42">
        <f t="shared" si="5"/>
        <v>-0.10530091880829341</v>
      </c>
      <c r="L14" s="35"/>
      <c r="M14" s="17"/>
      <c r="N14" s="17"/>
      <c r="O14" s="18"/>
    </row>
    <row r="15" spans="1:20" x14ac:dyDescent="0.25">
      <c r="A15" s="19" t="s">
        <v>12</v>
      </c>
      <c r="B15" s="41">
        <v>8.09E-2</v>
      </c>
      <c r="C15" s="20">
        <v>960324</v>
      </c>
      <c r="D15" s="20">
        <f t="shared" si="0"/>
        <v>965237</v>
      </c>
      <c r="E15" s="20">
        <f t="shared" si="1"/>
        <v>4913</v>
      </c>
      <c r="F15" s="42">
        <f t="shared" si="2"/>
        <v>5.1159816895131223E-3</v>
      </c>
      <c r="G15" s="41">
        <v>7.5200000000000003E-2</v>
      </c>
      <c r="H15" s="20">
        <f t="shared" si="3"/>
        <v>834005</v>
      </c>
      <c r="I15" s="20">
        <v>965237</v>
      </c>
      <c r="J15" s="20">
        <f t="shared" si="4"/>
        <v>-131232</v>
      </c>
      <c r="K15" s="42">
        <f t="shared" si="5"/>
        <v>-0.13595831904495995</v>
      </c>
      <c r="L15" s="35"/>
      <c r="M15" s="17"/>
      <c r="N15" s="17"/>
      <c r="O15" s="18"/>
    </row>
    <row r="16" spans="1:20" x14ac:dyDescent="0.25">
      <c r="A16" s="19" t="s">
        <v>13</v>
      </c>
      <c r="B16" s="41">
        <v>5.3100000000000001E-2</v>
      </c>
      <c r="C16" s="20">
        <v>630324</v>
      </c>
      <c r="D16" s="20">
        <f t="shared" si="0"/>
        <v>633549</v>
      </c>
      <c r="E16" s="20">
        <f t="shared" si="1"/>
        <v>3225</v>
      </c>
      <c r="F16" s="42">
        <f t="shared" si="2"/>
        <v>5.1164163192263029E-3</v>
      </c>
      <c r="G16" s="41">
        <v>4.4400000000000002E-2</v>
      </c>
      <c r="H16" s="20">
        <f t="shared" si="3"/>
        <v>492418</v>
      </c>
      <c r="I16" s="20">
        <v>633549</v>
      </c>
      <c r="J16" s="20">
        <f t="shared" si="4"/>
        <v>-141131</v>
      </c>
      <c r="K16" s="42">
        <f t="shared" si="5"/>
        <v>-0.22276256453723389</v>
      </c>
      <c r="L16" s="35"/>
      <c r="M16" s="17"/>
      <c r="N16" s="17"/>
      <c r="O16" s="18"/>
    </row>
    <row r="17" spans="1:15" x14ac:dyDescent="0.25">
      <c r="A17" s="19" t="s">
        <v>14</v>
      </c>
      <c r="B17" s="41">
        <v>3.3700000000000001E-2</v>
      </c>
      <c r="C17" s="20">
        <v>400036</v>
      </c>
      <c r="D17" s="20">
        <f t="shared" si="0"/>
        <v>402083</v>
      </c>
      <c r="E17" s="20">
        <f t="shared" si="1"/>
        <v>2047</v>
      </c>
      <c r="F17" s="42">
        <f t="shared" si="2"/>
        <v>5.1170394664480194E-3</v>
      </c>
      <c r="G17" s="41">
        <v>4.6300000000000001E-2</v>
      </c>
      <c r="H17" s="20">
        <f t="shared" si="3"/>
        <v>513490</v>
      </c>
      <c r="I17" s="20">
        <v>402083</v>
      </c>
      <c r="J17" s="20">
        <f t="shared" si="4"/>
        <v>111407</v>
      </c>
      <c r="K17" s="42">
        <f t="shared" si="5"/>
        <v>0.27707463384425601</v>
      </c>
      <c r="L17" s="35"/>
      <c r="M17" s="17"/>
      <c r="N17" s="17"/>
      <c r="O17" s="18"/>
    </row>
    <row r="18" spans="1:15" x14ac:dyDescent="0.25">
      <c r="A18" s="19" t="s">
        <v>15</v>
      </c>
      <c r="B18" s="41">
        <v>4.8599999999999997E-2</v>
      </c>
      <c r="C18" s="20">
        <v>576907</v>
      </c>
      <c r="D18" s="20">
        <f t="shared" si="0"/>
        <v>579858</v>
      </c>
      <c r="E18" s="20">
        <f t="shared" si="1"/>
        <v>2951</v>
      </c>
      <c r="F18" s="42">
        <f t="shared" si="2"/>
        <v>5.115209210496666E-3</v>
      </c>
      <c r="G18" s="41">
        <v>5.3999999999999999E-2</v>
      </c>
      <c r="H18" s="20">
        <f t="shared" si="3"/>
        <v>598887</v>
      </c>
      <c r="I18" s="20">
        <v>579858</v>
      </c>
      <c r="J18" s="20">
        <f t="shared" si="4"/>
        <v>19029</v>
      </c>
      <c r="K18" s="42">
        <f t="shared" si="5"/>
        <v>3.2816655112113659E-2</v>
      </c>
      <c r="L18" s="35"/>
      <c r="M18" s="17"/>
      <c r="N18" s="17"/>
      <c r="O18" s="18"/>
    </row>
    <row r="19" spans="1:15" x14ac:dyDescent="0.25">
      <c r="A19" s="19" t="s">
        <v>16</v>
      </c>
      <c r="B19" s="41">
        <v>0.1206</v>
      </c>
      <c r="C19" s="20">
        <v>1431583</v>
      </c>
      <c r="D19" s="20">
        <f t="shared" si="0"/>
        <v>1438908</v>
      </c>
      <c r="E19" s="20">
        <f t="shared" si="1"/>
        <v>7325</v>
      </c>
      <c r="F19" s="42">
        <f t="shared" si="2"/>
        <v>5.1167134563626423E-3</v>
      </c>
      <c r="G19" s="41">
        <v>0.14430000000000001</v>
      </c>
      <c r="H19" s="20">
        <f t="shared" si="3"/>
        <v>1600359</v>
      </c>
      <c r="I19" s="20">
        <v>1438908</v>
      </c>
      <c r="J19" s="20">
        <f t="shared" si="4"/>
        <v>161451</v>
      </c>
      <c r="K19" s="42">
        <f t="shared" si="5"/>
        <v>0.1122038379104154</v>
      </c>
      <c r="L19" s="35"/>
      <c r="M19" s="17"/>
      <c r="N19" s="17"/>
      <c r="O19" s="18"/>
    </row>
    <row r="20" spans="1:15" x14ac:dyDescent="0.25">
      <c r="A20" s="19" t="s">
        <v>17</v>
      </c>
      <c r="B20" s="41">
        <v>5.2699999999999997E-2</v>
      </c>
      <c r="C20" s="20">
        <v>625576</v>
      </c>
      <c r="D20" s="20">
        <f t="shared" si="0"/>
        <v>628776</v>
      </c>
      <c r="E20" s="20">
        <f t="shared" si="1"/>
        <v>3200</v>
      </c>
      <c r="F20" s="42">
        <f t="shared" si="2"/>
        <v>5.1152857526503576E-3</v>
      </c>
      <c r="G20" s="41">
        <v>5.7500000000000002E-2</v>
      </c>
      <c r="H20" s="20">
        <f t="shared" si="3"/>
        <v>637704</v>
      </c>
      <c r="I20" s="20">
        <v>628776</v>
      </c>
      <c r="J20" s="20">
        <f t="shared" si="4"/>
        <v>8928</v>
      </c>
      <c r="K20" s="42">
        <f t="shared" si="5"/>
        <v>1.4199015229588916E-2</v>
      </c>
      <c r="L20" s="35"/>
      <c r="M20" s="17"/>
      <c r="N20" s="17"/>
      <c r="O20" s="18"/>
    </row>
    <row r="21" spans="1:15" x14ac:dyDescent="0.25">
      <c r="A21" s="19" t="s">
        <v>18</v>
      </c>
      <c r="B21" s="41">
        <v>6.4699999999999994E-2</v>
      </c>
      <c r="C21" s="20">
        <v>768022</v>
      </c>
      <c r="D21" s="20">
        <f t="shared" si="0"/>
        <v>771951</v>
      </c>
      <c r="E21" s="20">
        <f t="shared" si="1"/>
        <v>3929</v>
      </c>
      <c r="F21" s="42">
        <f t="shared" si="2"/>
        <v>5.115738872063561E-3</v>
      </c>
      <c r="G21" s="41">
        <v>5.9900000000000002E-2</v>
      </c>
      <c r="H21" s="20">
        <f t="shared" si="3"/>
        <v>664321</v>
      </c>
      <c r="I21" s="20">
        <v>771951</v>
      </c>
      <c r="J21" s="20">
        <f t="shared" si="4"/>
        <v>-107630</v>
      </c>
      <c r="K21" s="42">
        <f t="shared" si="5"/>
        <v>-0.13942594802001682</v>
      </c>
      <c r="L21" s="35"/>
      <c r="M21" s="17"/>
      <c r="N21" s="17"/>
      <c r="O21" s="18"/>
    </row>
    <row r="22" spans="1:15" x14ac:dyDescent="0.25">
      <c r="A22" s="19" t="s">
        <v>19</v>
      </c>
      <c r="B22" s="41">
        <v>7.0499999999999993E-2</v>
      </c>
      <c r="C22" s="20">
        <v>836871</v>
      </c>
      <c r="D22" s="20">
        <f t="shared" si="0"/>
        <v>841152</v>
      </c>
      <c r="E22" s="20">
        <f t="shared" si="1"/>
        <v>4281</v>
      </c>
      <c r="F22" s="42">
        <f t="shared" si="2"/>
        <v>5.1154837483913295E-3</v>
      </c>
      <c r="G22" s="41">
        <v>6.5100000000000005E-2</v>
      </c>
      <c r="H22" s="20">
        <f t="shared" si="3"/>
        <v>721991</v>
      </c>
      <c r="I22" s="20">
        <v>841152</v>
      </c>
      <c r="J22" s="20">
        <f t="shared" si="4"/>
        <v>-119161</v>
      </c>
      <c r="K22" s="42">
        <f t="shared" si="5"/>
        <v>-0.14166405120596515</v>
      </c>
      <c r="L22" s="35"/>
      <c r="M22" s="17"/>
      <c r="N22" s="17"/>
      <c r="O22" s="18"/>
    </row>
    <row r="23" spans="1:15" x14ac:dyDescent="0.25">
      <c r="A23" s="19" t="s">
        <v>20</v>
      </c>
      <c r="B23" s="41">
        <v>3.7400000000000003E-2</v>
      </c>
      <c r="C23" s="20">
        <v>443957</v>
      </c>
      <c r="D23" s="20">
        <f t="shared" si="0"/>
        <v>446228</v>
      </c>
      <c r="E23" s="20">
        <f t="shared" si="1"/>
        <v>2271</v>
      </c>
      <c r="F23" s="42">
        <f t="shared" si="2"/>
        <v>5.1153602713776333E-3</v>
      </c>
      <c r="G23" s="41">
        <v>3.49E-2</v>
      </c>
      <c r="H23" s="20">
        <f t="shared" si="3"/>
        <v>387058</v>
      </c>
      <c r="I23" s="20">
        <v>446228</v>
      </c>
      <c r="J23" s="20">
        <f t="shared" si="4"/>
        <v>-59170</v>
      </c>
      <c r="K23" s="42">
        <f t="shared" si="5"/>
        <v>-0.13260037469634359</v>
      </c>
      <c r="L23" s="35"/>
      <c r="M23" s="17"/>
      <c r="N23" s="17"/>
      <c r="O23" s="18"/>
    </row>
    <row r="24" spans="1:15" x14ac:dyDescent="0.25">
      <c r="A24" s="19" t="s">
        <v>21</v>
      </c>
      <c r="B24" s="41">
        <v>4.48E-2</v>
      </c>
      <c r="C24" s="20">
        <v>531799</v>
      </c>
      <c r="D24" s="20">
        <f t="shared" si="0"/>
        <v>534520</v>
      </c>
      <c r="E24" s="20">
        <f t="shared" si="1"/>
        <v>2721</v>
      </c>
      <c r="F24" s="42">
        <f t="shared" si="2"/>
        <v>5.116594803675825E-3</v>
      </c>
      <c r="G24" s="41">
        <v>4.0899999999999999E-2</v>
      </c>
      <c r="H24" s="20">
        <f t="shared" si="3"/>
        <v>453601</v>
      </c>
      <c r="I24" s="20">
        <v>534520</v>
      </c>
      <c r="J24" s="20">
        <f t="shared" si="4"/>
        <v>-80919</v>
      </c>
      <c r="K24" s="42">
        <f t="shared" si="5"/>
        <v>-0.15138629050362942</v>
      </c>
      <c r="L24" s="35"/>
      <c r="M24" s="17"/>
      <c r="N24" s="17"/>
      <c r="O24" s="18"/>
    </row>
    <row r="25" spans="1:15" ht="13.8" thickBot="1" x14ac:dyDescent="0.3">
      <c r="A25" s="21" t="s">
        <v>22</v>
      </c>
      <c r="B25" s="43">
        <v>5.16E-2</v>
      </c>
      <c r="C25" s="44">
        <v>612518</v>
      </c>
      <c r="D25" s="44">
        <f t="shared" si="0"/>
        <v>615652</v>
      </c>
      <c r="E25" s="44">
        <f t="shared" si="1"/>
        <v>3134</v>
      </c>
      <c r="F25" s="45">
        <f t="shared" si="2"/>
        <v>5.1165843289503327E-3</v>
      </c>
      <c r="G25" s="43">
        <v>4.8000000000000001E-2</v>
      </c>
      <c r="H25" s="44">
        <f t="shared" si="3"/>
        <v>532344</v>
      </c>
      <c r="I25" s="44">
        <v>615652</v>
      </c>
      <c r="J25" s="44">
        <f t="shared" si="4"/>
        <v>-83308</v>
      </c>
      <c r="K25" s="45">
        <f t="shared" si="5"/>
        <v>-0.13531670489172454</v>
      </c>
      <c r="L25" s="35"/>
      <c r="M25" s="17"/>
      <c r="N25" s="17"/>
      <c r="O25" s="18"/>
    </row>
    <row r="26" spans="1:15" ht="13.8" thickBot="1" x14ac:dyDescent="0.3">
      <c r="A26" s="22" t="s">
        <v>23</v>
      </c>
      <c r="B26" s="23">
        <v>0.99999999999999989</v>
      </c>
      <c r="C26" s="53">
        <v>11870508</v>
      </c>
      <c r="D26" s="24">
        <v>11931241</v>
      </c>
      <c r="E26" s="54">
        <f t="shared" si="1"/>
        <v>60733</v>
      </c>
      <c r="F26" s="55">
        <f t="shared" si="2"/>
        <v>5.1162932538354718E-3</v>
      </c>
      <c r="G26" s="23">
        <f>SUM(G10:G25)</f>
        <v>1</v>
      </c>
      <c r="H26" s="53">
        <v>11090498</v>
      </c>
      <c r="I26" s="24">
        <v>11931241</v>
      </c>
      <c r="J26" s="54">
        <f t="shared" si="4"/>
        <v>-840743</v>
      </c>
      <c r="K26" s="55">
        <f t="shared" si="5"/>
        <v>-7.0465679135975887E-2</v>
      </c>
      <c r="L26" s="35"/>
      <c r="M26" s="17"/>
      <c r="N26" s="25" t="s">
        <v>24</v>
      </c>
      <c r="O26" s="18"/>
    </row>
    <row r="27" spans="1:15" x14ac:dyDescent="0.25">
      <c r="C27" s="17"/>
      <c r="D27" s="17"/>
      <c r="E27" s="17"/>
      <c r="F27" s="17"/>
      <c r="G27" s="17"/>
      <c r="H27" s="17"/>
      <c r="I27" s="17"/>
      <c r="J27" s="17"/>
      <c r="K27" s="17"/>
      <c r="L27" s="17"/>
    </row>
    <row r="28" spans="1:15" ht="27" customHeight="1" x14ac:dyDescent="0.25">
      <c r="A28" s="69" t="s">
        <v>48</v>
      </c>
      <c r="B28" s="70"/>
      <c r="C28" s="70"/>
      <c r="D28" s="70"/>
      <c r="E28" s="70"/>
      <c r="F28" s="70"/>
      <c r="G28" s="70"/>
      <c r="H28" s="70"/>
      <c r="I28" s="70"/>
      <c r="J28" s="70"/>
      <c r="K28" s="70"/>
      <c r="L28" s="26"/>
    </row>
    <row r="29" spans="1:15" x14ac:dyDescent="0.25">
      <c r="A29" s="71"/>
      <c r="B29" s="71"/>
      <c r="C29" s="71"/>
      <c r="D29" s="71"/>
      <c r="E29" s="71"/>
      <c r="F29" s="71"/>
      <c r="G29" s="71"/>
      <c r="H29" s="71"/>
      <c r="I29" s="71"/>
      <c r="J29" s="71"/>
      <c r="K29" s="71"/>
    </row>
    <row r="30" spans="1:15" x14ac:dyDescent="0.25">
      <c r="A30" s="71"/>
      <c r="B30" s="71"/>
      <c r="C30" s="71"/>
      <c r="D30" s="71"/>
      <c r="E30" s="71"/>
      <c r="F30" s="71"/>
      <c r="G30" s="71"/>
      <c r="H30" s="71"/>
      <c r="I30" s="71"/>
      <c r="J30" s="71"/>
      <c r="K30" s="71"/>
      <c r="M30" s="27"/>
      <c r="N30" s="27"/>
      <c r="O30" s="28"/>
    </row>
    <row r="31" spans="1:15" ht="40.799999999999997" customHeight="1" thickBot="1" x14ac:dyDescent="0.3">
      <c r="A31" s="72"/>
      <c r="B31" s="72"/>
      <c r="C31" s="72"/>
      <c r="D31" s="72"/>
      <c r="E31" s="72"/>
      <c r="F31" s="72"/>
      <c r="G31" s="72"/>
      <c r="H31" s="72"/>
      <c r="I31" s="72"/>
      <c r="J31" s="72"/>
      <c r="K31" s="72"/>
    </row>
    <row r="32" spans="1:15" ht="18.600000000000001" customHeight="1" thickBot="1" x14ac:dyDescent="0.3">
      <c r="A32" s="29" t="s">
        <v>25</v>
      </c>
      <c r="B32" s="30"/>
      <c r="C32" s="30"/>
      <c r="D32" s="31"/>
      <c r="E32" s="56"/>
      <c r="F32" s="56"/>
      <c r="G32" s="57"/>
      <c r="H32" s="57"/>
      <c r="I32" s="30"/>
      <c r="J32" s="32" t="s">
        <v>26</v>
      </c>
      <c r="K32" s="33">
        <v>43250</v>
      </c>
    </row>
    <row r="33" spans="7:11" x14ac:dyDescent="0.25">
      <c r="G33" s="18"/>
      <c r="K33" s="18"/>
    </row>
    <row r="34" spans="7:11" x14ac:dyDescent="0.25">
      <c r="G34" s="18"/>
      <c r="K34" s="18"/>
    </row>
    <row r="35" spans="7:11" x14ac:dyDescent="0.25">
      <c r="G35" s="18"/>
      <c r="J35" s="18"/>
      <c r="K35" s="18"/>
    </row>
    <row r="36" spans="7:11" x14ac:dyDescent="0.25">
      <c r="G36" s="18"/>
      <c r="K36" s="18"/>
    </row>
    <row r="37" spans="7:11" x14ac:dyDescent="0.25">
      <c r="G37" s="18"/>
      <c r="K37" s="18"/>
    </row>
    <row r="38" spans="7:11" x14ac:dyDescent="0.25">
      <c r="G38" s="18"/>
      <c r="K38" s="18"/>
    </row>
    <row r="39" spans="7:11" x14ac:dyDescent="0.25">
      <c r="G39" s="18"/>
      <c r="K39" s="18"/>
    </row>
    <row r="40" spans="7:11" x14ac:dyDescent="0.25">
      <c r="G40" s="18"/>
      <c r="K40" s="18"/>
    </row>
    <row r="41" spans="7:11" x14ac:dyDescent="0.25">
      <c r="G41" s="18"/>
      <c r="K41" s="18"/>
    </row>
    <row r="42" spans="7:11" x14ac:dyDescent="0.25">
      <c r="G42" s="18"/>
    </row>
    <row r="43" spans="7:11" x14ac:dyDescent="0.25">
      <c r="G43" s="18"/>
      <c r="K43" s="18"/>
    </row>
  </sheetData>
  <mergeCells count="9">
    <mergeCell ref="E32:H32"/>
    <mergeCell ref="A6:A9"/>
    <mergeCell ref="C6:F6"/>
    <mergeCell ref="H6:K6"/>
    <mergeCell ref="A1:K1"/>
    <mergeCell ref="A2:K2"/>
    <mergeCell ref="A3:K3"/>
    <mergeCell ref="A4:K4"/>
    <mergeCell ref="A28:K31"/>
  </mergeCells>
  <printOptions horizontalCentered="1"/>
  <pageMargins left="0.2" right="0.19" top="0.7" bottom="0.6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workbookViewId="0">
      <selection sqref="A1:K1"/>
    </sheetView>
  </sheetViews>
  <sheetFormatPr defaultRowHeight="13.2" x14ac:dyDescent="0.25"/>
  <cols>
    <col min="1" max="1" width="21.109375" customWidth="1"/>
    <col min="2" max="2" width="10.88671875" customWidth="1"/>
    <col min="3" max="3" width="16.33203125" customWidth="1"/>
    <col min="4" max="6" width="15.6640625" customWidth="1"/>
    <col min="7" max="7" width="12.5546875" customWidth="1"/>
    <col min="8" max="8" width="15.6640625" customWidth="1"/>
    <col min="9" max="9" width="15.33203125" customWidth="1"/>
    <col min="10" max="10" width="17.6640625" customWidth="1"/>
    <col min="11" max="11" width="16.44140625" customWidth="1"/>
    <col min="12" max="12" width="15.6640625" customWidth="1"/>
    <col min="13" max="13" width="13.6640625" customWidth="1"/>
    <col min="14" max="14" width="16.88671875" customWidth="1"/>
    <col min="15" max="15" width="17" customWidth="1"/>
  </cols>
  <sheetData>
    <row r="1" spans="1:20" ht="19.5" customHeight="1" x14ac:dyDescent="0.35">
      <c r="A1" s="62" t="s">
        <v>51</v>
      </c>
      <c r="B1" s="63"/>
      <c r="C1" s="63"/>
      <c r="D1" s="63"/>
      <c r="E1" s="63"/>
      <c r="F1" s="63"/>
      <c r="G1" s="63"/>
      <c r="H1" s="63"/>
      <c r="I1" s="63"/>
      <c r="J1" s="63"/>
      <c r="K1" s="63"/>
      <c r="L1" s="1"/>
      <c r="M1" s="2"/>
      <c r="N1" s="2"/>
      <c r="O1" s="2"/>
      <c r="P1" s="2"/>
      <c r="Q1" s="2"/>
      <c r="R1" s="2"/>
      <c r="S1" s="2"/>
      <c r="T1" s="2"/>
    </row>
    <row r="2" spans="1:20" ht="27.75" customHeight="1" x14ac:dyDescent="0.25">
      <c r="A2" s="64" t="s">
        <v>0</v>
      </c>
      <c r="B2" s="63"/>
      <c r="C2" s="63"/>
      <c r="D2" s="63"/>
      <c r="E2" s="63"/>
      <c r="F2" s="63"/>
      <c r="G2" s="63"/>
      <c r="H2" s="63"/>
      <c r="I2" s="63"/>
      <c r="J2" s="63"/>
      <c r="K2" s="63"/>
      <c r="L2" s="3"/>
      <c r="M2" s="4"/>
      <c r="N2" s="4"/>
      <c r="O2" s="4"/>
      <c r="P2" s="4"/>
      <c r="Q2" s="4"/>
      <c r="R2" s="4"/>
      <c r="S2" s="4"/>
      <c r="T2" s="5"/>
    </row>
    <row r="3" spans="1:20" ht="33.75" customHeight="1" x14ac:dyDescent="0.25">
      <c r="A3" s="65" t="s">
        <v>45</v>
      </c>
      <c r="B3" s="66"/>
      <c r="C3" s="66"/>
      <c r="D3" s="66"/>
      <c r="E3" s="66"/>
      <c r="F3" s="66"/>
      <c r="G3" s="66"/>
      <c r="H3" s="66"/>
      <c r="I3" s="66"/>
      <c r="J3" s="66"/>
      <c r="K3" s="66"/>
      <c r="L3" s="36"/>
      <c r="M3" s="6"/>
      <c r="N3" s="6"/>
      <c r="O3" s="6"/>
      <c r="P3" s="6"/>
      <c r="Q3" s="6"/>
      <c r="R3" s="6"/>
      <c r="S3" s="6"/>
      <c r="T3" s="5"/>
    </row>
    <row r="4" spans="1:20" ht="13.8" x14ac:dyDescent="0.25">
      <c r="A4" s="67" t="s">
        <v>43</v>
      </c>
      <c r="B4" s="68"/>
      <c r="C4" s="68"/>
      <c r="D4" s="68"/>
      <c r="E4" s="68"/>
      <c r="F4" s="68"/>
      <c r="G4" s="68"/>
      <c r="H4" s="68"/>
      <c r="I4" s="68"/>
      <c r="J4" s="68"/>
      <c r="K4" s="68"/>
      <c r="L4" s="7"/>
    </row>
    <row r="5" spans="1:20" ht="18.75" customHeight="1" thickBot="1" x14ac:dyDescent="0.3">
      <c r="A5" s="8"/>
      <c r="B5" s="9"/>
    </row>
    <row r="6" spans="1:20" ht="14.4" thickBot="1" x14ac:dyDescent="0.35">
      <c r="A6" s="61" t="s">
        <v>1</v>
      </c>
      <c r="B6" s="37" t="s">
        <v>2</v>
      </c>
      <c r="C6" s="58" t="s">
        <v>41</v>
      </c>
      <c r="D6" s="59"/>
      <c r="E6" s="59"/>
      <c r="F6" s="60"/>
      <c r="G6" s="37" t="s">
        <v>2</v>
      </c>
      <c r="H6" s="58" t="s">
        <v>34</v>
      </c>
      <c r="I6" s="59"/>
      <c r="J6" s="59"/>
      <c r="K6" s="60"/>
      <c r="L6" s="36"/>
    </row>
    <row r="7" spans="1:20" ht="12.75" customHeight="1" thickBot="1" x14ac:dyDescent="0.3">
      <c r="A7" s="61"/>
      <c r="B7" s="50" t="s">
        <v>3</v>
      </c>
      <c r="C7" s="10" t="s">
        <v>27</v>
      </c>
      <c r="D7" s="10" t="s">
        <v>28</v>
      </c>
      <c r="E7" s="46" t="s">
        <v>30</v>
      </c>
      <c r="F7" s="11" t="s">
        <v>31</v>
      </c>
      <c r="G7" s="50" t="s">
        <v>3</v>
      </c>
      <c r="H7" s="10" t="s">
        <v>39</v>
      </c>
      <c r="I7" s="10" t="s">
        <v>28</v>
      </c>
      <c r="J7" s="46" t="s">
        <v>32</v>
      </c>
      <c r="K7" s="11" t="s">
        <v>31</v>
      </c>
      <c r="L7" s="36"/>
    </row>
    <row r="8" spans="1:20" ht="13.8" thickBot="1" x14ac:dyDescent="0.3">
      <c r="A8" s="61"/>
      <c r="B8" s="51" t="s">
        <v>4</v>
      </c>
      <c r="C8" s="12" t="s">
        <v>38</v>
      </c>
      <c r="D8" s="12" t="s">
        <v>38</v>
      </c>
      <c r="E8" s="47" t="s">
        <v>5</v>
      </c>
      <c r="F8" s="13" t="s">
        <v>32</v>
      </c>
      <c r="G8" s="51" t="s">
        <v>4</v>
      </c>
      <c r="H8" s="12" t="s">
        <v>38</v>
      </c>
      <c r="I8" s="12" t="s">
        <v>38</v>
      </c>
      <c r="J8" s="47" t="s">
        <v>36</v>
      </c>
      <c r="K8" s="13" t="s">
        <v>35</v>
      </c>
      <c r="L8" s="36"/>
    </row>
    <row r="9" spans="1:20" ht="13.8" thickBot="1" x14ac:dyDescent="0.3">
      <c r="A9" s="61"/>
      <c r="B9" s="52" t="s">
        <v>6</v>
      </c>
      <c r="C9" s="14" t="s">
        <v>6</v>
      </c>
      <c r="D9" s="14" t="s">
        <v>6</v>
      </c>
      <c r="E9" s="48" t="s">
        <v>6</v>
      </c>
      <c r="F9" s="15" t="s">
        <v>6</v>
      </c>
      <c r="G9" s="52" t="s">
        <v>33</v>
      </c>
      <c r="H9" s="14" t="s">
        <v>33</v>
      </c>
      <c r="I9" s="14" t="s">
        <v>6</v>
      </c>
      <c r="J9" s="48" t="s">
        <v>6</v>
      </c>
      <c r="K9" s="15" t="s">
        <v>6</v>
      </c>
      <c r="L9" s="34"/>
    </row>
    <row r="10" spans="1:20" x14ac:dyDescent="0.25">
      <c r="A10" s="16" t="s">
        <v>7</v>
      </c>
      <c r="B10" s="38">
        <v>3.2099999999999997E-2</v>
      </c>
      <c r="C10" s="39">
        <v>329876</v>
      </c>
      <c r="D10" s="39">
        <f>ROUND(+B10*$D$26,0)</f>
        <v>333461</v>
      </c>
      <c r="E10" s="39">
        <f>D10-C10</f>
        <v>3585</v>
      </c>
      <c r="F10" s="40">
        <f>E10/C10</f>
        <v>1.0867719991754477E-2</v>
      </c>
      <c r="G10" s="38">
        <v>3.2399999999999998E-2</v>
      </c>
      <c r="H10" s="39">
        <f>ROUND(+G10*$H$26,0)</f>
        <v>308649</v>
      </c>
      <c r="I10" s="39">
        <v>333461</v>
      </c>
      <c r="J10" s="39">
        <f>H10-I10</f>
        <v>-24812</v>
      </c>
      <c r="K10" s="40">
        <f>J10/I10</f>
        <v>-7.4407501926762057E-2</v>
      </c>
      <c r="L10" s="35"/>
      <c r="M10" s="17"/>
      <c r="N10" s="17"/>
      <c r="O10" s="18"/>
    </row>
    <row r="11" spans="1:20" x14ac:dyDescent="0.25">
      <c r="A11" s="19" t="s">
        <v>8</v>
      </c>
      <c r="B11" s="41">
        <v>8.3900000000000002E-2</v>
      </c>
      <c r="C11" s="20">
        <v>862199</v>
      </c>
      <c r="D11" s="20">
        <f t="shared" ref="D11:D25" si="0">ROUND(+B11*$D$26,0)</f>
        <v>871570</v>
      </c>
      <c r="E11" s="20">
        <f t="shared" ref="E11:E26" si="1">D11-C11</f>
        <v>9371</v>
      </c>
      <c r="F11" s="42">
        <f t="shared" ref="F11:F26" si="2">E11/C11</f>
        <v>1.0868720562190399E-2</v>
      </c>
      <c r="G11" s="41">
        <v>7.7600000000000002E-2</v>
      </c>
      <c r="H11" s="20">
        <f t="shared" ref="H11:H25" si="3">ROUND(+G11*$H$26,0)</f>
        <v>739234</v>
      </c>
      <c r="I11" s="20">
        <v>871570</v>
      </c>
      <c r="J11" s="20">
        <f t="shared" ref="J11:J26" si="4">H11-I11</f>
        <v>-132336</v>
      </c>
      <c r="K11" s="42">
        <f t="shared" ref="K11:K26" si="5">J11/I11</f>
        <v>-0.15183634131509804</v>
      </c>
      <c r="L11" s="35"/>
      <c r="M11" s="17"/>
      <c r="N11" s="17"/>
      <c r="O11" s="18"/>
    </row>
    <row r="12" spans="1:20" x14ac:dyDescent="0.25">
      <c r="A12" s="19" t="s">
        <v>9</v>
      </c>
      <c r="B12" s="41">
        <v>7.5700000000000003E-2</v>
      </c>
      <c r="C12" s="20">
        <v>777931</v>
      </c>
      <c r="D12" s="20">
        <f t="shared" si="0"/>
        <v>786386</v>
      </c>
      <c r="E12" s="20">
        <f t="shared" si="1"/>
        <v>8455</v>
      </c>
      <c r="F12" s="42">
        <f t="shared" si="2"/>
        <v>1.0868573176798457E-2</v>
      </c>
      <c r="G12" s="41">
        <v>7.9200000000000007E-2</v>
      </c>
      <c r="H12" s="20">
        <f t="shared" si="3"/>
        <v>754476</v>
      </c>
      <c r="I12" s="20">
        <v>786386</v>
      </c>
      <c r="J12" s="20">
        <f t="shared" si="4"/>
        <v>-31910</v>
      </c>
      <c r="K12" s="42">
        <f t="shared" si="5"/>
        <v>-4.0578036740226808E-2</v>
      </c>
      <c r="L12" s="35"/>
      <c r="M12" s="17"/>
      <c r="N12" s="17"/>
      <c r="O12" s="18"/>
    </row>
    <row r="13" spans="1:20" x14ac:dyDescent="0.25">
      <c r="A13" s="19" t="s">
        <v>10</v>
      </c>
      <c r="B13" s="41">
        <v>5.1799999999999999E-2</v>
      </c>
      <c r="C13" s="20">
        <v>532323</v>
      </c>
      <c r="D13" s="20">
        <f t="shared" si="0"/>
        <v>538109</v>
      </c>
      <c r="E13" s="20">
        <f t="shared" si="1"/>
        <v>5786</v>
      </c>
      <c r="F13" s="42">
        <f t="shared" si="2"/>
        <v>1.08693406071126E-2</v>
      </c>
      <c r="G13" s="41">
        <v>5.1700000000000003E-2</v>
      </c>
      <c r="H13" s="20">
        <f t="shared" si="3"/>
        <v>492505</v>
      </c>
      <c r="I13" s="20">
        <v>538109</v>
      </c>
      <c r="J13" s="20">
        <f t="shared" si="4"/>
        <v>-45604</v>
      </c>
      <c r="K13" s="42">
        <f t="shared" si="5"/>
        <v>-8.4748628995240743E-2</v>
      </c>
      <c r="L13" s="35"/>
      <c r="M13" s="17"/>
      <c r="N13" s="17"/>
      <c r="O13" s="18"/>
    </row>
    <row r="14" spans="1:20" x14ac:dyDescent="0.25">
      <c r="A14" s="19" t="s">
        <v>11</v>
      </c>
      <c r="B14" s="41">
        <v>4.6600000000000003E-2</v>
      </c>
      <c r="C14" s="20">
        <v>478885</v>
      </c>
      <c r="D14" s="20">
        <f t="shared" si="0"/>
        <v>484090</v>
      </c>
      <c r="E14" s="20">
        <f t="shared" si="1"/>
        <v>5205</v>
      </c>
      <c r="F14" s="42">
        <f t="shared" si="2"/>
        <v>1.0868997776084029E-2</v>
      </c>
      <c r="G14" s="41">
        <v>4.6600000000000003E-2</v>
      </c>
      <c r="H14" s="20">
        <f t="shared" si="3"/>
        <v>443921</v>
      </c>
      <c r="I14" s="20">
        <v>484090</v>
      </c>
      <c r="J14" s="20">
        <f t="shared" si="4"/>
        <v>-40169</v>
      </c>
      <c r="K14" s="42">
        <f t="shared" si="5"/>
        <v>-8.2978371790369557E-2</v>
      </c>
      <c r="L14" s="35"/>
      <c r="M14" s="17"/>
      <c r="N14" s="17"/>
      <c r="O14" s="18"/>
    </row>
    <row r="15" spans="1:20" x14ac:dyDescent="0.25">
      <c r="A15" s="19" t="s">
        <v>12</v>
      </c>
      <c r="B15" s="41">
        <v>0.08</v>
      </c>
      <c r="C15" s="20">
        <v>822120</v>
      </c>
      <c r="D15" s="20">
        <f t="shared" si="0"/>
        <v>831056</v>
      </c>
      <c r="E15" s="20">
        <f t="shared" si="1"/>
        <v>8936</v>
      </c>
      <c r="F15" s="42">
        <f t="shared" si="2"/>
        <v>1.0869459446309541E-2</v>
      </c>
      <c r="G15" s="41">
        <v>8.3699999999999997E-2</v>
      </c>
      <c r="H15" s="20">
        <f t="shared" si="3"/>
        <v>797343</v>
      </c>
      <c r="I15" s="20">
        <v>831056</v>
      </c>
      <c r="J15" s="20">
        <f t="shared" si="4"/>
        <v>-33713</v>
      </c>
      <c r="K15" s="42">
        <f t="shared" si="5"/>
        <v>-4.0566460021947977E-2</v>
      </c>
      <c r="L15" s="35"/>
      <c r="M15" s="17"/>
      <c r="N15" s="17"/>
      <c r="O15" s="18"/>
    </row>
    <row r="16" spans="1:20" x14ac:dyDescent="0.25">
      <c r="A16" s="19" t="s">
        <v>13</v>
      </c>
      <c r="B16" s="41">
        <v>3.5900000000000001E-2</v>
      </c>
      <c r="C16" s="20">
        <v>368927</v>
      </c>
      <c r="D16" s="20">
        <f t="shared" si="0"/>
        <v>372936</v>
      </c>
      <c r="E16" s="20">
        <f t="shared" si="1"/>
        <v>4009</v>
      </c>
      <c r="F16" s="42">
        <f t="shared" si="2"/>
        <v>1.0866648415540203E-2</v>
      </c>
      <c r="G16" s="41">
        <v>3.4299999999999997E-2</v>
      </c>
      <c r="H16" s="20">
        <f t="shared" si="3"/>
        <v>326749</v>
      </c>
      <c r="I16" s="20">
        <v>372936</v>
      </c>
      <c r="J16" s="20">
        <f t="shared" si="4"/>
        <v>-46187</v>
      </c>
      <c r="K16" s="42">
        <f t="shared" si="5"/>
        <v>-0.12384698715061029</v>
      </c>
      <c r="L16" s="35"/>
      <c r="M16" s="17"/>
      <c r="N16" s="17"/>
      <c r="O16" s="18"/>
    </row>
    <row r="17" spans="1:15" x14ac:dyDescent="0.25">
      <c r="A17" s="19" t="s">
        <v>14</v>
      </c>
      <c r="B17" s="41">
        <v>5.4199999999999998E-2</v>
      </c>
      <c r="C17" s="20">
        <v>556987</v>
      </c>
      <c r="D17" s="20">
        <f t="shared" si="0"/>
        <v>563040</v>
      </c>
      <c r="E17" s="20">
        <f t="shared" si="1"/>
        <v>6053</v>
      </c>
      <c r="F17" s="42">
        <f t="shared" si="2"/>
        <v>1.0867399059583078E-2</v>
      </c>
      <c r="G17" s="41">
        <v>5.16E-2</v>
      </c>
      <c r="H17" s="20">
        <f t="shared" si="3"/>
        <v>491552</v>
      </c>
      <c r="I17" s="20">
        <v>563040</v>
      </c>
      <c r="J17" s="20">
        <f t="shared" si="4"/>
        <v>-71488</v>
      </c>
      <c r="K17" s="42">
        <f t="shared" si="5"/>
        <v>-0.12696788860471725</v>
      </c>
      <c r="L17" s="35"/>
      <c r="M17" s="17"/>
      <c r="N17" s="17"/>
      <c r="O17" s="18"/>
    </row>
    <row r="18" spans="1:15" x14ac:dyDescent="0.25">
      <c r="A18" s="19" t="s">
        <v>15</v>
      </c>
      <c r="B18" s="41">
        <v>5.16E-2</v>
      </c>
      <c r="C18" s="20">
        <v>530268</v>
      </c>
      <c r="D18" s="20">
        <f t="shared" si="0"/>
        <v>536031</v>
      </c>
      <c r="E18" s="20">
        <f t="shared" si="1"/>
        <v>5763</v>
      </c>
      <c r="F18" s="42">
        <f t="shared" si="2"/>
        <v>1.0868089343501777E-2</v>
      </c>
      <c r="G18" s="41">
        <v>5.0099999999999999E-2</v>
      </c>
      <c r="H18" s="20">
        <f t="shared" si="3"/>
        <v>477263</v>
      </c>
      <c r="I18" s="20">
        <v>536031</v>
      </c>
      <c r="J18" s="20">
        <f t="shared" si="4"/>
        <v>-58768</v>
      </c>
      <c r="K18" s="42">
        <f t="shared" si="5"/>
        <v>-0.10963545018851521</v>
      </c>
      <c r="L18" s="35"/>
      <c r="M18" s="17"/>
      <c r="N18" s="17"/>
      <c r="O18" s="18"/>
    </row>
    <row r="19" spans="1:15" x14ac:dyDescent="0.25">
      <c r="A19" s="19" t="s">
        <v>16</v>
      </c>
      <c r="B19" s="41">
        <v>7.9000000000000001E-2</v>
      </c>
      <c r="C19" s="20">
        <v>811844</v>
      </c>
      <c r="D19" s="20">
        <f t="shared" si="0"/>
        <v>820667</v>
      </c>
      <c r="E19" s="20">
        <f t="shared" si="1"/>
        <v>8823</v>
      </c>
      <c r="F19" s="42">
        <f t="shared" si="2"/>
        <v>1.0867851459147324E-2</v>
      </c>
      <c r="G19" s="41">
        <v>7.5999999999999998E-2</v>
      </c>
      <c r="H19" s="20">
        <f t="shared" si="3"/>
        <v>723992</v>
      </c>
      <c r="I19" s="20">
        <v>820667</v>
      </c>
      <c r="J19" s="20">
        <f t="shared" si="4"/>
        <v>-96675</v>
      </c>
      <c r="K19" s="42">
        <f t="shared" si="5"/>
        <v>-0.11780052079588919</v>
      </c>
      <c r="L19" s="35"/>
      <c r="M19" s="17"/>
      <c r="N19" s="17"/>
      <c r="O19" s="18"/>
    </row>
    <row r="20" spans="1:15" x14ac:dyDescent="0.25">
      <c r="A20" s="19" t="s">
        <v>17</v>
      </c>
      <c r="B20" s="41">
        <v>6.4000000000000001E-2</v>
      </c>
      <c r="C20" s="20">
        <v>657696</v>
      </c>
      <c r="D20" s="20">
        <f t="shared" si="0"/>
        <v>664845</v>
      </c>
      <c r="E20" s="20">
        <f t="shared" si="1"/>
        <v>7149</v>
      </c>
      <c r="F20" s="42">
        <f t="shared" si="2"/>
        <v>1.0869763538169611E-2</v>
      </c>
      <c r="G20" s="41">
        <v>6.3200000000000006E-2</v>
      </c>
      <c r="H20" s="20">
        <f t="shared" si="3"/>
        <v>602056</v>
      </c>
      <c r="I20" s="20">
        <v>664845</v>
      </c>
      <c r="J20" s="20">
        <f t="shared" si="4"/>
        <v>-62789</v>
      </c>
      <c r="K20" s="42">
        <f t="shared" si="5"/>
        <v>-9.4441561566981774E-2</v>
      </c>
      <c r="L20" s="35"/>
      <c r="M20" s="17"/>
      <c r="N20" s="17"/>
      <c r="O20" s="18"/>
    </row>
    <row r="21" spans="1:15" x14ac:dyDescent="0.25">
      <c r="A21" s="19" t="s">
        <v>18</v>
      </c>
      <c r="B21" s="41">
        <v>7.7700000000000005E-2</v>
      </c>
      <c r="C21" s="20">
        <v>798485</v>
      </c>
      <c r="D21" s="20">
        <f t="shared" si="0"/>
        <v>807163</v>
      </c>
      <c r="E21" s="20">
        <f t="shared" si="1"/>
        <v>8678</v>
      </c>
      <c r="F21" s="42">
        <f t="shared" si="2"/>
        <v>1.0868081429206559E-2</v>
      </c>
      <c r="G21" s="41">
        <v>8.0100000000000005E-2</v>
      </c>
      <c r="H21" s="20">
        <f t="shared" si="3"/>
        <v>763049</v>
      </c>
      <c r="I21" s="20">
        <v>807163</v>
      </c>
      <c r="J21" s="20">
        <f t="shared" si="4"/>
        <v>-44114</v>
      </c>
      <c r="K21" s="42">
        <f t="shared" si="5"/>
        <v>-5.465314936388313E-2</v>
      </c>
      <c r="L21" s="35"/>
      <c r="M21" s="17"/>
      <c r="N21" s="17"/>
      <c r="O21" s="18"/>
    </row>
    <row r="22" spans="1:15" x14ac:dyDescent="0.25">
      <c r="A22" s="19" t="s">
        <v>19</v>
      </c>
      <c r="B22" s="41">
        <v>9.1700000000000004E-2</v>
      </c>
      <c r="C22" s="20">
        <v>942356</v>
      </c>
      <c r="D22" s="20">
        <f t="shared" si="0"/>
        <v>952598</v>
      </c>
      <c r="E22" s="20">
        <f t="shared" si="1"/>
        <v>10242</v>
      </c>
      <c r="F22" s="42">
        <f t="shared" si="2"/>
        <v>1.0868504047302718E-2</v>
      </c>
      <c r="G22" s="41">
        <v>9.8500000000000004E-2</v>
      </c>
      <c r="H22" s="20">
        <f t="shared" si="3"/>
        <v>938331</v>
      </c>
      <c r="I22" s="20">
        <v>952598</v>
      </c>
      <c r="J22" s="20">
        <f t="shared" si="4"/>
        <v>-14267</v>
      </c>
      <c r="K22" s="42">
        <f t="shared" si="5"/>
        <v>-1.4976936756113281E-2</v>
      </c>
      <c r="L22" s="35"/>
      <c r="M22" s="17"/>
      <c r="N22" s="17"/>
      <c r="O22" s="18"/>
    </row>
    <row r="23" spans="1:15" x14ac:dyDescent="0.25">
      <c r="A23" s="19" t="s">
        <v>20</v>
      </c>
      <c r="B23" s="41">
        <v>4.6100000000000002E-2</v>
      </c>
      <c r="C23" s="20">
        <v>473747</v>
      </c>
      <c r="D23" s="20">
        <f t="shared" si="0"/>
        <v>478896</v>
      </c>
      <c r="E23" s="20">
        <f t="shared" si="1"/>
        <v>5149</v>
      </c>
      <c r="F23" s="42">
        <f t="shared" si="2"/>
        <v>1.0868670408466967E-2</v>
      </c>
      <c r="G23" s="41">
        <v>4.4499999999999998E-2</v>
      </c>
      <c r="H23" s="20">
        <f t="shared" si="3"/>
        <v>423916</v>
      </c>
      <c r="I23" s="20">
        <v>478896</v>
      </c>
      <c r="J23" s="20">
        <f t="shared" si="4"/>
        <v>-54980</v>
      </c>
      <c r="K23" s="42">
        <f t="shared" si="5"/>
        <v>-0.11480571982225786</v>
      </c>
      <c r="L23" s="35"/>
      <c r="M23" s="17"/>
      <c r="N23" s="17"/>
      <c r="O23" s="18"/>
    </row>
    <row r="24" spans="1:15" x14ac:dyDescent="0.25">
      <c r="A24" s="19" t="s">
        <v>21</v>
      </c>
      <c r="B24" s="41">
        <v>5.7500000000000002E-2</v>
      </c>
      <c r="C24" s="20">
        <v>590899</v>
      </c>
      <c r="D24" s="20">
        <f t="shared" si="0"/>
        <v>597321</v>
      </c>
      <c r="E24" s="20">
        <f t="shared" si="1"/>
        <v>6422</v>
      </c>
      <c r="F24" s="42">
        <f t="shared" si="2"/>
        <v>1.0868185595169394E-2</v>
      </c>
      <c r="G24" s="41">
        <v>5.8700000000000002E-2</v>
      </c>
      <c r="H24" s="20">
        <f t="shared" si="3"/>
        <v>559188</v>
      </c>
      <c r="I24" s="20">
        <v>597321</v>
      </c>
      <c r="J24" s="20">
        <f t="shared" si="4"/>
        <v>-38133</v>
      </c>
      <c r="K24" s="42">
        <f t="shared" si="5"/>
        <v>-6.3840045804517173E-2</v>
      </c>
      <c r="L24" s="35"/>
      <c r="M24" s="17"/>
      <c r="N24" s="17"/>
      <c r="O24" s="18"/>
    </row>
    <row r="25" spans="1:15" ht="13.8" thickBot="1" x14ac:dyDescent="0.3">
      <c r="A25" s="21" t="s">
        <v>22</v>
      </c>
      <c r="B25" s="43">
        <v>7.22E-2</v>
      </c>
      <c r="C25" s="44">
        <v>741964</v>
      </c>
      <c r="D25" s="44">
        <f t="shared" si="0"/>
        <v>750028</v>
      </c>
      <c r="E25" s="44">
        <f t="shared" si="1"/>
        <v>8064</v>
      </c>
      <c r="F25" s="45">
        <f t="shared" si="2"/>
        <v>1.0868451838633681E-2</v>
      </c>
      <c r="G25" s="43">
        <v>7.1800000000000003E-2</v>
      </c>
      <c r="H25" s="44">
        <f t="shared" si="3"/>
        <v>683982</v>
      </c>
      <c r="I25" s="44">
        <v>750028</v>
      </c>
      <c r="J25" s="44">
        <f t="shared" si="4"/>
        <v>-66046</v>
      </c>
      <c r="K25" s="45">
        <f t="shared" si="5"/>
        <v>-8.8058045832955567E-2</v>
      </c>
      <c r="L25" s="35"/>
      <c r="M25" s="17"/>
      <c r="N25" s="17"/>
      <c r="O25" s="18"/>
    </row>
    <row r="26" spans="1:15" ht="13.8" thickBot="1" x14ac:dyDescent="0.3">
      <c r="A26" s="22" t="s">
        <v>23</v>
      </c>
      <c r="B26" s="23">
        <v>1</v>
      </c>
      <c r="C26" s="53">
        <v>10276507</v>
      </c>
      <c r="D26" s="24">
        <v>10388196</v>
      </c>
      <c r="E26" s="54">
        <f t="shared" si="1"/>
        <v>111689</v>
      </c>
      <c r="F26" s="55">
        <f t="shared" si="2"/>
        <v>1.0868381639792587E-2</v>
      </c>
      <c r="G26" s="23">
        <f>SUM(G10:G25)</f>
        <v>0.99999999999999989</v>
      </c>
      <c r="H26" s="53">
        <v>9526206</v>
      </c>
      <c r="I26" s="24">
        <v>10388196</v>
      </c>
      <c r="J26" s="54">
        <f t="shared" si="4"/>
        <v>-861990</v>
      </c>
      <c r="K26" s="55">
        <f t="shared" si="5"/>
        <v>-8.2977833687389035E-2</v>
      </c>
      <c r="L26" s="35"/>
      <c r="M26" s="17"/>
      <c r="N26" s="25" t="s">
        <v>24</v>
      </c>
      <c r="O26" s="18"/>
    </row>
    <row r="27" spans="1:15" x14ac:dyDescent="0.25">
      <c r="C27" s="17"/>
      <c r="D27" s="17"/>
      <c r="E27" s="17"/>
      <c r="F27" s="17"/>
      <c r="G27" s="17"/>
      <c r="H27" s="17"/>
      <c r="I27" s="17"/>
      <c r="J27" s="17"/>
      <c r="K27" s="17"/>
      <c r="L27" s="17"/>
    </row>
    <row r="28" spans="1:15" ht="27" customHeight="1" x14ac:dyDescent="0.25">
      <c r="A28" s="73" t="s">
        <v>49</v>
      </c>
      <c r="B28" s="73"/>
      <c r="C28" s="73"/>
      <c r="D28" s="73"/>
      <c r="E28" s="73"/>
      <c r="F28" s="73"/>
      <c r="G28" s="73"/>
      <c r="H28" s="73"/>
      <c r="I28" s="73"/>
      <c r="J28" s="73"/>
      <c r="K28" s="73"/>
      <c r="L28" s="26"/>
    </row>
    <row r="29" spans="1:15" x14ac:dyDescent="0.25">
      <c r="A29" s="73"/>
      <c r="B29" s="73"/>
      <c r="C29" s="73"/>
      <c r="D29" s="73"/>
      <c r="E29" s="73"/>
      <c r="F29" s="73"/>
      <c r="G29" s="73"/>
      <c r="H29" s="73"/>
      <c r="I29" s="73"/>
      <c r="J29" s="73"/>
      <c r="K29" s="73"/>
    </row>
    <row r="30" spans="1:15" x14ac:dyDescent="0.25">
      <c r="A30" s="73"/>
      <c r="B30" s="73"/>
      <c r="C30" s="73"/>
      <c r="D30" s="73"/>
      <c r="E30" s="73"/>
      <c r="F30" s="73"/>
      <c r="G30" s="73"/>
      <c r="H30" s="73"/>
      <c r="I30" s="73"/>
      <c r="J30" s="73"/>
      <c r="K30" s="73"/>
      <c r="M30" s="27"/>
      <c r="N30" s="27"/>
      <c r="O30" s="28"/>
    </row>
    <row r="31" spans="1:15" ht="41.4" customHeight="1" thickBot="1" x14ac:dyDescent="0.3">
      <c r="A31" s="74"/>
      <c r="B31" s="74"/>
      <c r="C31" s="74"/>
      <c r="D31" s="74"/>
      <c r="E31" s="74"/>
      <c r="F31" s="74"/>
      <c r="G31" s="74"/>
      <c r="H31" s="74"/>
      <c r="I31" s="74"/>
      <c r="J31" s="74"/>
      <c r="K31" s="74"/>
    </row>
    <row r="32" spans="1:15" ht="18.600000000000001" customHeight="1" thickBot="1" x14ac:dyDescent="0.3">
      <c r="A32" s="29" t="s">
        <v>25</v>
      </c>
      <c r="B32" s="30"/>
      <c r="C32" s="30"/>
      <c r="D32" s="31"/>
      <c r="E32" s="56"/>
      <c r="F32" s="56"/>
      <c r="G32" s="57"/>
      <c r="H32" s="57"/>
      <c r="I32" s="30"/>
      <c r="J32" s="32" t="s">
        <v>26</v>
      </c>
      <c r="K32" s="33">
        <v>43250</v>
      </c>
    </row>
    <row r="33" spans="7:11" x14ac:dyDescent="0.25">
      <c r="G33" s="18"/>
      <c r="K33" s="18"/>
    </row>
    <row r="34" spans="7:11" x14ac:dyDescent="0.25">
      <c r="G34" s="18"/>
      <c r="K34" s="18"/>
    </row>
    <row r="35" spans="7:11" x14ac:dyDescent="0.25">
      <c r="G35" s="18"/>
      <c r="J35" s="18"/>
      <c r="K35" s="18"/>
    </row>
    <row r="36" spans="7:11" x14ac:dyDescent="0.25">
      <c r="G36" s="18"/>
      <c r="K36" s="18"/>
    </row>
    <row r="37" spans="7:11" x14ac:dyDescent="0.25">
      <c r="G37" s="18"/>
      <c r="K37" s="18"/>
    </row>
    <row r="38" spans="7:11" x14ac:dyDescent="0.25">
      <c r="G38" s="18"/>
      <c r="K38" s="18"/>
    </row>
    <row r="39" spans="7:11" x14ac:dyDescent="0.25">
      <c r="G39" s="18"/>
      <c r="K39" s="18"/>
    </row>
    <row r="40" spans="7:11" x14ac:dyDescent="0.25">
      <c r="G40" s="18"/>
      <c r="K40" s="18"/>
    </row>
    <row r="41" spans="7:11" x14ac:dyDescent="0.25">
      <c r="G41" s="18"/>
      <c r="K41" s="18"/>
    </row>
    <row r="42" spans="7:11" x14ac:dyDescent="0.25">
      <c r="G42" s="18"/>
    </row>
    <row r="43" spans="7:11" x14ac:dyDescent="0.25">
      <c r="G43" s="18"/>
      <c r="K43" s="18"/>
    </row>
  </sheetData>
  <mergeCells count="9">
    <mergeCell ref="E32:H32"/>
    <mergeCell ref="A6:A9"/>
    <mergeCell ref="C6:F6"/>
    <mergeCell ref="H6:K6"/>
    <mergeCell ref="A1:K1"/>
    <mergeCell ref="A2:K2"/>
    <mergeCell ref="A3:K3"/>
    <mergeCell ref="A4:K4"/>
    <mergeCell ref="A28:K31"/>
  </mergeCells>
  <printOptions horizontalCentered="1"/>
  <pageMargins left="0.2" right="0.19" top="0.7" bottom="0.61" header="0.5" footer="0.5"/>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workbookViewId="0">
      <selection sqref="A1:K1"/>
    </sheetView>
  </sheetViews>
  <sheetFormatPr defaultRowHeight="13.2" x14ac:dyDescent="0.25"/>
  <cols>
    <col min="1" max="1" width="21.109375" customWidth="1"/>
    <col min="2" max="2" width="10.88671875" customWidth="1"/>
    <col min="3" max="3" width="16.33203125" customWidth="1"/>
    <col min="4" max="6" width="15.6640625" customWidth="1"/>
    <col min="7" max="7" width="12.5546875" customWidth="1"/>
    <col min="8" max="8" width="15.6640625" customWidth="1"/>
    <col min="9" max="9" width="15.21875" customWidth="1"/>
    <col min="10" max="10" width="17.6640625" customWidth="1"/>
    <col min="11" max="11" width="16.44140625" customWidth="1"/>
    <col min="12" max="12" width="15.6640625" customWidth="1"/>
    <col min="13" max="13" width="13.6640625" customWidth="1"/>
    <col min="14" max="14" width="16.88671875" customWidth="1"/>
    <col min="15" max="15" width="17" customWidth="1"/>
  </cols>
  <sheetData>
    <row r="1" spans="1:20" ht="19.5" customHeight="1" x14ac:dyDescent="0.35">
      <c r="A1" s="62" t="s">
        <v>51</v>
      </c>
      <c r="B1" s="63"/>
      <c r="C1" s="63"/>
      <c r="D1" s="63"/>
      <c r="E1" s="63"/>
      <c r="F1" s="63"/>
      <c r="G1" s="63"/>
      <c r="H1" s="63"/>
      <c r="I1" s="63"/>
      <c r="J1" s="63"/>
      <c r="K1" s="63"/>
      <c r="L1" s="1"/>
      <c r="M1" s="2"/>
      <c r="N1" s="2"/>
      <c r="O1" s="2"/>
      <c r="P1" s="2"/>
      <c r="Q1" s="2"/>
      <c r="R1" s="2"/>
      <c r="S1" s="2"/>
      <c r="T1" s="2"/>
    </row>
    <row r="2" spans="1:20" ht="27.75" customHeight="1" x14ac:dyDescent="0.25">
      <c r="A2" s="64" t="s">
        <v>0</v>
      </c>
      <c r="B2" s="63"/>
      <c r="C2" s="63"/>
      <c r="D2" s="63"/>
      <c r="E2" s="63"/>
      <c r="F2" s="63"/>
      <c r="G2" s="63"/>
      <c r="H2" s="63"/>
      <c r="I2" s="63"/>
      <c r="J2" s="63"/>
      <c r="K2" s="63"/>
      <c r="L2" s="3"/>
      <c r="M2" s="4"/>
      <c r="N2" s="4"/>
      <c r="O2" s="4"/>
      <c r="P2" s="4"/>
      <c r="Q2" s="4"/>
      <c r="R2" s="4"/>
      <c r="S2" s="4"/>
      <c r="T2" s="5"/>
    </row>
    <row r="3" spans="1:20" ht="33.75" customHeight="1" x14ac:dyDescent="0.25">
      <c r="A3" s="65" t="s">
        <v>44</v>
      </c>
      <c r="B3" s="66"/>
      <c r="C3" s="66"/>
      <c r="D3" s="66"/>
      <c r="E3" s="66"/>
      <c r="F3" s="66"/>
      <c r="G3" s="66"/>
      <c r="H3" s="66"/>
      <c r="I3" s="66"/>
      <c r="J3" s="66"/>
      <c r="K3" s="66"/>
      <c r="L3" s="36"/>
      <c r="M3" s="6"/>
      <c r="N3" s="6"/>
      <c r="O3" s="6"/>
      <c r="P3" s="6"/>
      <c r="Q3" s="6"/>
      <c r="R3" s="6"/>
      <c r="S3" s="6"/>
      <c r="T3" s="5"/>
    </row>
    <row r="4" spans="1:20" ht="13.8" x14ac:dyDescent="0.25">
      <c r="A4" s="67" t="s">
        <v>43</v>
      </c>
      <c r="B4" s="68"/>
      <c r="C4" s="68"/>
      <c r="D4" s="68"/>
      <c r="E4" s="68"/>
      <c r="F4" s="68"/>
      <c r="G4" s="68"/>
      <c r="H4" s="68"/>
      <c r="I4" s="68"/>
      <c r="J4" s="68"/>
      <c r="K4" s="68"/>
      <c r="L4" s="7"/>
    </row>
    <row r="5" spans="1:20" ht="18.75" customHeight="1" thickBot="1" x14ac:dyDescent="0.3">
      <c r="A5" s="8"/>
      <c r="B5" s="9"/>
    </row>
    <row r="6" spans="1:20" ht="14.4" thickBot="1" x14ac:dyDescent="0.35">
      <c r="A6" s="61" t="s">
        <v>1</v>
      </c>
      <c r="B6" s="37" t="s">
        <v>2</v>
      </c>
      <c r="C6" s="58" t="s">
        <v>42</v>
      </c>
      <c r="D6" s="59"/>
      <c r="E6" s="59"/>
      <c r="F6" s="60"/>
      <c r="G6" s="37" t="s">
        <v>2</v>
      </c>
      <c r="H6" s="58" t="s">
        <v>34</v>
      </c>
      <c r="I6" s="59"/>
      <c r="J6" s="59"/>
      <c r="K6" s="60"/>
      <c r="L6" s="36"/>
    </row>
    <row r="7" spans="1:20" ht="12.75" customHeight="1" thickBot="1" x14ac:dyDescent="0.3">
      <c r="A7" s="61"/>
      <c r="B7" s="50" t="s">
        <v>3</v>
      </c>
      <c r="C7" s="10" t="s">
        <v>39</v>
      </c>
      <c r="D7" s="10" t="s">
        <v>28</v>
      </c>
      <c r="E7" s="46" t="s">
        <v>30</v>
      </c>
      <c r="F7" s="11" t="s">
        <v>31</v>
      </c>
      <c r="G7" s="50" t="s">
        <v>3</v>
      </c>
      <c r="H7" s="10" t="s">
        <v>39</v>
      </c>
      <c r="I7" s="10" t="s">
        <v>28</v>
      </c>
      <c r="J7" s="46" t="s">
        <v>32</v>
      </c>
      <c r="K7" s="11" t="s">
        <v>31</v>
      </c>
      <c r="L7" s="36"/>
    </row>
    <row r="8" spans="1:20" ht="13.8" thickBot="1" x14ac:dyDescent="0.3">
      <c r="A8" s="61"/>
      <c r="B8" s="51" t="s">
        <v>4</v>
      </c>
      <c r="C8" s="12" t="s">
        <v>40</v>
      </c>
      <c r="D8" s="12" t="s">
        <v>40</v>
      </c>
      <c r="E8" s="47" t="s">
        <v>5</v>
      </c>
      <c r="F8" s="13" t="s">
        <v>32</v>
      </c>
      <c r="G8" s="51" t="s">
        <v>4</v>
      </c>
      <c r="H8" s="12" t="s">
        <v>40</v>
      </c>
      <c r="I8" s="12" t="s">
        <v>40</v>
      </c>
      <c r="J8" s="47" t="s">
        <v>36</v>
      </c>
      <c r="K8" s="13" t="s">
        <v>35</v>
      </c>
      <c r="L8" s="36"/>
    </row>
    <row r="9" spans="1:20" ht="13.8" thickBot="1" x14ac:dyDescent="0.3">
      <c r="A9" s="61"/>
      <c r="B9" s="52" t="s">
        <v>6</v>
      </c>
      <c r="C9" s="14" t="s">
        <v>6</v>
      </c>
      <c r="D9" s="14" t="s">
        <v>6</v>
      </c>
      <c r="E9" s="48" t="s">
        <v>6</v>
      </c>
      <c r="F9" s="15" t="s">
        <v>6</v>
      </c>
      <c r="G9" s="52" t="s">
        <v>33</v>
      </c>
      <c r="H9" s="14" t="s">
        <v>33</v>
      </c>
      <c r="I9" s="14" t="s">
        <v>6</v>
      </c>
      <c r="J9" s="48" t="s">
        <v>6</v>
      </c>
      <c r="K9" s="15" t="s">
        <v>6</v>
      </c>
      <c r="L9" s="34"/>
    </row>
    <row r="10" spans="1:20" x14ac:dyDescent="0.25">
      <c r="A10" s="16" t="s">
        <v>7</v>
      </c>
      <c r="B10" s="38">
        <v>1.9E-2</v>
      </c>
      <c r="C10" s="39">
        <v>200309</v>
      </c>
      <c r="D10" s="39">
        <v>201318</v>
      </c>
      <c r="E10" s="39">
        <f>D10-C10</f>
        <v>1009</v>
      </c>
      <c r="F10" s="40">
        <f>E10/C10</f>
        <v>5.0372174989641002E-3</v>
      </c>
      <c r="G10" s="38">
        <v>1.8800000000000001E-2</v>
      </c>
      <c r="H10" s="39">
        <v>197186</v>
      </c>
      <c r="I10" s="39">
        <v>201318</v>
      </c>
      <c r="J10" s="39">
        <f>H10-I10</f>
        <v>-4132</v>
      </c>
      <c r="K10" s="40">
        <f>J10/I10</f>
        <v>-2.0524741950545902E-2</v>
      </c>
      <c r="L10" s="35"/>
      <c r="M10" s="17"/>
      <c r="N10" s="17"/>
      <c r="O10" s="18"/>
    </row>
    <row r="11" spans="1:20" x14ac:dyDescent="0.25">
      <c r="A11" s="19" t="s">
        <v>8</v>
      </c>
      <c r="B11" s="41">
        <v>9.8699999999999996E-2</v>
      </c>
      <c r="C11" s="20">
        <v>1040557</v>
      </c>
      <c r="D11" s="20">
        <v>1045800</v>
      </c>
      <c r="E11" s="20">
        <f t="shared" ref="E11:E26" si="0">D11-C11</f>
        <v>5243</v>
      </c>
      <c r="F11" s="42">
        <f t="shared" ref="F11:F26" si="1">E11/C11</f>
        <v>5.0386475704838852E-3</v>
      </c>
      <c r="G11" s="41">
        <v>9.9099999999999994E-2</v>
      </c>
      <c r="H11" s="20">
        <v>1039421</v>
      </c>
      <c r="I11" s="20">
        <v>1045800</v>
      </c>
      <c r="J11" s="20">
        <f t="shared" ref="J11:J26" si="2">H11-I11</f>
        <v>-6379</v>
      </c>
      <c r="K11" s="42">
        <f t="shared" ref="K11:K26" si="3">J11/I11</f>
        <v>-6.0996366418053167E-3</v>
      </c>
      <c r="L11" s="35"/>
      <c r="M11" s="17"/>
      <c r="N11" s="17"/>
      <c r="O11" s="18"/>
    </row>
    <row r="12" spans="1:20" x14ac:dyDescent="0.25">
      <c r="A12" s="19" t="s">
        <v>9</v>
      </c>
      <c r="B12" s="41">
        <v>5.6000000000000001E-2</v>
      </c>
      <c r="C12" s="20">
        <v>590387</v>
      </c>
      <c r="D12" s="20">
        <v>593362</v>
      </c>
      <c r="E12" s="20">
        <f t="shared" si="0"/>
        <v>2975</v>
      </c>
      <c r="F12" s="42">
        <f t="shared" si="1"/>
        <v>5.0390675946455459E-3</v>
      </c>
      <c r="G12" s="41">
        <v>5.6099999999999997E-2</v>
      </c>
      <c r="H12" s="20">
        <v>588412</v>
      </c>
      <c r="I12" s="20">
        <v>593362</v>
      </c>
      <c r="J12" s="20">
        <f t="shared" si="2"/>
        <v>-4950</v>
      </c>
      <c r="K12" s="42">
        <f t="shared" si="3"/>
        <v>-8.3422935745801046E-3</v>
      </c>
      <c r="L12" s="35"/>
      <c r="M12" s="17"/>
      <c r="N12" s="17"/>
      <c r="O12" s="18"/>
    </row>
    <row r="13" spans="1:20" x14ac:dyDescent="0.25">
      <c r="A13" s="19" t="s">
        <v>10</v>
      </c>
      <c r="B13" s="41">
        <v>3.7499999999999999E-2</v>
      </c>
      <c r="C13" s="20">
        <v>395349</v>
      </c>
      <c r="D13" s="20">
        <v>397341</v>
      </c>
      <c r="E13" s="20">
        <f t="shared" si="0"/>
        <v>1992</v>
      </c>
      <c r="F13" s="42">
        <f t="shared" si="1"/>
        <v>5.0385861605821694E-3</v>
      </c>
      <c r="G13" s="41">
        <v>3.7400000000000003E-2</v>
      </c>
      <c r="H13" s="20">
        <v>392274</v>
      </c>
      <c r="I13" s="20">
        <v>397341</v>
      </c>
      <c r="J13" s="20">
        <f t="shared" si="2"/>
        <v>-5067</v>
      </c>
      <c r="K13" s="42">
        <f t="shared" si="3"/>
        <v>-1.2752270719608598E-2</v>
      </c>
      <c r="L13" s="35"/>
      <c r="M13" s="17"/>
      <c r="N13" s="17"/>
      <c r="O13" s="18"/>
    </row>
    <row r="14" spans="1:20" x14ac:dyDescent="0.25">
      <c r="A14" s="19" t="s">
        <v>11</v>
      </c>
      <c r="B14" s="41">
        <v>3.8600000000000002E-2</v>
      </c>
      <c r="C14" s="20">
        <v>406945</v>
      </c>
      <c r="D14" s="20">
        <v>408996</v>
      </c>
      <c r="E14" s="20">
        <f t="shared" si="0"/>
        <v>2051</v>
      </c>
      <c r="F14" s="42">
        <f t="shared" si="1"/>
        <v>5.0399931194633181E-3</v>
      </c>
      <c r="G14" s="41">
        <v>3.8300000000000001E-2</v>
      </c>
      <c r="H14" s="20">
        <v>401714</v>
      </c>
      <c r="I14" s="20">
        <v>408996</v>
      </c>
      <c r="J14" s="20">
        <f t="shared" si="2"/>
        <v>-7282</v>
      </c>
      <c r="K14" s="42">
        <f t="shared" si="3"/>
        <v>-1.7804575105869008E-2</v>
      </c>
      <c r="L14" s="35"/>
      <c r="M14" s="17"/>
      <c r="N14" s="17"/>
      <c r="O14" s="18"/>
    </row>
    <row r="15" spans="1:20" x14ac:dyDescent="0.25">
      <c r="A15" s="19" t="s">
        <v>12</v>
      </c>
      <c r="B15" s="41">
        <v>8.6999999999999994E-2</v>
      </c>
      <c r="C15" s="20">
        <v>917209</v>
      </c>
      <c r="D15" s="20">
        <v>921830</v>
      </c>
      <c r="E15" s="20">
        <f t="shared" si="0"/>
        <v>4621</v>
      </c>
      <c r="F15" s="42">
        <f t="shared" si="1"/>
        <v>5.0381101799044708E-3</v>
      </c>
      <c r="G15" s="41">
        <v>8.6499999999999994E-2</v>
      </c>
      <c r="H15" s="20">
        <v>907265</v>
      </c>
      <c r="I15" s="20">
        <v>921830</v>
      </c>
      <c r="J15" s="20">
        <f t="shared" si="2"/>
        <v>-14565</v>
      </c>
      <c r="K15" s="42">
        <f t="shared" si="3"/>
        <v>-1.580009329268954E-2</v>
      </c>
      <c r="L15" s="35"/>
      <c r="M15" s="17"/>
      <c r="N15" s="17"/>
      <c r="O15" s="18"/>
    </row>
    <row r="16" spans="1:20" x14ac:dyDescent="0.25">
      <c r="A16" s="19" t="s">
        <v>13</v>
      </c>
      <c r="B16" s="41">
        <v>3.6400000000000002E-2</v>
      </c>
      <c r="C16" s="20">
        <v>383751</v>
      </c>
      <c r="D16" s="20">
        <v>385686</v>
      </c>
      <c r="E16" s="20">
        <f t="shared" si="0"/>
        <v>1935</v>
      </c>
      <c r="F16" s="42">
        <f t="shared" si="1"/>
        <v>5.0423321372452447E-3</v>
      </c>
      <c r="G16" s="41">
        <v>3.6499999999999998E-2</v>
      </c>
      <c r="H16" s="20">
        <v>382835</v>
      </c>
      <c r="I16" s="20">
        <v>385686</v>
      </c>
      <c r="J16" s="20">
        <f t="shared" si="2"/>
        <v>-2851</v>
      </c>
      <c r="K16" s="42">
        <f t="shared" si="3"/>
        <v>-7.3920235632094506E-3</v>
      </c>
      <c r="L16" s="35"/>
      <c r="M16" s="17"/>
      <c r="N16" s="17"/>
      <c r="O16" s="18"/>
    </row>
    <row r="17" spans="1:15" x14ac:dyDescent="0.25">
      <c r="A17" s="19" t="s">
        <v>14</v>
      </c>
      <c r="B17" s="41">
        <v>4.2699999999999995E-2</v>
      </c>
      <c r="C17" s="20">
        <v>450170</v>
      </c>
      <c r="D17" s="20">
        <v>452438</v>
      </c>
      <c r="E17" s="20">
        <f t="shared" si="0"/>
        <v>2268</v>
      </c>
      <c r="F17" s="42">
        <f t="shared" si="1"/>
        <v>5.0380967190172604E-3</v>
      </c>
      <c r="G17" s="41">
        <v>4.24E-2</v>
      </c>
      <c r="H17" s="20">
        <v>444717</v>
      </c>
      <c r="I17" s="20">
        <v>452438</v>
      </c>
      <c r="J17" s="20">
        <f t="shared" si="2"/>
        <v>-7721</v>
      </c>
      <c r="K17" s="42">
        <f t="shared" si="3"/>
        <v>-1.7065321657332055E-2</v>
      </c>
      <c r="L17" s="35"/>
      <c r="M17" s="17"/>
      <c r="N17" s="17"/>
      <c r="O17" s="18"/>
    </row>
    <row r="18" spans="1:15" x14ac:dyDescent="0.25">
      <c r="A18" s="19" t="s">
        <v>15</v>
      </c>
      <c r="B18" s="41">
        <v>3.56E-2</v>
      </c>
      <c r="C18" s="20">
        <v>375318</v>
      </c>
      <c r="D18" s="20">
        <v>377209</v>
      </c>
      <c r="E18" s="20">
        <f t="shared" si="0"/>
        <v>1891</v>
      </c>
      <c r="F18" s="42">
        <f t="shared" si="1"/>
        <v>5.0383941084626901E-3</v>
      </c>
      <c r="G18" s="41">
        <v>3.56E-2</v>
      </c>
      <c r="H18" s="20">
        <v>373395</v>
      </c>
      <c r="I18" s="20">
        <v>377209</v>
      </c>
      <c r="J18" s="20">
        <f t="shared" si="2"/>
        <v>-3814</v>
      </c>
      <c r="K18" s="42">
        <f t="shared" si="3"/>
        <v>-1.0111105514449549E-2</v>
      </c>
      <c r="L18" s="35"/>
      <c r="M18" s="17"/>
      <c r="N18" s="17"/>
      <c r="O18" s="18"/>
    </row>
    <row r="19" spans="1:15" x14ac:dyDescent="0.25">
      <c r="A19" s="19" t="s">
        <v>16</v>
      </c>
      <c r="B19" s="41">
        <v>6.8999999999999992E-2</v>
      </c>
      <c r="C19" s="20">
        <v>727440</v>
      </c>
      <c r="D19" s="20">
        <v>731106</v>
      </c>
      <c r="E19" s="20">
        <f t="shared" si="0"/>
        <v>3666</v>
      </c>
      <c r="F19" s="42">
        <f t="shared" si="1"/>
        <v>5.0395908940943585E-3</v>
      </c>
      <c r="G19" s="41">
        <v>6.8199999999999997E-2</v>
      </c>
      <c r="H19" s="20">
        <v>715324</v>
      </c>
      <c r="I19" s="20">
        <v>731106</v>
      </c>
      <c r="J19" s="20">
        <f t="shared" si="2"/>
        <v>-15782</v>
      </c>
      <c r="K19" s="42">
        <f t="shared" si="3"/>
        <v>-2.1586473096924387E-2</v>
      </c>
      <c r="L19" s="35"/>
      <c r="M19" s="17"/>
      <c r="N19" s="17"/>
      <c r="O19" s="18"/>
    </row>
    <row r="20" spans="1:15" x14ac:dyDescent="0.25">
      <c r="A20" s="19" t="s">
        <v>17</v>
      </c>
      <c r="B20" s="41">
        <v>5.2299999999999999E-2</v>
      </c>
      <c r="C20" s="20">
        <v>551380</v>
      </c>
      <c r="D20" s="20">
        <v>554159</v>
      </c>
      <c r="E20" s="20">
        <f t="shared" si="0"/>
        <v>2779</v>
      </c>
      <c r="F20" s="42">
        <f t="shared" si="1"/>
        <v>5.0400812506801113E-3</v>
      </c>
      <c r="G20" s="41">
        <v>5.2400000000000002E-2</v>
      </c>
      <c r="H20" s="20">
        <v>549604</v>
      </c>
      <c r="I20" s="20">
        <v>554159</v>
      </c>
      <c r="J20" s="20">
        <f t="shared" si="2"/>
        <v>-4555</v>
      </c>
      <c r="K20" s="42">
        <f t="shared" si="3"/>
        <v>-8.2196625878132451E-3</v>
      </c>
      <c r="L20" s="35"/>
      <c r="M20" s="17"/>
      <c r="N20" s="17"/>
      <c r="O20" s="18"/>
    </row>
    <row r="21" spans="1:15" x14ac:dyDescent="0.25">
      <c r="A21" s="19" t="s">
        <v>18</v>
      </c>
      <c r="B21" s="41">
        <v>0.1167</v>
      </c>
      <c r="C21" s="20">
        <v>1230325</v>
      </c>
      <c r="D21" s="20">
        <v>1236524</v>
      </c>
      <c r="E21" s="20">
        <f t="shared" si="0"/>
        <v>6199</v>
      </c>
      <c r="F21" s="42">
        <f t="shared" si="1"/>
        <v>5.03850608579034E-3</v>
      </c>
      <c r="G21" s="41">
        <v>0.11749999999999999</v>
      </c>
      <c r="H21" s="20">
        <v>1232412</v>
      </c>
      <c r="I21" s="20">
        <v>1236524</v>
      </c>
      <c r="J21" s="20">
        <f t="shared" si="2"/>
        <v>-4112</v>
      </c>
      <c r="K21" s="42">
        <f t="shared" si="3"/>
        <v>-3.3254510223820967E-3</v>
      </c>
      <c r="L21" s="35"/>
      <c r="M21" s="17"/>
      <c r="N21" s="17"/>
      <c r="O21" s="18"/>
    </row>
    <row r="22" spans="1:15" x14ac:dyDescent="0.25">
      <c r="A22" s="19" t="s">
        <v>19</v>
      </c>
      <c r="B22" s="41">
        <v>0.1305</v>
      </c>
      <c r="C22" s="20">
        <v>1375813</v>
      </c>
      <c r="D22" s="20">
        <v>1382745</v>
      </c>
      <c r="E22" s="20">
        <f t="shared" si="0"/>
        <v>6932</v>
      </c>
      <c r="F22" s="42">
        <f t="shared" si="1"/>
        <v>5.0384754323443666E-3</v>
      </c>
      <c r="G22" s="41">
        <v>0.13220000000000001</v>
      </c>
      <c r="H22" s="20">
        <v>1386595</v>
      </c>
      <c r="I22" s="20">
        <v>1382745</v>
      </c>
      <c r="J22" s="20">
        <f t="shared" si="2"/>
        <v>3850</v>
      </c>
      <c r="K22" s="42">
        <f t="shared" si="3"/>
        <v>2.7843167033690234E-3</v>
      </c>
      <c r="L22" s="35"/>
      <c r="M22" s="17"/>
      <c r="N22" s="17"/>
      <c r="O22" s="18"/>
    </row>
    <row r="23" spans="1:15" x14ac:dyDescent="0.25">
      <c r="A23" s="19" t="s">
        <v>20</v>
      </c>
      <c r="B23" s="41">
        <v>3.7900000000000003E-2</v>
      </c>
      <c r="C23" s="20">
        <v>399565</v>
      </c>
      <c r="D23" s="20">
        <v>401579</v>
      </c>
      <c r="E23" s="20">
        <f t="shared" si="0"/>
        <v>2014</v>
      </c>
      <c r="F23" s="42">
        <f t="shared" si="1"/>
        <v>5.0404815236569766E-3</v>
      </c>
      <c r="G23" s="41">
        <v>3.7999999999999999E-2</v>
      </c>
      <c r="H23" s="20">
        <v>398567</v>
      </c>
      <c r="I23" s="20">
        <v>401579</v>
      </c>
      <c r="J23" s="20">
        <f t="shared" si="2"/>
        <v>-3012</v>
      </c>
      <c r="K23" s="42">
        <f t="shared" si="3"/>
        <v>-7.5003922017834596E-3</v>
      </c>
      <c r="L23" s="35"/>
      <c r="M23" s="17"/>
      <c r="N23" s="17"/>
      <c r="O23" s="18"/>
    </row>
    <row r="24" spans="1:15" x14ac:dyDescent="0.25">
      <c r="A24" s="19" t="s">
        <v>21</v>
      </c>
      <c r="B24" s="41">
        <v>6.2300000000000001E-2</v>
      </c>
      <c r="C24" s="20">
        <v>656806</v>
      </c>
      <c r="D24" s="20">
        <v>660115</v>
      </c>
      <c r="E24" s="20">
        <f t="shared" si="0"/>
        <v>3309</v>
      </c>
      <c r="F24" s="42">
        <f t="shared" si="1"/>
        <v>5.0380173140927454E-3</v>
      </c>
      <c r="G24" s="41">
        <v>6.1600000000000002E-2</v>
      </c>
      <c r="H24" s="20">
        <v>646099</v>
      </c>
      <c r="I24" s="20">
        <v>660115</v>
      </c>
      <c r="J24" s="20">
        <f t="shared" si="2"/>
        <v>-14016</v>
      </c>
      <c r="K24" s="42">
        <f t="shared" si="3"/>
        <v>-2.1232664005514192E-2</v>
      </c>
      <c r="L24" s="35"/>
      <c r="M24" s="17"/>
      <c r="N24" s="17"/>
      <c r="O24" s="18"/>
    </row>
    <row r="25" spans="1:15" ht="13.8" thickBot="1" x14ac:dyDescent="0.3">
      <c r="A25" s="21" t="s">
        <v>22</v>
      </c>
      <c r="B25" s="43">
        <v>7.9799999999999996E-2</v>
      </c>
      <c r="C25" s="44">
        <v>841302</v>
      </c>
      <c r="D25" s="44">
        <v>845541</v>
      </c>
      <c r="E25" s="44">
        <f t="shared" si="0"/>
        <v>4239</v>
      </c>
      <c r="F25" s="45">
        <f t="shared" si="1"/>
        <v>5.0386187124243139E-3</v>
      </c>
      <c r="G25" s="43">
        <v>7.9399999999999998E-2</v>
      </c>
      <c r="H25" s="44">
        <v>832796</v>
      </c>
      <c r="I25" s="44">
        <v>845541</v>
      </c>
      <c r="J25" s="44">
        <f t="shared" si="2"/>
        <v>-12745</v>
      </c>
      <c r="K25" s="45">
        <f t="shared" si="3"/>
        <v>-1.5073189827577847E-2</v>
      </c>
      <c r="L25" s="35"/>
      <c r="M25" s="17"/>
      <c r="N25" s="17"/>
      <c r="O25" s="18"/>
    </row>
    <row r="26" spans="1:15" ht="13.8" thickBot="1" x14ac:dyDescent="0.3">
      <c r="A26" s="22" t="s">
        <v>23</v>
      </c>
      <c r="B26" s="23">
        <f>SUM(B10:B25)</f>
        <v>1.0000000000000002</v>
      </c>
      <c r="C26" s="53">
        <f>SUM(C10:C25)</f>
        <v>10542626</v>
      </c>
      <c r="D26" s="24">
        <v>10595750</v>
      </c>
      <c r="E26" s="54">
        <f t="shared" si="0"/>
        <v>53124</v>
      </c>
      <c r="F26" s="55">
        <f t="shared" si="1"/>
        <v>5.0389722636466471E-3</v>
      </c>
      <c r="G26" s="23">
        <f>SUM(G10:G25)</f>
        <v>0.99999999999999989</v>
      </c>
      <c r="H26" s="53">
        <v>10488616</v>
      </c>
      <c r="I26" s="24">
        <v>10595750</v>
      </c>
      <c r="J26" s="54">
        <f t="shared" si="2"/>
        <v>-107134</v>
      </c>
      <c r="K26" s="55">
        <f t="shared" si="3"/>
        <v>-1.0111035084821744E-2</v>
      </c>
      <c r="L26" s="35"/>
      <c r="M26" s="17"/>
      <c r="N26" s="25" t="s">
        <v>24</v>
      </c>
      <c r="O26" s="18"/>
    </row>
    <row r="27" spans="1:15" x14ac:dyDescent="0.25">
      <c r="C27" s="17"/>
      <c r="D27" s="17"/>
      <c r="E27" s="17"/>
      <c r="F27" s="17"/>
      <c r="G27" s="17"/>
      <c r="H27" s="17"/>
      <c r="I27" s="17"/>
      <c r="J27" s="17"/>
      <c r="K27" s="17"/>
      <c r="L27" s="17"/>
    </row>
    <row r="28" spans="1:15" ht="27" customHeight="1" x14ac:dyDescent="0.25">
      <c r="A28" s="69" t="s">
        <v>50</v>
      </c>
      <c r="B28" s="70"/>
      <c r="C28" s="70"/>
      <c r="D28" s="70"/>
      <c r="E28" s="70"/>
      <c r="F28" s="70"/>
      <c r="G28" s="70"/>
      <c r="H28" s="70"/>
      <c r="I28" s="70"/>
      <c r="J28" s="70"/>
      <c r="K28" s="70"/>
      <c r="L28" s="26"/>
    </row>
    <row r="29" spans="1:15" x14ac:dyDescent="0.25">
      <c r="A29" s="71"/>
      <c r="B29" s="71"/>
      <c r="C29" s="71"/>
      <c r="D29" s="71"/>
      <c r="E29" s="71"/>
      <c r="F29" s="71"/>
      <c r="G29" s="71"/>
      <c r="H29" s="71"/>
      <c r="I29" s="71"/>
      <c r="J29" s="71"/>
      <c r="K29" s="71"/>
    </row>
    <row r="30" spans="1:15" x14ac:dyDescent="0.25">
      <c r="A30" s="71"/>
      <c r="B30" s="71"/>
      <c r="C30" s="71"/>
      <c r="D30" s="71"/>
      <c r="E30" s="71"/>
      <c r="F30" s="71"/>
      <c r="G30" s="71"/>
      <c r="H30" s="71"/>
      <c r="I30" s="71"/>
      <c r="J30" s="71"/>
      <c r="K30" s="71"/>
      <c r="M30" s="27"/>
      <c r="N30" s="27"/>
      <c r="O30" s="28"/>
    </row>
    <row r="31" spans="1:15" ht="44.4" customHeight="1" thickBot="1" x14ac:dyDescent="0.3">
      <c r="A31" s="72"/>
      <c r="B31" s="72"/>
      <c r="C31" s="72"/>
      <c r="D31" s="72"/>
      <c r="E31" s="72"/>
      <c r="F31" s="72"/>
      <c r="G31" s="72"/>
      <c r="H31" s="72"/>
      <c r="I31" s="72"/>
      <c r="J31" s="72"/>
      <c r="K31" s="72"/>
    </row>
    <row r="32" spans="1:15" ht="18.600000000000001" customHeight="1" thickBot="1" x14ac:dyDescent="0.3">
      <c r="A32" s="29" t="s">
        <v>25</v>
      </c>
      <c r="B32" s="30"/>
      <c r="C32" s="30"/>
      <c r="D32" s="31"/>
      <c r="E32" s="56"/>
      <c r="F32" s="56"/>
      <c r="G32" s="57"/>
      <c r="H32" s="57"/>
      <c r="I32" s="30"/>
      <c r="J32" s="32" t="s">
        <v>26</v>
      </c>
      <c r="K32" s="33">
        <v>43250</v>
      </c>
    </row>
    <row r="33" spans="7:11" x14ac:dyDescent="0.25">
      <c r="G33" s="18"/>
      <c r="K33" s="18"/>
    </row>
    <row r="34" spans="7:11" x14ac:dyDescent="0.25">
      <c r="G34" s="18"/>
      <c r="K34" s="18"/>
    </row>
    <row r="35" spans="7:11" x14ac:dyDescent="0.25">
      <c r="G35" s="18"/>
      <c r="J35" s="18"/>
      <c r="K35" s="18"/>
    </row>
    <row r="36" spans="7:11" x14ac:dyDescent="0.25">
      <c r="G36" s="18"/>
      <c r="K36" s="18"/>
    </row>
    <row r="37" spans="7:11" x14ac:dyDescent="0.25">
      <c r="G37" s="18"/>
      <c r="K37" s="18"/>
    </row>
    <row r="38" spans="7:11" x14ac:dyDescent="0.25">
      <c r="G38" s="18"/>
      <c r="K38" s="18"/>
    </row>
    <row r="39" spans="7:11" x14ac:dyDescent="0.25">
      <c r="G39" s="18"/>
      <c r="K39" s="18"/>
    </row>
    <row r="40" spans="7:11" x14ac:dyDescent="0.25">
      <c r="G40" s="18"/>
      <c r="K40" s="18"/>
    </row>
    <row r="41" spans="7:11" x14ac:dyDescent="0.25">
      <c r="G41" s="18"/>
      <c r="K41" s="18"/>
    </row>
    <row r="42" spans="7:11" x14ac:dyDescent="0.25">
      <c r="G42" s="18"/>
    </row>
    <row r="43" spans="7:11" x14ac:dyDescent="0.25">
      <c r="G43" s="18"/>
      <c r="K43" s="18"/>
    </row>
  </sheetData>
  <mergeCells count="9">
    <mergeCell ref="E32:H32"/>
    <mergeCell ref="A6:A9"/>
    <mergeCell ref="C6:F6"/>
    <mergeCell ref="H6:K6"/>
    <mergeCell ref="A1:K1"/>
    <mergeCell ref="A3:K3"/>
    <mergeCell ref="A4:K4"/>
    <mergeCell ref="A2:K2"/>
    <mergeCell ref="A28:K31"/>
  </mergeCells>
  <printOptions horizontalCentered="1"/>
  <pageMargins left="0.2" right="0.19" top="0.7" bottom="0.61" header="0.5" footer="0.5"/>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ADULT FY18 Rev &amp; FY19 Initial</vt:lpstr>
      <vt:lpstr>YOUTH FY18 Rev &amp; FY19 Initial</vt:lpstr>
      <vt:lpstr>DW FY18 Rev &amp; FY19 Initial</vt:lpstr>
      <vt:lpstr>WP FY18 Rev &amp; FY19 Initial</vt:lpstr>
      <vt:lpstr>'ADULT FY18 Rev &amp; FY19 Initial'!Print_Area</vt:lpstr>
      <vt:lpstr>'DW FY18 Rev &amp; FY19 Initial'!Print_Area</vt:lpstr>
      <vt:lpstr>'WP FY18 Rev &amp; FY19 Initial'!Print_Area</vt:lpstr>
      <vt:lpstr>'YOUTH FY18 Rev &amp; FY19 Initial'!Print_Area</vt:lpstr>
    </vt:vector>
  </TitlesOfParts>
  <Company>EOLWD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Marilyn (DWD)</dc:creator>
  <cp:lastModifiedBy>Boyle, Marilyn (DWD)</cp:lastModifiedBy>
  <cp:lastPrinted>2018-06-01T20:44:30Z</cp:lastPrinted>
  <dcterms:created xsi:type="dcterms:W3CDTF">2018-05-22T19:36:00Z</dcterms:created>
  <dcterms:modified xsi:type="dcterms:W3CDTF">2018-06-04T11:30:05Z</dcterms:modified>
</cp:coreProperties>
</file>